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7.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8.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9.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21.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2.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3.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4.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5.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6.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27.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28.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charts/chart29.xml" ContentType="application/vnd.openxmlformats-officedocument.drawingml.chart+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7"/>
  <workbookPr codeName="ThisWorkbook" defaultThemeVersion="124226"/>
  <mc:AlternateContent xmlns:mc="http://schemas.openxmlformats.org/markup-compatibility/2006">
    <mc:Choice Requires="x15">
      <x15ac:absPath xmlns:x15ac="http://schemas.microsoft.com/office/spreadsheetml/2010/11/ac" url="\\dhsv2\分析作業用\■■分析係納品フォルダ\■分析係⇔DH係\20201026_大阪府後期高齢者医療広域連合_医療費分析他\医療費分析(令和元年度)\"/>
    </mc:Choice>
  </mc:AlternateContent>
  <xr:revisionPtr revIDLastSave="0" documentId="13_ncr:1_{502C8C10-3E2B-4428-8076-C64B03265FD6}" xr6:coauthVersionLast="36" xr6:coauthVersionMax="43" xr10:uidLastSave="{00000000-0000-0000-0000-000000000000}"/>
  <bookViews>
    <workbookView xWindow="-105" yWindow="-105" windowWidth="23250" windowHeight="12570" tabRatio="773" xr2:uid="{00000000-000D-0000-FFFF-FFFF00000000}"/>
  </bookViews>
  <sheets>
    <sheet name="年齢別受診率(資格通年)" sheetId="55" r:id="rId1"/>
    <sheet name="健診受診率(資格通年)グラフ" sheetId="56" r:id="rId2"/>
    <sheet name="地区別_健診受診率(資格通年)" sheetId="70" r:id="rId3"/>
    <sheet name="地区別_健診受診率(資格通年)グラフ" sheetId="74" r:id="rId4"/>
    <sheet name="地区別_健診受診率(資格通年)MAP" sheetId="102" r:id="rId5"/>
    <sheet name="市区町村別_健診受診率(資格通年)" sheetId="36" r:id="rId6"/>
    <sheet name="市区町村別_健診受診率(資格通年)グラフ" sheetId="43" r:id="rId7"/>
    <sheet name="市区町村別_健診受診率(資格通年)MAP" sheetId="103" r:id="rId8"/>
    <sheet name="年齢別受診率(年度末資格)" sheetId="69" r:id="rId9"/>
    <sheet name="健診受診率(年度末資格)グラフ" sheetId="77" r:id="rId10"/>
    <sheet name="地区別_健診受診率(年度末資格)" sheetId="37" r:id="rId11"/>
    <sheet name="地区別_健診受診率(年度末資格)グラフ" sheetId="78" r:id="rId12"/>
    <sheet name="地区別_健診受診率(年度末資格)MAP" sheetId="104" r:id="rId13"/>
    <sheet name="市区町村別_健診受診率(年度末資格)" sheetId="71" r:id="rId14"/>
    <sheet name="市区町村別_健診受診率(年度末資格)グラフ" sheetId="79" r:id="rId15"/>
    <sheet name="市区町村別_健診受診率(年度末資格)MAP" sheetId="105" r:id="rId16"/>
    <sheet name="指導対象者群分析" sheetId="57" r:id="rId17"/>
    <sheet name="地区別_指導対象者群分析" sheetId="59" r:id="rId18"/>
    <sheet name="地区別_異常値放置グラフ" sheetId="83" r:id="rId19"/>
    <sheet name="地区別_治療中断者グラフ" sheetId="82" r:id="rId20"/>
    <sheet name="市区町村別_指導対象者群分析" sheetId="38" r:id="rId21"/>
    <sheet name="市区町村別_異常値放置グラフ" sheetId="44" r:id="rId22"/>
    <sheet name="市区町村別_治療中断者グラフ" sheetId="80" r:id="rId23"/>
    <sheet name="有所見者割合" sheetId="125" r:id="rId24"/>
    <sheet name="地区別_有所見者割合" sheetId="41" r:id="rId25"/>
    <sheet name="地区別_BMIグラフ" sheetId="84" r:id="rId26"/>
    <sheet name="地区別_BMIMAP" sheetId="107" r:id="rId27"/>
    <sheet name="地区別_腹囲グラフ" sheetId="85" r:id="rId28"/>
    <sheet name="地区別_腹囲MAP" sheetId="108" r:id="rId29"/>
    <sheet name="地区別_収縮期グラフ" sheetId="86" r:id="rId30"/>
    <sheet name="地区別_収縮期MAP" sheetId="109" r:id="rId31"/>
    <sheet name="地区別_拡張期グラフ" sheetId="87" r:id="rId32"/>
    <sheet name="地区別_拡張期MAP" sheetId="110" r:id="rId33"/>
    <sheet name="地区別_中性脂肪グラフ" sheetId="88" r:id="rId34"/>
    <sheet name="地区別_中性脂肪MAP" sheetId="111" r:id="rId35"/>
    <sheet name="地区別_HDLグラフ" sheetId="89" r:id="rId36"/>
    <sheet name="地区別_HDLMAP" sheetId="112" r:id="rId37"/>
    <sheet name="地区別_LDLグラフ" sheetId="90" r:id="rId38"/>
    <sheet name="地区別_LDLMAP" sheetId="113" r:id="rId39"/>
    <sheet name="地区別_空腹時グラフ" sheetId="91" r:id="rId40"/>
    <sheet name="地区別_空腹時MAP" sheetId="114" r:id="rId41"/>
    <sheet name="地区別_HbA1cグラフ" sheetId="92" r:id="rId42"/>
    <sheet name="地区別_HbA1cMAP" sheetId="115" r:id="rId43"/>
    <sheet name="市区町村別_有所見者割合" sheetId="40" r:id="rId44"/>
    <sheet name="市区町村別_BMIグラフ" sheetId="93" r:id="rId45"/>
    <sheet name="市区町村別_BMIMAP" sheetId="116" r:id="rId46"/>
    <sheet name="市区町村別_腹囲グラフ" sheetId="94" r:id="rId47"/>
    <sheet name="市区町村別_腹囲MAP" sheetId="117" r:id="rId48"/>
    <sheet name="市区町村別_収縮期グラフ" sheetId="95" r:id="rId49"/>
    <sheet name="市区町村別_収縮期MAP" sheetId="118" r:id="rId50"/>
    <sheet name="市区町村別_拡張期グラフ" sheetId="96" r:id="rId51"/>
    <sheet name="市区町村別_拡張期MAP" sheetId="119" r:id="rId52"/>
    <sheet name="市区町村別_中性脂肪グラフ" sheetId="97" r:id="rId53"/>
    <sheet name="市区町村別_中性脂肪MAP" sheetId="120" r:id="rId54"/>
    <sheet name="市区町村別_HDLグラフ" sheetId="98" r:id="rId55"/>
    <sheet name="市区町村別_HDLMAP" sheetId="121" r:id="rId56"/>
    <sheet name="市区町村別_LDLグラフ" sheetId="99" r:id="rId57"/>
    <sheet name="市区町村別_LDLMAP" sheetId="122" r:id="rId58"/>
    <sheet name="市区町村別_空腹時グラフ" sheetId="100" r:id="rId59"/>
    <sheet name="市区町村別_空腹時MAP" sheetId="123" r:id="rId60"/>
    <sheet name="市区町村別_HbA1cグラフ" sheetId="101" r:id="rId61"/>
    <sheet name="市区町村別_HbA1cMAP" sheetId="124" r:id="rId62"/>
  </sheets>
  <definedNames>
    <definedName name="_xlnm._FilterDatabase" localSheetId="45" hidden="1">市区町村別_BMIMAP!$A$6:$R$6</definedName>
    <definedName name="_xlnm._FilterDatabase" localSheetId="61" hidden="1">市区町村別_HbA1cMAP!$A$6:$R$6</definedName>
    <definedName name="_xlnm._FilterDatabase" localSheetId="55" hidden="1">市区町村別_HDLMAP!$A$6:$R$6</definedName>
    <definedName name="_xlnm._FilterDatabase" localSheetId="57" hidden="1">市区町村別_LDLMAP!$A$6:$R$6</definedName>
    <definedName name="_xlnm._FilterDatabase" localSheetId="51" hidden="1">市区町村別_拡張期MAP!$A$6:$R$6</definedName>
    <definedName name="_xlnm._FilterDatabase" localSheetId="59" hidden="1">市区町村別_空腹時MAP!$A$6:$R$6</definedName>
    <definedName name="_xlnm._FilterDatabase" localSheetId="7" hidden="1">'市区町村別_健診受診率(資格通年)MAP'!$A$6:$R$6</definedName>
    <definedName name="_xlnm._FilterDatabase" localSheetId="15" hidden="1">'市区町村別_健診受診率(年度末資格)MAP'!$A$6:$R$6</definedName>
    <definedName name="_xlnm._FilterDatabase" localSheetId="49" hidden="1">市区町村別_収縮期MAP!$A$6:$R$6</definedName>
    <definedName name="_xlnm._FilterDatabase" localSheetId="53" hidden="1">市区町村別_中性脂肪MAP!$A$6:$R$6</definedName>
    <definedName name="_xlnm._FilterDatabase" localSheetId="47" hidden="1">市区町村別_腹囲MAP!$A$6:$R$6</definedName>
    <definedName name="_Order1" hidden="1">255</definedName>
    <definedName name="_xlnm.Print_Area" localSheetId="1">'健診受診率(資格通年)グラフ'!$A$1:$J$77</definedName>
    <definedName name="_xlnm.Print_Area" localSheetId="9">'健診受診率(年度末資格)グラフ'!$A$1:$J$77</definedName>
    <definedName name="_xlnm.Print_Area" localSheetId="45">市区町村別_BMIMAP!$A$1:$Q$85</definedName>
    <definedName name="_xlnm.Print_Area" localSheetId="44">市区町村別_BMIグラフ!$A$1:$J$77</definedName>
    <definedName name="_xlnm.Print_Area" localSheetId="61">市区町村別_HbA1cMAP!$A$1:$Q$85</definedName>
    <definedName name="_xlnm.Print_Area" localSheetId="60">市区町村別_HbA1cグラフ!$A$1:$J$77</definedName>
    <definedName name="_xlnm.Print_Area" localSheetId="55">市区町村別_HDLMAP!$A$1:$Q$85</definedName>
    <definedName name="_xlnm.Print_Area" localSheetId="54">市区町村別_HDLグラフ!$A$1:$J$77</definedName>
    <definedName name="_xlnm.Print_Area" localSheetId="57">市区町村別_LDLMAP!$A$1:$Q$85</definedName>
    <definedName name="_xlnm.Print_Area" localSheetId="56">市区町村別_LDLグラフ!$A$1:$J$77</definedName>
    <definedName name="_xlnm.Print_Area" localSheetId="21">市区町村別_異常値放置グラフ!$A$1:$J$77</definedName>
    <definedName name="_xlnm.Print_Area" localSheetId="51">市区町村別_拡張期MAP!$A$1:$Q$85</definedName>
    <definedName name="_xlnm.Print_Area" localSheetId="50">市区町村別_拡張期グラフ!$A$1:$J$77</definedName>
    <definedName name="_xlnm.Print_Area" localSheetId="59">市区町村別_空腹時MAP!$A$1:$Q$85</definedName>
    <definedName name="_xlnm.Print_Area" localSheetId="58">市区町村別_空腹時グラフ!$A$1:$J$77</definedName>
    <definedName name="_xlnm.Print_Area" localSheetId="5">'市区町村別_健診受診率(資格通年)'!$A$1:$AA$79</definedName>
    <definedName name="_xlnm.Print_Area" localSheetId="7">'市区町村別_健診受診率(資格通年)MAP'!$A$1:$Q$85</definedName>
    <definedName name="_xlnm.Print_Area" localSheetId="6">'市区町村別_健診受診率(資格通年)グラフ'!$A$1:$J$77</definedName>
    <definedName name="_xlnm.Print_Area" localSheetId="13">'市区町村別_健診受診率(年度末資格)'!$A$1:$AA$79</definedName>
    <definedName name="_xlnm.Print_Area" localSheetId="15">'市区町村別_健診受診率(年度末資格)MAP'!$A$1:$Q$85</definedName>
    <definedName name="_xlnm.Print_Area" localSheetId="14">'市区町村別_健診受診率(年度末資格)グラフ'!$A$1:$J$77</definedName>
    <definedName name="_xlnm.Print_Area" localSheetId="20">市区町村別_指導対象者群分析!$A$1:$AF$80</definedName>
    <definedName name="_xlnm.Print_Area" localSheetId="22">市区町村別_治療中断者グラフ!$A$1:$J$77</definedName>
    <definedName name="_xlnm.Print_Area" localSheetId="49">市区町村別_収縮期MAP!$A$1:$Q$85</definedName>
    <definedName name="_xlnm.Print_Area" localSheetId="48">市区町村別_収縮期グラフ!$A$1:$J$77</definedName>
    <definedName name="_xlnm.Print_Area" localSheetId="53">市区町村別_中性脂肪MAP!$A$1:$Q$85</definedName>
    <definedName name="_xlnm.Print_Area" localSheetId="52">市区町村別_中性脂肪グラフ!$A$1:$J$77</definedName>
    <definedName name="_xlnm.Print_Area" localSheetId="47">市区町村別_腹囲MAP!$A$1:$Q$85</definedName>
    <definedName name="_xlnm.Print_Area" localSheetId="46">市区町村別_腹囲グラフ!$A$1:$J$77</definedName>
    <definedName name="_xlnm.Print_Area" localSheetId="43">市区町村別_有所見者割合!$A$1:$AD$80</definedName>
    <definedName name="_xlnm.Print_Area" localSheetId="16">指導対象者群分析!$A$1:$T$78</definedName>
    <definedName name="_xlnm.Print_Area" localSheetId="26">地区別_BMIMAP!$A$1:$Q$85</definedName>
    <definedName name="_xlnm.Print_Area" localSheetId="25">地区別_BMIグラフ!$A$1:$J$77</definedName>
    <definedName name="_xlnm.Print_Area" localSheetId="42">地区別_HbA1cMAP!$A$1:$Q$85</definedName>
    <definedName name="_xlnm.Print_Area" localSheetId="41">地区別_HbA1cグラフ!$A$1:$J$77</definedName>
    <definedName name="_xlnm.Print_Area" localSheetId="36">地区別_HDLMAP!$A$1:$Q$85</definedName>
    <definedName name="_xlnm.Print_Area" localSheetId="35">地区別_HDLグラフ!$A$1:$J$77</definedName>
    <definedName name="_xlnm.Print_Area" localSheetId="38">地区別_LDLMAP!$A$1:$Q$85</definedName>
    <definedName name="_xlnm.Print_Area" localSheetId="37">地区別_LDLグラフ!$A$1:$J$77</definedName>
    <definedName name="_xlnm.Print_Area" localSheetId="18">地区別_異常値放置グラフ!$A$1:$J$77</definedName>
    <definedName name="_xlnm.Print_Area" localSheetId="32">地区別_拡張期MAP!$A$1:$Q$85</definedName>
    <definedName name="_xlnm.Print_Area" localSheetId="31">地区別_拡張期グラフ!$A$1:$J$77</definedName>
    <definedName name="_xlnm.Print_Area" localSheetId="40">地区別_空腹時MAP!$A$1:$Q$85</definedName>
    <definedName name="_xlnm.Print_Area" localSheetId="39">地区別_空腹時グラフ!$A$1:$J$77</definedName>
    <definedName name="_xlnm.Print_Area" localSheetId="2">'地区別_健診受診率(資格通年)'!$A$1:$AA$14</definedName>
    <definedName name="_xlnm.Print_Area" localSheetId="4">'地区別_健診受診率(資格通年)MAP'!$A$1:$Q$85</definedName>
    <definedName name="_xlnm.Print_Area" localSheetId="3">'地区別_健診受診率(資格通年)グラフ'!$A$1:$J$77</definedName>
    <definedName name="_xlnm.Print_Area" localSheetId="10">'地区別_健診受診率(年度末資格)'!$A$1:$AA$13</definedName>
    <definedName name="_xlnm.Print_Area" localSheetId="12">'地区別_健診受診率(年度末資格)MAP'!$A$1:$Q$85</definedName>
    <definedName name="_xlnm.Print_Area" localSheetId="11">'地区別_健診受診率(年度末資格)グラフ'!$A$1:$J$77</definedName>
    <definedName name="_xlnm.Print_Area" localSheetId="17">地区別_指導対象者群分析!$A$1:$AF$14</definedName>
    <definedName name="_xlnm.Print_Area" localSheetId="19">地区別_治療中断者グラフ!$A$1:$J$77</definedName>
    <definedName name="_xlnm.Print_Area" localSheetId="30">地区別_収縮期MAP!$A$1:$Q$85</definedName>
    <definedName name="_xlnm.Print_Area" localSheetId="29">地区別_収縮期グラフ!$A$1:$J$77</definedName>
    <definedName name="_xlnm.Print_Area" localSheetId="34">地区別_中性脂肪MAP!$A$1:$Q$85</definedName>
    <definedName name="_xlnm.Print_Area" localSheetId="33">地区別_中性脂肪グラフ!$A$1:$J$77</definedName>
    <definedName name="_xlnm.Print_Area" localSheetId="28">地区別_腹囲MAP!$A$1:$Q$85</definedName>
    <definedName name="_xlnm.Print_Area" localSheetId="27">地区別_腹囲グラフ!$A$1:$J$77</definedName>
    <definedName name="_xlnm.Print_Area" localSheetId="24">地区別_有所見者割合!$A$1:$AD$15</definedName>
    <definedName name="_xlnm.Print_Area" localSheetId="0">'年齢別受診率(資格通年)'!$A$1:$G$48</definedName>
    <definedName name="_xlnm.Print_Area" localSheetId="8">'年齢別受診率(年度末資格)'!$A$1:$F$49</definedName>
    <definedName name="_xlnm.Print_Area" localSheetId="23">有所見者割合!$A$1:$K$59</definedName>
    <definedName name="_xlnm.Print_Titles" localSheetId="5">'市区町村別_健診受診率(資格通年)'!$A:$C,'市区町村別_健診受診率(資格通年)'!$1:$4</definedName>
    <definedName name="_xlnm.Print_Titles" localSheetId="13">'市区町村別_健診受診率(年度末資格)'!$A:$C,'市区町村別_健診受診率(年度末資格)'!$1:$4</definedName>
    <definedName name="_xlnm.Print_Titles" localSheetId="20">市区町村別_指導対象者群分析!$A:$D,市区町村別_指導対象者群分析!$1:$5</definedName>
    <definedName name="_xlnm.Print_Titles" localSheetId="43">市区町村別_有所見者割合!$A:$C,市区町村別_有所見者割合!$1:$5</definedName>
    <definedName name="_xlnm.Print_Titles" localSheetId="2">'地区別_健診受診率(資格通年)'!$A:$C,'地区別_健診受診率(資格通年)'!$1:$4</definedName>
    <definedName name="_xlnm.Print_Titles" localSheetId="10">'地区別_健診受診率(年度末資格)'!$A:$C,'地区別_健診受診率(年度末資格)'!$1:$4</definedName>
    <definedName name="_xlnm.Print_Titles" localSheetId="17">地区別_指導対象者群分析!$A:$C,地区別_指導対象者群分析!$1:$5</definedName>
    <definedName name="_xlnm.Print_Titles" localSheetId="24">地区別_有所見者割合!$A:$C,地区別_有所見者割合!$1:$5</definedName>
  </definedNames>
  <calcPr calcId="191029" calcMode="manual"/>
</workbook>
</file>

<file path=xl/calcChain.xml><?xml version="1.0" encoding="utf-8"?>
<calcChain xmlns="http://schemas.openxmlformats.org/spreadsheetml/2006/main">
  <c r="F12" i="125" l="1"/>
  <c r="F11" i="125"/>
  <c r="F10" i="125"/>
  <c r="F9" i="125"/>
  <c r="F8" i="125"/>
  <c r="F7" i="125"/>
  <c r="F6" i="125"/>
  <c r="F5" i="125"/>
  <c r="F4" i="125"/>
  <c r="AF80" i="38"/>
  <c r="AD80" i="38"/>
  <c r="AB80" i="38"/>
  <c r="Z80" i="38"/>
  <c r="X80" i="38"/>
  <c r="V80" i="38"/>
  <c r="T80" i="38"/>
  <c r="R80" i="38"/>
  <c r="P80" i="38"/>
  <c r="N80" i="38"/>
  <c r="L80" i="38"/>
  <c r="J80" i="38"/>
  <c r="H80" i="38"/>
  <c r="E12" i="125"/>
  <c r="D12" i="125"/>
  <c r="E11" i="125"/>
  <c r="D11" i="125"/>
  <c r="E10" i="125"/>
  <c r="D10" i="125"/>
  <c r="E9" i="125"/>
  <c r="D9" i="125"/>
  <c r="E8" i="125"/>
  <c r="D8" i="125"/>
  <c r="E7" i="125"/>
  <c r="D7" i="125"/>
  <c r="E6" i="125"/>
  <c r="D6" i="125"/>
  <c r="E5" i="125"/>
  <c r="D5" i="125"/>
  <c r="E4" i="125"/>
  <c r="D14" i="41" l="1"/>
  <c r="D4" i="125" s="1"/>
  <c r="Z79" i="71"/>
  <c r="Z13" i="37"/>
  <c r="C46" i="69"/>
  <c r="Y79" i="71" s="1"/>
  <c r="AA79" i="71" s="1"/>
  <c r="AF5" i="71" s="1"/>
  <c r="AA79" i="36"/>
  <c r="Z79" i="36"/>
  <c r="Y79" i="36"/>
  <c r="Z13" i="70"/>
  <c r="AA13" i="70" s="1"/>
  <c r="AF5" i="70" s="1"/>
  <c r="Y13" i="70"/>
  <c r="AA13" i="37" l="1"/>
  <c r="AF5" i="37" s="1"/>
  <c r="Y13" i="37"/>
  <c r="AQ49" i="40"/>
  <c r="AP49" i="40"/>
  <c r="F13" i="70" l="1"/>
  <c r="D4" i="55"/>
  <c r="D45" i="55" s="1"/>
  <c r="C4" i="55"/>
  <c r="C45" i="55" s="1"/>
  <c r="AH79" i="40" l="1"/>
  <c r="AD79" i="40" l="1"/>
  <c r="AA79" i="40"/>
  <c r="X79" i="40"/>
  <c r="U79" i="40"/>
  <c r="R79" i="40"/>
  <c r="O79" i="40"/>
  <c r="L79" i="40"/>
  <c r="I79" i="40"/>
  <c r="F79" i="40"/>
  <c r="AD78" i="40"/>
  <c r="AA78" i="40"/>
  <c r="X78" i="40"/>
  <c r="U78" i="40"/>
  <c r="R78" i="40"/>
  <c r="O78" i="40"/>
  <c r="L78" i="40"/>
  <c r="I78" i="40"/>
  <c r="F78" i="40"/>
  <c r="AD77" i="40"/>
  <c r="AA77" i="40"/>
  <c r="X77" i="40"/>
  <c r="U77" i="40"/>
  <c r="R77" i="40"/>
  <c r="O77" i="40"/>
  <c r="L77" i="40"/>
  <c r="I77" i="40"/>
  <c r="F77" i="40"/>
  <c r="AD76" i="40"/>
  <c r="AA76" i="40"/>
  <c r="X76" i="40"/>
  <c r="U76" i="40"/>
  <c r="R76" i="40"/>
  <c r="O76" i="40"/>
  <c r="L76" i="40"/>
  <c r="I76" i="40"/>
  <c r="F76" i="40"/>
  <c r="AD75" i="40"/>
  <c r="AA75" i="40"/>
  <c r="X75" i="40"/>
  <c r="U75" i="40"/>
  <c r="R75" i="40"/>
  <c r="O75" i="40"/>
  <c r="L75" i="40"/>
  <c r="I75" i="40"/>
  <c r="F75" i="40"/>
  <c r="AD74" i="40"/>
  <c r="AA74" i="40"/>
  <c r="X74" i="40"/>
  <c r="U74" i="40"/>
  <c r="R74" i="40"/>
  <c r="O74" i="40"/>
  <c r="L74" i="40"/>
  <c r="I74" i="40"/>
  <c r="F74" i="40"/>
  <c r="AD73" i="40"/>
  <c r="AA73" i="40"/>
  <c r="X73" i="40"/>
  <c r="U73" i="40"/>
  <c r="R73" i="40"/>
  <c r="O73" i="40"/>
  <c r="L73" i="40"/>
  <c r="I73" i="40"/>
  <c r="F73" i="40"/>
  <c r="AD72" i="40"/>
  <c r="AA72" i="40"/>
  <c r="X72" i="40"/>
  <c r="U72" i="40"/>
  <c r="R72" i="40"/>
  <c r="O72" i="40"/>
  <c r="L72" i="40"/>
  <c r="I72" i="40"/>
  <c r="F72" i="40"/>
  <c r="AD71" i="40"/>
  <c r="AA71" i="40"/>
  <c r="X71" i="40"/>
  <c r="U71" i="40"/>
  <c r="R71" i="40"/>
  <c r="O71" i="40"/>
  <c r="L71" i="40"/>
  <c r="I71" i="40"/>
  <c r="F71" i="40"/>
  <c r="AD70" i="40"/>
  <c r="AA70" i="40"/>
  <c r="X70" i="40"/>
  <c r="U70" i="40"/>
  <c r="R70" i="40"/>
  <c r="O70" i="40"/>
  <c r="L70" i="40"/>
  <c r="I70" i="40"/>
  <c r="F70" i="40"/>
  <c r="AD69" i="40"/>
  <c r="AA69" i="40"/>
  <c r="X69" i="40"/>
  <c r="U69" i="40"/>
  <c r="R69" i="40"/>
  <c r="O69" i="40"/>
  <c r="L69" i="40"/>
  <c r="I69" i="40"/>
  <c r="F69" i="40"/>
  <c r="AD68" i="40"/>
  <c r="AA68" i="40"/>
  <c r="X68" i="40"/>
  <c r="U68" i="40"/>
  <c r="R68" i="40"/>
  <c r="O68" i="40"/>
  <c r="L68" i="40"/>
  <c r="I68" i="40"/>
  <c r="F68" i="40"/>
  <c r="AD67" i="40"/>
  <c r="AA67" i="40"/>
  <c r="X67" i="40"/>
  <c r="U67" i="40"/>
  <c r="R67" i="40"/>
  <c r="O67" i="40"/>
  <c r="L67" i="40"/>
  <c r="I67" i="40"/>
  <c r="F67" i="40"/>
  <c r="AD66" i="40"/>
  <c r="AA66" i="40"/>
  <c r="X66" i="40"/>
  <c r="U66" i="40"/>
  <c r="R66" i="40"/>
  <c r="O66" i="40"/>
  <c r="L66" i="40"/>
  <c r="I66" i="40"/>
  <c r="F66" i="40"/>
  <c r="AD65" i="40"/>
  <c r="AA65" i="40"/>
  <c r="X65" i="40"/>
  <c r="U65" i="40"/>
  <c r="R65" i="40"/>
  <c r="O65" i="40"/>
  <c r="L65" i="40"/>
  <c r="I65" i="40"/>
  <c r="F65" i="40"/>
  <c r="AD64" i="40"/>
  <c r="AA64" i="40"/>
  <c r="X64" i="40"/>
  <c r="U64" i="40"/>
  <c r="R64" i="40"/>
  <c r="O64" i="40"/>
  <c r="L64" i="40"/>
  <c r="I64" i="40"/>
  <c r="F64" i="40"/>
  <c r="AD63" i="40"/>
  <c r="AA63" i="40"/>
  <c r="X63" i="40"/>
  <c r="U63" i="40"/>
  <c r="R63" i="40"/>
  <c r="O63" i="40"/>
  <c r="L63" i="40"/>
  <c r="I63" i="40"/>
  <c r="F63" i="40"/>
  <c r="AD62" i="40"/>
  <c r="AA62" i="40"/>
  <c r="X62" i="40"/>
  <c r="U62" i="40"/>
  <c r="R62" i="40"/>
  <c r="O62" i="40"/>
  <c r="L62" i="40"/>
  <c r="I62" i="40"/>
  <c r="F62" i="40"/>
  <c r="AD61" i="40"/>
  <c r="AA61" i="40"/>
  <c r="X61" i="40"/>
  <c r="U61" i="40"/>
  <c r="R61" i="40"/>
  <c r="O61" i="40"/>
  <c r="L61" i="40"/>
  <c r="I61" i="40"/>
  <c r="F61" i="40"/>
  <c r="AD60" i="40"/>
  <c r="AA60" i="40"/>
  <c r="X60" i="40"/>
  <c r="U60" i="40"/>
  <c r="R60" i="40"/>
  <c r="O60" i="40"/>
  <c r="L60" i="40"/>
  <c r="I60" i="40"/>
  <c r="F60" i="40"/>
  <c r="AD59" i="40"/>
  <c r="AA59" i="40"/>
  <c r="X59" i="40"/>
  <c r="U59" i="40"/>
  <c r="R59" i="40"/>
  <c r="O59" i="40"/>
  <c r="L59" i="40"/>
  <c r="I59" i="40"/>
  <c r="F59" i="40"/>
  <c r="AD58" i="40"/>
  <c r="AA58" i="40"/>
  <c r="X58" i="40"/>
  <c r="U58" i="40"/>
  <c r="R58" i="40"/>
  <c r="O58" i="40"/>
  <c r="L58" i="40"/>
  <c r="I58" i="40"/>
  <c r="F58" i="40"/>
  <c r="AD57" i="40"/>
  <c r="AA57" i="40"/>
  <c r="X57" i="40"/>
  <c r="U57" i="40"/>
  <c r="R57" i="40"/>
  <c r="O57" i="40"/>
  <c r="L57" i="40"/>
  <c r="I57" i="40"/>
  <c r="F57" i="40"/>
  <c r="AD56" i="40"/>
  <c r="AA56" i="40"/>
  <c r="X56" i="40"/>
  <c r="U56" i="40"/>
  <c r="R56" i="40"/>
  <c r="O56" i="40"/>
  <c r="L56" i="40"/>
  <c r="I56" i="40"/>
  <c r="F56" i="40"/>
  <c r="AD55" i="40"/>
  <c r="AA55" i="40"/>
  <c r="X55" i="40"/>
  <c r="U55" i="40"/>
  <c r="R55" i="40"/>
  <c r="O55" i="40"/>
  <c r="L55" i="40"/>
  <c r="I55" i="40"/>
  <c r="F55" i="40"/>
  <c r="AD54" i="40"/>
  <c r="AA54" i="40"/>
  <c r="X54" i="40"/>
  <c r="U54" i="40"/>
  <c r="R54" i="40"/>
  <c r="O54" i="40"/>
  <c r="L54" i="40"/>
  <c r="I54" i="40"/>
  <c r="F54" i="40"/>
  <c r="AD53" i="40"/>
  <c r="AA53" i="40"/>
  <c r="X53" i="40"/>
  <c r="U53" i="40"/>
  <c r="R53" i="40"/>
  <c r="O53" i="40"/>
  <c r="L53" i="40"/>
  <c r="I53" i="40"/>
  <c r="F53" i="40"/>
  <c r="AD52" i="40"/>
  <c r="AA52" i="40"/>
  <c r="X52" i="40"/>
  <c r="U52" i="40"/>
  <c r="R52" i="40"/>
  <c r="O52" i="40"/>
  <c r="L52" i="40"/>
  <c r="I52" i="40"/>
  <c r="F52" i="40"/>
  <c r="AD51" i="40"/>
  <c r="AA51" i="40"/>
  <c r="X51" i="40"/>
  <c r="U51" i="40"/>
  <c r="R51" i="40"/>
  <c r="O51" i="40"/>
  <c r="L51" i="40"/>
  <c r="I51" i="40"/>
  <c r="F51" i="40"/>
  <c r="AD50" i="40"/>
  <c r="AA50" i="40"/>
  <c r="X50" i="40"/>
  <c r="U50" i="40"/>
  <c r="R50" i="40"/>
  <c r="O50" i="40"/>
  <c r="L50" i="40"/>
  <c r="I50" i="40"/>
  <c r="F50" i="40"/>
  <c r="AD49" i="40"/>
  <c r="AA49" i="40"/>
  <c r="X49" i="40"/>
  <c r="U49" i="40"/>
  <c r="R49" i="40"/>
  <c r="O49" i="40"/>
  <c r="L49" i="40"/>
  <c r="I49" i="40"/>
  <c r="F49" i="40"/>
  <c r="AD48" i="40"/>
  <c r="AA48" i="40"/>
  <c r="X48" i="40"/>
  <c r="U48" i="40"/>
  <c r="R48" i="40"/>
  <c r="O48" i="40"/>
  <c r="L48" i="40"/>
  <c r="I48" i="40"/>
  <c r="F48" i="40"/>
  <c r="AD47" i="40"/>
  <c r="AA47" i="40"/>
  <c r="X47" i="40"/>
  <c r="U47" i="40"/>
  <c r="R47" i="40"/>
  <c r="O47" i="40"/>
  <c r="L47" i="40"/>
  <c r="I47" i="40"/>
  <c r="F47" i="40"/>
  <c r="AD46" i="40"/>
  <c r="AA46" i="40"/>
  <c r="X46" i="40"/>
  <c r="U46" i="40"/>
  <c r="R46" i="40"/>
  <c r="O46" i="40"/>
  <c r="L46" i="40"/>
  <c r="I46" i="40"/>
  <c r="F46" i="40"/>
  <c r="AD45" i="40"/>
  <c r="AA45" i="40"/>
  <c r="X45" i="40"/>
  <c r="U45" i="40"/>
  <c r="R45" i="40"/>
  <c r="O45" i="40"/>
  <c r="L45" i="40"/>
  <c r="I45" i="40"/>
  <c r="F45" i="40"/>
  <c r="AD44" i="40"/>
  <c r="AA44" i="40"/>
  <c r="X44" i="40"/>
  <c r="U44" i="40"/>
  <c r="R44" i="40"/>
  <c r="O44" i="40"/>
  <c r="L44" i="40"/>
  <c r="I44" i="40"/>
  <c r="F44" i="40"/>
  <c r="AD43" i="40"/>
  <c r="AA43" i="40"/>
  <c r="X43" i="40"/>
  <c r="U43" i="40"/>
  <c r="R43" i="40"/>
  <c r="O43" i="40"/>
  <c r="L43" i="40"/>
  <c r="I43" i="40"/>
  <c r="F43" i="40"/>
  <c r="AD42" i="40"/>
  <c r="AA42" i="40"/>
  <c r="X42" i="40"/>
  <c r="U42" i="40"/>
  <c r="R42" i="40"/>
  <c r="O42" i="40"/>
  <c r="L42" i="40"/>
  <c r="I42" i="40"/>
  <c r="F42" i="40"/>
  <c r="AD41" i="40"/>
  <c r="AA41" i="40"/>
  <c r="X41" i="40"/>
  <c r="U41" i="40"/>
  <c r="R41" i="40"/>
  <c r="O41" i="40"/>
  <c r="L41" i="40"/>
  <c r="I41" i="40"/>
  <c r="F41" i="40"/>
  <c r="AD40" i="40"/>
  <c r="AA40" i="40"/>
  <c r="X40" i="40"/>
  <c r="U40" i="40"/>
  <c r="R40" i="40"/>
  <c r="O40" i="40"/>
  <c r="L40" i="40"/>
  <c r="I40" i="40"/>
  <c r="F40" i="40"/>
  <c r="AD39" i="40"/>
  <c r="AA39" i="40"/>
  <c r="X39" i="40"/>
  <c r="U39" i="40"/>
  <c r="R39" i="40"/>
  <c r="O39" i="40"/>
  <c r="L39" i="40"/>
  <c r="I39" i="40"/>
  <c r="F39" i="40"/>
  <c r="AD38" i="40"/>
  <c r="AA38" i="40"/>
  <c r="X38" i="40"/>
  <c r="U38" i="40"/>
  <c r="R38" i="40"/>
  <c r="O38" i="40"/>
  <c r="L38" i="40"/>
  <c r="I38" i="40"/>
  <c r="F38" i="40"/>
  <c r="AD37" i="40"/>
  <c r="AA37" i="40"/>
  <c r="X37" i="40"/>
  <c r="U37" i="40"/>
  <c r="R37" i="40"/>
  <c r="O37" i="40"/>
  <c r="L37" i="40"/>
  <c r="I37" i="40"/>
  <c r="F37" i="40"/>
  <c r="AD36" i="40"/>
  <c r="AA36" i="40"/>
  <c r="X36" i="40"/>
  <c r="U36" i="40"/>
  <c r="R36" i="40"/>
  <c r="O36" i="40"/>
  <c r="L36" i="40"/>
  <c r="I36" i="40"/>
  <c r="F36" i="40"/>
  <c r="AD35" i="40"/>
  <c r="AA35" i="40"/>
  <c r="X35" i="40"/>
  <c r="U35" i="40"/>
  <c r="R35" i="40"/>
  <c r="O35" i="40"/>
  <c r="L35" i="40"/>
  <c r="I35" i="40"/>
  <c r="F35" i="40"/>
  <c r="AD34" i="40"/>
  <c r="AA34" i="40"/>
  <c r="X34" i="40"/>
  <c r="U34" i="40"/>
  <c r="R34" i="40"/>
  <c r="O34" i="40"/>
  <c r="L34" i="40"/>
  <c r="I34" i="40"/>
  <c r="F34" i="40"/>
  <c r="AD33" i="40"/>
  <c r="AA33" i="40"/>
  <c r="X33" i="40"/>
  <c r="U33" i="40"/>
  <c r="R33" i="40"/>
  <c r="O33" i="40"/>
  <c r="L33" i="40"/>
  <c r="I33" i="40"/>
  <c r="F33" i="40"/>
  <c r="AD32" i="40"/>
  <c r="AA32" i="40"/>
  <c r="X32" i="40"/>
  <c r="U32" i="40"/>
  <c r="R32" i="40"/>
  <c r="O32" i="40"/>
  <c r="L32" i="40"/>
  <c r="I32" i="40"/>
  <c r="F32" i="40"/>
  <c r="AD31" i="40"/>
  <c r="AA31" i="40"/>
  <c r="X31" i="40"/>
  <c r="U31" i="40"/>
  <c r="R31" i="40"/>
  <c r="O31" i="40"/>
  <c r="L31" i="40"/>
  <c r="I31" i="40"/>
  <c r="F31" i="40"/>
  <c r="AD30" i="40"/>
  <c r="AA30" i="40"/>
  <c r="X30" i="40"/>
  <c r="U30" i="40"/>
  <c r="R30" i="40"/>
  <c r="O30" i="40"/>
  <c r="L30" i="40"/>
  <c r="I30" i="40"/>
  <c r="F30" i="40"/>
  <c r="AD29" i="40"/>
  <c r="AA29" i="40"/>
  <c r="X29" i="40"/>
  <c r="U29" i="40"/>
  <c r="R29" i="40"/>
  <c r="O29" i="40"/>
  <c r="L29" i="40"/>
  <c r="I29" i="40"/>
  <c r="F29" i="40"/>
  <c r="AD28" i="40"/>
  <c r="AA28" i="40"/>
  <c r="X28" i="40"/>
  <c r="U28" i="40"/>
  <c r="R28" i="40"/>
  <c r="O28" i="40"/>
  <c r="L28" i="40"/>
  <c r="I28" i="40"/>
  <c r="F28" i="40"/>
  <c r="AD27" i="40"/>
  <c r="AA27" i="40"/>
  <c r="X27" i="40"/>
  <c r="U27" i="40"/>
  <c r="R27" i="40"/>
  <c r="O27" i="40"/>
  <c r="L27" i="40"/>
  <c r="I27" i="40"/>
  <c r="F27" i="40"/>
  <c r="AD26" i="40"/>
  <c r="AA26" i="40"/>
  <c r="X26" i="40"/>
  <c r="U26" i="40"/>
  <c r="R26" i="40"/>
  <c r="O26" i="40"/>
  <c r="L26" i="40"/>
  <c r="I26" i="40"/>
  <c r="F26" i="40"/>
  <c r="AD25" i="40"/>
  <c r="AA25" i="40"/>
  <c r="X25" i="40"/>
  <c r="U25" i="40"/>
  <c r="R25" i="40"/>
  <c r="O25" i="40"/>
  <c r="L25" i="40"/>
  <c r="I25" i="40"/>
  <c r="F25" i="40"/>
  <c r="AD24" i="40"/>
  <c r="AA24" i="40"/>
  <c r="X24" i="40"/>
  <c r="U24" i="40"/>
  <c r="R24" i="40"/>
  <c r="O24" i="40"/>
  <c r="L24" i="40"/>
  <c r="I24" i="40"/>
  <c r="F24" i="40"/>
  <c r="AD23" i="40"/>
  <c r="AA23" i="40"/>
  <c r="X23" i="40"/>
  <c r="U23" i="40"/>
  <c r="R23" i="40"/>
  <c r="O23" i="40"/>
  <c r="L23" i="40"/>
  <c r="I23" i="40"/>
  <c r="F23" i="40"/>
  <c r="AD22" i="40"/>
  <c r="AA22" i="40"/>
  <c r="X22" i="40"/>
  <c r="U22" i="40"/>
  <c r="R22" i="40"/>
  <c r="O22" i="40"/>
  <c r="L22" i="40"/>
  <c r="I22" i="40"/>
  <c r="F22" i="40"/>
  <c r="AD21" i="40"/>
  <c r="AA21" i="40"/>
  <c r="X21" i="40"/>
  <c r="U21" i="40"/>
  <c r="R21" i="40"/>
  <c r="O21" i="40"/>
  <c r="L21" i="40"/>
  <c r="I21" i="40"/>
  <c r="F21" i="40"/>
  <c r="AD20" i="40"/>
  <c r="AA20" i="40"/>
  <c r="X20" i="40"/>
  <c r="U20" i="40"/>
  <c r="R20" i="40"/>
  <c r="O20" i="40"/>
  <c r="L20" i="40"/>
  <c r="I20" i="40"/>
  <c r="F20" i="40"/>
  <c r="AD19" i="40"/>
  <c r="AA19" i="40"/>
  <c r="X19" i="40"/>
  <c r="U19" i="40"/>
  <c r="R19" i="40"/>
  <c r="O19" i="40"/>
  <c r="L19" i="40"/>
  <c r="I19" i="40"/>
  <c r="F19" i="40"/>
  <c r="AD18" i="40"/>
  <c r="AA18" i="40"/>
  <c r="X18" i="40"/>
  <c r="U18" i="40"/>
  <c r="R18" i="40"/>
  <c r="O18" i="40"/>
  <c r="L18" i="40"/>
  <c r="I18" i="40"/>
  <c r="F18" i="40"/>
  <c r="AD17" i="40"/>
  <c r="AA17" i="40"/>
  <c r="X17" i="40"/>
  <c r="U17" i="40"/>
  <c r="R17" i="40"/>
  <c r="O17" i="40"/>
  <c r="L17" i="40"/>
  <c r="I17" i="40"/>
  <c r="F17" i="40"/>
  <c r="AD16" i="40"/>
  <c r="AA16" i="40"/>
  <c r="X16" i="40"/>
  <c r="U16" i="40"/>
  <c r="R16" i="40"/>
  <c r="O16" i="40"/>
  <c r="L16" i="40"/>
  <c r="I16" i="40"/>
  <c r="F16" i="40"/>
  <c r="AD15" i="40"/>
  <c r="AA15" i="40"/>
  <c r="X15" i="40"/>
  <c r="U15" i="40"/>
  <c r="R15" i="40"/>
  <c r="O15" i="40"/>
  <c r="L15" i="40"/>
  <c r="I15" i="40"/>
  <c r="F15" i="40"/>
  <c r="AD14" i="40"/>
  <c r="AA14" i="40"/>
  <c r="X14" i="40"/>
  <c r="U14" i="40"/>
  <c r="R14" i="40"/>
  <c r="O14" i="40"/>
  <c r="L14" i="40"/>
  <c r="I14" i="40"/>
  <c r="F14" i="40"/>
  <c r="AD13" i="40"/>
  <c r="AA13" i="40"/>
  <c r="X13" i="40"/>
  <c r="U13" i="40"/>
  <c r="R13" i="40"/>
  <c r="O13" i="40"/>
  <c r="L13" i="40"/>
  <c r="I13" i="40"/>
  <c r="F13" i="40"/>
  <c r="AD12" i="40"/>
  <c r="AA12" i="40"/>
  <c r="X12" i="40"/>
  <c r="U12" i="40"/>
  <c r="R12" i="40"/>
  <c r="O12" i="40"/>
  <c r="L12" i="40"/>
  <c r="I12" i="40"/>
  <c r="F12" i="40"/>
  <c r="AD11" i="40"/>
  <c r="AA11" i="40"/>
  <c r="X11" i="40"/>
  <c r="U11" i="40"/>
  <c r="R11" i="40"/>
  <c r="O11" i="40"/>
  <c r="L11" i="40"/>
  <c r="I11" i="40"/>
  <c r="F11" i="40"/>
  <c r="AD10" i="40"/>
  <c r="AA10" i="40"/>
  <c r="X10" i="40"/>
  <c r="U10" i="40"/>
  <c r="R10" i="40"/>
  <c r="O10" i="40"/>
  <c r="L10" i="40"/>
  <c r="I10" i="40"/>
  <c r="F10" i="40"/>
  <c r="AD9" i="40"/>
  <c r="AA9" i="40"/>
  <c r="X9" i="40"/>
  <c r="U9" i="40"/>
  <c r="R9" i="40"/>
  <c r="O9" i="40"/>
  <c r="L9" i="40"/>
  <c r="I9" i="40"/>
  <c r="F9" i="40"/>
  <c r="AD8" i="40"/>
  <c r="AA8" i="40"/>
  <c r="X8" i="40"/>
  <c r="U8" i="40"/>
  <c r="R8" i="40"/>
  <c r="O8" i="40"/>
  <c r="L8" i="40"/>
  <c r="I8" i="40"/>
  <c r="F8" i="40"/>
  <c r="AD7" i="40"/>
  <c r="AA7" i="40"/>
  <c r="X7" i="40"/>
  <c r="U7" i="40"/>
  <c r="R7" i="40"/>
  <c r="O7" i="40"/>
  <c r="L7" i="40"/>
  <c r="I7" i="40"/>
  <c r="F7" i="40"/>
  <c r="AD6" i="40"/>
  <c r="AA6" i="40"/>
  <c r="X6" i="40"/>
  <c r="U6" i="40"/>
  <c r="R6" i="40"/>
  <c r="O6" i="40"/>
  <c r="L6" i="40"/>
  <c r="I6" i="40"/>
  <c r="F6" i="40"/>
  <c r="AG43" i="40" l="1"/>
  <c r="AF43" i="40" s="1"/>
  <c r="AI76" i="40"/>
  <c r="AI69" i="40"/>
  <c r="AH69" i="40" s="1"/>
  <c r="AI77" i="40"/>
  <c r="AI70" i="40"/>
  <c r="AI71" i="40"/>
  <c r="AI72" i="40"/>
  <c r="AI73" i="40"/>
  <c r="AI78" i="40"/>
  <c r="AI79" i="40"/>
  <c r="AI74" i="40"/>
  <c r="AI75" i="40"/>
  <c r="AG6" i="40"/>
  <c r="F5" i="37" l="1"/>
  <c r="F6" i="37"/>
  <c r="F7" i="37"/>
  <c r="F8" i="37"/>
  <c r="F9" i="37"/>
  <c r="F10" i="37"/>
  <c r="F11" i="37"/>
  <c r="F12" i="37"/>
  <c r="E44" i="69"/>
  <c r="C4" i="69" l="1"/>
  <c r="R11" i="41" l="1"/>
  <c r="R10" i="41"/>
  <c r="R9" i="41"/>
  <c r="R8" i="41"/>
  <c r="O11" i="41"/>
  <c r="O10" i="41"/>
  <c r="O9" i="41"/>
  <c r="O8" i="41"/>
  <c r="O7" i="41"/>
  <c r="O6" i="41"/>
  <c r="L13" i="41"/>
  <c r="L12" i="41"/>
  <c r="L11" i="41"/>
  <c r="L10" i="41"/>
  <c r="AD13" i="41"/>
  <c r="AD12" i="41"/>
  <c r="AD11" i="41"/>
  <c r="AD10" i="41"/>
  <c r="AD9" i="41"/>
  <c r="AD8" i="41"/>
  <c r="AD7" i="41"/>
  <c r="AD6" i="41"/>
  <c r="AA13" i="41"/>
  <c r="AA12" i="41"/>
  <c r="AA11" i="41"/>
  <c r="AA10" i="41"/>
  <c r="AA9" i="41"/>
  <c r="AA8" i="41"/>
  <c r="AA7" i="41"/>
  <c r="AA6" i="41"/>
  <c r="X13" i="41"/>
  <c r="X12" i="41"/>
  <c r="X11" i="41"/>
  <c r="X10" i="41"/>
  <c r="X9" i="41"/>
  <c r="X8" i="41"/>
  <c r="X7" i="41"/>
  <c r="X6" i="41"/>
  <c r="U13" i="41"/>
  <c r="U12" i="41"/>
  <c r="U11" i="41"/>
  <c r="U10" i="41"/>
  <c r="U9" i="41"/>
  <c r="U8" i="41"/>
  <c r="U7" i="41"/>
  <c r="U6" i="41"/>
  <c r="R13" i="41"/>
  <c r="R12" i="41"/>
  <c r="R7" i="41"/>
  <c r="R6" i="41"/>
  <c r="O13" i="41"/>
  <c r="O12" i="41"/>
  <c r="L9" i="41"/>
  <c r="L8" i="41"/>
  <c r="L7" i="41"/>
  <c r="L6" i="41"/>
  <c r="I13" i="41"/>
  <c r="I12" i="41"/>
  <c r="I11" i="41"/>
  <c r="I10" i="41"/>
  <c r="I9" i="41"/>
  <c r="I8" i="41"/>
  <c r="I7" i="41"/>
  <c r="I6" i="41"/>
  <c r="F7" i="41"/>
  <c r="F8" i="41"/>
  <c r="F9" i="41"/>
  <c r="F10" i="41"/>
  <c r="F11" i="41"/>
  <c r="F12" i="41"/>
  <c r="F13" i="41"/>
  <c r="F6" i="41"/>
  <c r="AC14" i="41"/>
  <c r="AC80" i="40" s="1"/>
  <c r="AB14" i="41"/>
  <c r="AB80" i="40" s="1"/>
  <c r="Z14" i="41"/>
  <c r="Z80" i="40" s="1"/>
  <c r="Y14" i="41"/>
  <c r="Y80" i="40" s="1"/>
  <c r="W14" i="41"/>
  <c r="W80" i="40" s="1"/>
  <c r="V14" i="41"/>
  <c r="V80" i="40" s="1"/>
  <c r="T14" i="41"/>
  <c r="T80" i="40" s="1"/>
  <c r="S14" i="41"/>
  <c r="S80" i="40" s="1"/>
  <c r="Q14" i="41"/>
  <c r="Q80" i="40" s="1"/>
  <c r="P14" i="41"/>
  <c r="P80" i="40" s="1"/>
  <c r="N14" i="41"/>
  <c r="N80" i="40" s="1"/>
  <c r="M14" i="41"/>
  <c r="M80" i="40" s="1"/>
  <c r="K14" i="41"/>
  <c r="K80" i="40" s="1"/>
  <c r="J14" i="41"/>
  <c r="J80" i="40" s="1"/>
  <c r="H14" i="41"/>
  <c r="G14" i="41"/>
  <c r="G80" i="40" s="1"/>
  <c r="E14" i="41"/>
  <c r="D80" i="40"/>
  <c r="Q6"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56" i="38"/>
  <c r="AF55" i="38"/>
  <c r="AF54" i="38"/>
  <c r="AF53" i="38"/>
  <c r="AF52" i="38"/>
  <c r="AF51" i="38"/>
  <c r="AF50" i="38"/>
  <c r="AF49" i="38"/>
  <c r="AF48" i="38"/>
  <c r="AF47" i="38"/>
  <c r="AF46" i="38"/>
  <c r="AF45" i="38"/>
  <c r="AF44" i="38"/>
  <c r="AF43" i="38"/>
  <c r="AF42" i="38"/>
  <c r="AF41" i="38"/>
  <c r="AF40" i="38"/>
  <c r="AF39" i="38"/>
  <c r="AF38" i="38"/>
  <c r="AF37" i="38"/>
  <c r="AF36" i="38"/>
  <c r="AF35" i="38"/>
  <c r="AF34" i="38"/>
  <c r="AF33" i="38"/>
  <c r="AF32" i="38"/>
  <c r="AF31" i="38"/>
  <c r="AF30" i="38"/>
  <c r="AF29" i="38"/>
  <c r="AF28" i="38"/>
  <c r="AF27" i="38"/>
  <c r="AF26" i="38"/>
  <c r="AF25" i="38"/>
  <c r="AF24" i="38"/>
  <c r="AF23" i="38"/>
  <c r="AF22" i="38"/>
  <c r="AF21" i="38"/>
  <c r="AF20" i="38"/>
  <c r="AF19" i="38"/>
  <c r="AF18" i="38"/>
  <c r="AF17" i="38"/>
  <c r="AF16" i="38"/>
  <c r="AF15" i="38"/>
  <c r="AF14" i="38"/>
  <c r="AF13" i="38"/>
  <c r="AF12" i="38"/>
  <c r="AF11" i="38"/>
  <c r="AF10" i="38"/>
  <c r="AF9" i="38"/>
  <c r="AF8" i="38"/>
  <c r="AF7" i="38"/>
  <c r="AF6"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D8" i="38"/>
  <c r="AD7" i="38"/>
  <c r="AD6" i="38"/>
  <c r="Z79" i="38"/>
  <c r="Z78" i="38"/>
  <c r="Z77" i="38"/>
  <c r="Z76" i="38"/>
  <c r="Z75" i="38"/>
  <c r="Z74" i="38"/>
  <c r="Z73" i="38"/>
  <c r="Z72" i="38"/>
  <c r="Z71" i="38"/>
  <c r="Z70" i="38"/>
  <c r="Z69" i="38"/>
  <c r="Z68" i="38"/>
  <c r="Z67" i="38"/>
  <c r="Z66" i="38"/>
  <c r="Z65" i="38"/>
  <c r="Z64" i="38"/>
  <c r="Z63" i="38"/>
  <c r="Z62" i="38"/>
  <c r="Z61" i="38"/>
  <c r="Z60" i="38"/>
  <c r="Z59" i="38"/>
  <c r="Z58" i="38"/>
  <c r="Z57" i="38"/>
  <c r="Z56" i="38"/>
  <c r="Z55" i="38"/>
  <c r="Z54" i="38"/>
  <c r="Z53" i="38"/>
  <c r="Z52" i="38"/>
  <c r="Z51" i="38"/>
  <c r="Z50" i="38"/>
  <c r="Z49" i="38"/>
  <c r="Z48" i="38"/>
  <c r="Z47" i="38"/>
  <c r="Z46" i="38"/>
  <c r="Z45" i="38"/>
  <c r="Z44" i="38"/>
  <c r="Z43" i="38"/>
  <c r="Z42" i="38"/>
  <c r="Z41" i="38"/>
  <c r="Z40" i="38"/>
  <c r="Z39" i="38"/>
  <c r="Z38" i="38"/>
  <c r="Z37" i="38"/>
  <c r="Z36" i="38"/>
  <c r="Z35" i="38"/>
  <c r="Z34" i="38"/>
  <c r="Z33" i="38"/>
  <c r="Z32" i="38"/>
  <c r="Z31" i="38"/>
  <c r="Z30" i="38"/>
  <c r="Z29" i="38"/>
  <c r="Z28" i="38"/>
  <c r="Z27" i="38"/>
  <c r="Z26" i="38"/>
  <c r="Z25" i="38"/>
  <c r="Z24" i="38"/>
  <c r="Z23" i="38"/>
  <c r="Z22" i="38"/>
  <c r="Z21" i="38"/>
  <c r="Z20" i="38"/>
  <c r="Z19" i="38"/>
  <c r="Z18" i="38"/>
  <c r="Z17" i="38"/>
  <c r="Z16" i="38"/>
  <c r="Z15" i="38"/>
  <c r="Z14" i="38"/>
  <c r="Z13" i="38"/>
  <c r="Z12" i="38"/>
  <c r="Z11" i="38"/>
  <c r="Z10" i="38"/>
  <c r="Z9" i="38"/>
  <c r="Z8" i="38"/>
  <c r="Z7" i="38"/>
  <c r="Z6" i="38"/>
  <c r="X79" i="38"/>
  <c r="X7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X26" i="38"/>
  <c r="X25" i="38"/>
  <c r="X24" i="38"/>
  <c r="X23" i="38"/>
  <c r="X22" i="38"/>
  <c r="X21" i="38"/>
  <c r="X20" i="38"/>
  <c r="X19" i="38"/>
  <c r="X18" i="38"/>
  <c r="X17" i="38"/>
  <c r="X16" i="38"/>
  <c r="X15" i="38"/>
  <c r="X14" i="38"/>
  <c r="X13" i="38"/>
  <c r="X12" i="38"/>
  <c r="X11" i="38"/>
  <c r="X10" i="38"/>
  <c r="X9" i="38"/>
  <c r="X8" i="38"/>
  <c r="X7" i="38"/>
  <c r="X6" i="38"/>
  <c r="V79" i="38"/>
  <c r="V78" i="38"/>
  <c r="V77" i="38"/>
  <c r="V76" i="38"/>
  <c r="V75" i="38"/>
  <c r="V74" i="38"/>
  <c r="V73" i="38"/>
  <c r="V72" i="38"/>
  <c r="V71" i="38"/>
  <c r="V70" i="38"/>
  <c r="V69" i="38"/>
  <c r="V68" i="38"/>
  <c r="V67" i="38"/>
  <c r="V66" i="38"/>
  <c r="V65" i="38"/>
  <c r="V64" i="38"/>
  <c r="V63" i="38"/>
  <c r="V62" i="38"/>
  <c r="V61" i="38"/>
  <c r="V60" i="38"/>
  <c r="V59" i="38"/>
  <c r="V58" i="38"/>
  <c r="V57" i="38"/>
  <c r="V56" i="38"/>
  <c r="V55" i="38"/>
  <c r="V54" i="38"/>
  <c r="V53" i="38"/>
  <c r="V52" i="38"/>
  <c r="V51" i="38"/>
  <c r="V50" i="38"/>
  <c r="V49" i="38"/>
  <c r="V48" i="38"/>
  <c r="V47" i="38"/>
  <c r="V46" i="38"/>
  <c r="V45" i="38"/>
  <c r="V44" i="38"/>
  <c r="V43" i="38"/>
  <c r="V42" i="38"/>
  <c r="V41" i="38"/>
  <c r="V40" i="38"/>
  <c r="V39" i="38"/>
  <c r="V38" i="38"/>
  <c r="V37" i="38"/>
  <c r="V36" i="38"/>
  <c r="V35" i="38"/>
  <c r="V34" i="38"/>
  <c r="V33" i="38"/>
  <c r="V32" i="38"/>
  <c r="V31" i="38"/>
  <c r="V30" i="38"/>
  <c r="V29" i="38"/>
  <c r="V28" i="38"/>
  <c r="V27" i="38"/>
  <c r="V26" i="38"/>
  <c r="V25" i="38"/>
  <c r="V24" i="38"/>
  <c r="V23" i="38"/>
  <c r="V22" i="38"/>
  <c r="V21" i="38"/>
  <c r="V20" i="38"/>
  <c r="V19" i="38"/>
  <c r="V18" i="38"/>
  <c r="V17" i="38"/>
  <c r="V16" i="38"/>
  <c r="V15" i="38"/>
  <c r="V14" i="38"/>
  <c r="V13" i="38"/>
  <c r="V12" i="38"/>
  <c r="V11" i="38"/>
  <c r="V10" i="38"/>
  <c r="V9" i="38"/>
  <c r="V8" i="38"/>
  <c r="V7" i="38"/>
  <c r="V6" i="38"/>
  <c r="T79" i="38"/>
  <c r="T78" i="38"/>
  <c r="T77" i="38"/>
  <c r="T76" i="38"/>
  <c r="T75" i="38"/>
  <c r="T74" i="38"/>
  <c r="T73" i="38"/>
  <c r="T72" i="38"/>
  <c r="T71" i="38"/>
  <c r="T70" i="38"/>
  <c r="T69" i="38"/>
  <c r="T68" i="38"/>
  <c r="T67" i="38"/>
  <c r="T66" i="38"/>
  <c r="T65" i="38"/>
  <c r="T64" i="38"/>
  <c r="T63" i="38"/>
  <c r="T62" i="38"/>
  <c r="T61" i="38"/>
  <c r="T60" i="38"/>
  <c r="T59" i="38"/>
  <c r="T58" i="38"/>
  <c r="T57" i="38"/>
  <c r="T56" i="38"/>
  <c r="T55" i="38"/>
  <c r="T54" i="38"/>
  <c r="T53" i="38"/>
  <c r="T52" i="38"/>
  <c r="T51" i="38"/>
  <c r="T50" i="38"/>
  <c r="T49" i="38"/>
  <c r="T48" i="38"/>
  <c r="T47" i="38"/>
  <c r="T46" i="38"/>
  <c r="T45" i="38"/>
  <c r="T44" i="38"/>
  <c r="T43" i="38"/>
  <c r="T42" i="38"/>
  <c r="T41" i="38"/>
  <c r="T40" i="38"/>
  <c r="T39" i="38"/>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T6" i="38"/>
  <c r="R6"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P8" i="38"/>
  <c r="P7" i="38"/>
  <c r="P6"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N6"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L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6" i="38"/>
  <c r="H11" i="59"/>
  <c r="H10" i="59"/>
  <c r="H9" i="59"/>
  <c r="H8" i="59"/>
  <c r="H7" i="59"/>
  <c r="H6" i="59"/>
  <c r="H12" i="59"/>
  <c r="H13" i="59"/>
  <c r="L6" i="59"/>
  <c r="L7" i="59"/>
  <c r="L8" i="59"/>
  <c r="L9" i="59"/>
  <c r="L10" i="59"/>
  <c r="L11" i="59"/>
  <c r="L12" i="59"/>
  <c r="L13" i="59"/>
  <c r="N6" i="59"/>
  <c r="N7" i="59"/>
  <c r="N8" i="59"/>
  <c r="N9" i="59"/>
  <c r="N10" i="59"/>
  <c r="N11" i="59"/>
  <c r="N12" i="59"/>
  <c r="N13" i="59"/>
  <c r="P6" i="59"/>
  <c r="P7" i="59"/>
  <c r="P8" i="59"/>
  <c r="P9" i="59"/>
  <c r="P10" i="59"/>
  <c r="P11" i="59"/>
  <c r="P12" i="59"/>
  <c r="P13" i="59"/>
  <c r="T6" i="59"/>
  <c r="T7" i="59"/>
  <c r="T8" i="59"/>
  <c r="T9" i="59"/>
  <c r="T10" i="59"/>
  <c r="T11" i="59"/>
  <c r="T12" i="59"/>
  <c r="T13" i="59"/>
  <c r="V6" i="59"/>
  <c r="V7" i="59"/>
  <c r="V8" i="59"/>
  <c r="V9" i="59"/>
  <c r="V10" i="59"/>
  <c r="V11" i="59"/>
  <c r="V12" i="59"/>
  <c r="V13" i="59"/>
  <c r="AI6" i="59" l="1"/>
  <c r="AK6" i="38"/>
  <c r="I14" i="41"/>
  <c r="AZ8" i="41" s="1"/>
  <c r="AG47" i="40"/>
  <c r="AF47" i="40" s="1"/>
  <c r="AI48" i="40"/>
  <c r="AH48" i="40" s="1"/>
  <c r="AK30" i="40"/>
  <c r="AJ30" i="40" s="1"/>
  <c r="AM32" i="40"/>
  <c r="AL32" i="40" s="1"/>
  <c r="AO69" i="40"/>
  <c r="AN69" i="40" s="1"/>
  <c r="AQ13" i="40"/>
  <c r="AP13" i="40" s="1"/>
  <c r="AS60" i="40"/>
  <c r="AR60" i="40" s="1"/>
  <c r="AU38" i="40"/>
  <c r="AT38" i="40" s="1"/>
  <c r="AW14" i="40"/>
  <c r="AV14" i="40" s="1"/>
  <c r="AI11" i="40"/>
  <c r="AH11" i="40" s="1"/>
  <c r="AO16" i="40"/>
  <c r="AN16" i="40" s="1"/>
  <c r="AU24" i="40"/>
  <c r="AT24" i="40" s="1"/>
  <c r="AZ10" i="41"/>
  <c r="AO6" i="40"/>
  <c r="AN6" i="40" s="1"/>
  <c r="AM78" i="40"/>
  <c r="AL78" i="40" s="1"/>
  <c r="AM76" i="40"/>
  <c r="AL76" i="40" s="1"/>
  <c r="AM74" i="40"/>
  <c r="AL74" i="40" s="1"/>
  <c r="AM72" i="40"/>
  <c r="AL72" i="40" s="1"/>
  <c r="AM70" i="40"/>
  <c r="AL70" i="40" s="1"/>
  <c r="AK68" i="40"/>
  <c r="AJ68" i="40" s="1"/>
  <c r="AK66" i="40"/>
  <c r="AJ66" i="40" s="1"/>
  <c r="AK64" i="40"/>
  <c r="AJ64" i="40" s="1"/>
  <c r="AW61" i="40"/>
  <c r="AV61" i="40" s="1"/>
  <c r="AK59" i="40"/>
  <c r="AJ59" i="40" s="1"/>
  <c r="AQ56" i="40"/>
  <c r="AP56" i="40" s="1"/>
  <c r="AW53" i="40"/>
  <c r="AV53" i="40" s="1"/>
  <c r="AK51" i="40"/>
  <c r="AJ51" i="40" s="1"/>
  <c r="AU44" i="40"/>
  <c r="AT44" i="40" s="1"/>
  <c r="AO41" i="40"/>
  <c r="AN41" i="40" s="1"/>
  <c r="AG35" i="40"/>
  <c r="AF35" i="40" s="1"/>
  <c r="AM21" i="40"/>
  <c r="AL21" i="40" s="1"/>
  <c r="AQ9" i="40"/>
  <c r="AP9" i="40" s="1"/>
  <c r="AI18" i="40"/>
  <c r="AH18" i="40" s="1"/>
  <c r="AI49" i="40"/>
  <c r="AH49" i="40" s="1"/>
  <c r="AI51" i="40"/>
  <c r="AH51" i="40" s="1"/>
  <c r="AI59" i="40"/>
  <c r="AH59" i="40" s="1"/>
  <c r="AI64" i="40"/>
  <c r="AH64" i="40" s="1"/>
  <c r="AI66" i="40"/>
  <c r="AH66" i="40" s="1"/>
  <c r="AI68" i="40"/>
  <c r="AH68" i="40" s="1"/>
  <c r="AM30" i="40"/>
  <c r="AL30" i="40" s="1"/>
  <c r="AM42" i="40"/>
  <c r="AL42" i="40" s="1"/>
  <c r="AM57" i="40"/>
  <c r="AL57" i="40" s="1"/>
  <c r="AO8" i="40"/>
  <c r="AN8" i="40" s="1"/>
  <c r="AO23" i="40"/>
  <c r="AN23" i="40" s="1"/>
  <c r="AO32" i="40"/>
  <c r="AN32" i="40" s="1"/>
  <c r="AO43" i="40"/>
  <c r="AN43" i="40" s="1"/>
  <c r="AO56" i="40"/>
  <c r="AN56" i="40" s="1"/>
  <c r="AO63" i="40"/>
  <c r="AN63" i="40" s="1"/>
  <c r="AO65" i="40"/>
  <c r="AN65" i="40" s="1"/>
  <c r="AO67" i="40"/>
  <c r="AN67" i="40" s="1"/>
  <c r="AS36" i="40"/>
  <c r="AR36" i="40" s="1"/>
  <c r="AS44" i="40"/>
  <c r="AR44" i="40" s="1"/>
  <c r="AS54" i="40"/>
  <c r="AR54" i="40" s="1"/>
  <c r="AS62" i="40"/>
  <c r="AR62" i="40" s="1"/>
  <c r="AU13" i="40"/>
  <c r="AT13" i="40" s="1"/>
  <c r="AU20" i="40"/>
  <c r="AT20" i="40" s="1"/>
  <c r="AU46" i="40"/>
  <c r="AT46" i="40" s="1"/>
  <c r="AU53" i="40"/>
  <c r="AT53" i="40" s="1"/>
  <c r="AU61" i="40"/>
  <c r="AT61" i="40" s="1"/>
  <c r="AU64" i="40"/>
  <c r="AT64" i="40" s="1"/>
  <c r="AU66" i="40"/>
  <c r="AT66" i="40" s="1"/>
  <c r="AU68" i="40"/>
  <c r="AT68" i="40" s="1"/>
  <c r="AS6" i="40"/>
  <c r="AR6" i="40" s="1"/>
  <c r="AH78" i="40"/>
  <c r="AH76" i="40"/>
  <c r="AH74" i="40"/>
  <c r="AH72" i="40"/>
  <c r="AH70" i="40"/>
  <c r="AG68" i="40"/>
  <c r="AF68" i="40" s="1"/>
  <c r="AG66" i="40"/>
  <c r="AF66" i="40" s="1"/>
  <c r="AG64" i="40"/>
  <c r="AF64" i="40" s="1"/>
  <c r="AQ61" i="40"/>
  <c r="AP61" i="40" s="1"/>
  <c r="AW58" i="40"/>
  <c r="AV58" i="40" s="1"/>
  <c r="AK56" i="40"/>
  <c r="AJ56" i="40" s="1"/>
  <c r="AQ53" i="40"/>
  <c r="AP53" i="40" s="1"/>
  <c r="AW50" i="40"/>
  <c r="AV50" i="40" s="1"/>
  <c r="AW47" i="40"/>
  <c r="AV47" i="40" s="1"/>
  <c r="AQ44" i="40"/>
  <c r="AP44" i="40" s="1"/>
  <c r="AW40" i="40"/>
  <c r="AV40" i="40" s="1"/>
  <c r="AO34" i="40"/>
  <c r="AN34" i="40" s="1"/>
  <c r="AI28" i="40"/>
  <c r="AH28" i="40" s="1"/>
  <c r="AS20" i="40"/>
  <c r="AR20" i="40" s="1"/>
  <c r="AK8" i="40"/>
  <c r="AJ8" i="40" s="1"/>
  <c r="AI9" i="41"/>
  <c r="AH9" i="41" s="1"/>
  <c r="AQ8" i="41"/>
  <c r="AP8" i="41" s="1"/>
  <c r="AK16" i="40"/>
  <c r="AJ16" i="40" s="1"/>
  <c r="AQ35" i="40"/>
  <c r="AP35" i="40" s="1"/>
  <c r="AW10" i="40"/>
  <c r="AV10" i="40" s="1"/>
  <c r="AS79" i="40"/>
  <c r="AR79" i="40" s="1"/>
  <c r="AS77" i="40"/>
  <c r="AR77" i="40" s="1"/>
  <c r="AS75" i="40"/>
  <c r="AR75" i="40" s="1"/>
  <c r="AS73" i="40"/>
  <c r="AR73" i="40" s="1"/>
  <c r="AS71" i="40"/>
  <c r="AR71" i="40" s="1"/>
  <c r="AS69" i="40"/>
  <c r="AR69" i="40" s="1"/>
  <c r="AQ67" i="40"/>
  <c r="AP67" i="40" s="1"/>
  <c r="AQ65" i="40"/>
  <c r="AP65" i="40" s="1"/>
  <c r="AQ63" i="40"/>
  <c r="AP63" i="40" s="1"/>
  <c r="AG61" i="40"/>
  <c r="AF61" i="40" s="1"/>
  <c r="AM58" i="40"/>
  <c r="AL58" i="40" s="1"/>
  <c r="AS55" i="40"/>
  <c r="AR55" i="40" s="1"/>
  <c r="AG53" i="40"/>
  <c r="AF53" i="40" s="1"/>
  <c r="AM50" i="40"/>
  <c r="AL50" i="40" s="1"/>
  <c r="AS43" i="40"/>
  <c r="AR43" i="40" s="1"/>
  <c r="AW32" i="40"/>
  <c r="AV32" i="40" s="1"/>
  <c r="AO26" i="40"/>
  <c r="AN26" i="40" s="1"/>
  <c r="AS18" i="40"/>
  <c r="AR18" i="40" s="1"/>
  <c r="I80" i="40"/>
  <c r="AZ9" i="41"/>
  <c r="AZ11" i="41"/>
  <c r="AZ12" i="41"/>
  <c r="AZ7" i="41"/>
  <c r="AZ13" i="41"/>
  <c r="AG26" i="40"/>
  <c r="AF26" i="40" s="1"/>
  <c r="AG41" i="40"/>
  <c r="AF41" i="40" s="1"/>
  <c r="AG48" i="40"/>
  <c r="AF48" i="40" s="1"/>
  <c r="AG52" i="40"/>
  <c r="AF52" i="40" s="1"/>
  <c r="AG60" i="40"/>
  <c r="AF60" i="40" s="1"/>
  <c r="AO79" i="40"/>
  <c r="AN79" i="40" s="1"/>
  <c r="AO75" i="40"/>
  <c r="AN75" i="40" s="1"/>
  <c r="AO71" i="40"/>
  <c r="AN71" i="40" s="1"/>
  <c r="AM67" i="40"/>
  <c r="AL67" i="40" s="1"/>
  <c r="AM63" i="40"/>
  <c r="AL63" i="40" s="1"/>
  <c r="AG58" i="40"/>
  <c r="AF58" i="40" s="1"/>
  <c r="AS52" i="40"/>
  <c r="AR52" i="40" s="1"/>
  <c r="AS46" i="40"/>
  <c r="AR46" i="40" s="1"/>
  <c r="AG18" i="40"/>
  <c r="AF18" i="40" s="1"/>
  <c r="AG79" i="40"/>
  <c r="AF79" i="40" s="1"/>
  <c r="AG77" i="40"/>
  <c r="AF77" i="40" s="1"/>
  <c r="AG75" i="40"/>
  <c r="AF75" i="40" s="1"/>
  <c r="AG73" i="40"/>
  <c r="AF73" i="40" s="1"/>
  <c r="AG71" i="40"/>
  <c r="AF71" i="40" s="1"/>
  <c r="AW68" i="40"/>
  <c r="AV68" i="40" s="1"/>
  <c r="AW66" i="40"/>
  <c r="AV66" i="40" s="1"/>
  <c r="AW64" i="40"/>
  <c r="AV64" i="40" s="1"/>
  <c r="AU62" i="40"/>
  <c r="AT62" i="40" s="1"/>
  <c r="AI60" i="40"/>
  <c r="AH60" i="40" s="1"/>
  <c r="AO57" i="40"/>
  <c r="AN57" i="40" s="1"/>
  <c r="AU54" i="40"/>
  <c r="AT54" i="40" s="1"/>
  <c r="AI52" i="40"/>
  <c r="AH52" i="40" s="1"/>
  <c r="AM49" i="40"/>
  <c r="AL49" i="40" s="1"/>
  <c r="AU45" i="40"/>
  <c r="AT45" i="40" s="1"/>
  <c r="AO42" i="40"/>
  <c r="AN42" i="40" s="1"/>
  <c r="AI37" i="40"/>
  <c r="AH37" i="40" s="1"/>
  <c r="AU30" i="40"/>
  <c r="AT30" i="40" s="1"/>
  <c r="AG24" i="40"/>
  <c r="AF24" i="40" s="1"/>
  <c r="AM9" i="41"/>
  <c r="AL9" i="41" s="1"/>
  <c r="AO77" i="40"/>
  <c r="AN77" i="40" s="1"/>
  <c r="AO73" i="40"/>
  <c r="AN73" i="40" s="1"/>
  <c r="AM65" i="40"/>
  <c r="AL65" i="40" s="1"/>
  <c r="AM55" i="40"/>
  <c r="AL55" i="40" s="1"/>
  <c r="AG50" i="40"/>
  <c r="AF50" i="40" s="1"/>
  <c r="AM43" i="40"/>
  <c r="AL43" i="40" s="1"/>
  <c r="AZ6" i="41"/>
  <c r="AU78" i="40"/>
  <c r="AT78" i="40" s="1"/>
  <c r="AU76" i="40"/>
  <c r="AT76" i="40" s="1"/>
  <c r="AU74" i="40"/>
  <c r="AT74" i="40" s="1"/>
  <c r="AU72" i="40"/>
  <c r="AT72" i="40" s="1"/>
  <c r="AU70" i="40"/>
  <c r="AT70" i="40" s="1"/>
  <c r="AS68" i="40"/>
  <c r="AR68" i="40" s="1"/>
  <c r="AS66" i="40"/>
  <c r="AR66" i="40" s="1"/>
  <c r="AS64" i="40"/>
  <c r="AR64" i="40" s="1"/>
  <c r="AO62" i="40"/>
  <c r="AN62" i="40" s="1"/>
  <c r="AU59" i="40"/>
  <c r="AT59" i="40" s="1"/>
  <c r="AI57" i="40"/>
  <c r="AH57" i="40" s="1"/>
  <c r="AO54" i="40"/>
  <c r="AN54" i="40" s="1"/>
  <c r="AU51" i="40"/>
  <c r="AT51" i="40" s="1"/>
  <c r="AG49" i="40"/>
  <c r="AF49" i="40" s="1"/>
  <c r="AO45" i="40"/>
  <c r="AN45" i="40" s="1"/>
  <c r="AK42" i="40"/>
  <c r="AJ42" i="40" s="1"/>
  <c r="AM23" i="40"/>
  <c r="AL23" i="40" s="1"/>
  <c r="AI11" i="41"/>
  <c r="AH11" i="41" s="1"/>
  <c r="AK8" i="41"/>
  <c r="AJ8" i="41" s="1"/>
  <c r="AO9" i="41"/>
  <c r="AN9" i="41" s="1"/>
  <c r="AS7" i="41"/>
  <c r="AR7" i="41" s="1"/>
  <c r="AG7" i="40"/>
  <c r="AF7" i="40" s="1"/>
  <c r="AG9" i="40"/>
  <c r="AF9" i="40" s="1"/>
  <c r="AG11" i="40"/>
  <c r="AF11" i="40" s="1"/>
  <c r="AG13" i="40"/>
  <c r="AF13" i="40" s="1"/>
  <c r="AG15" i="40"/>
  <c r="AF15" i="40" s="1"/>
  <c r="AG17" i="40"/>
  <c r="AF17" i="40" s="1"/>
  <c r="AG8" i="40"/>
  <c r="AF8" i="40" s="1"/>
  <c r="AG10" i="40"/>
  <c r="AF10" i="40" s="1"/>
  <c r="AG12" i="40"/>
  <c r="AF12" i="40" s="1"/>
  <c r="AG14" i="40"/>
  <c r="AF14" i="40" s="1"/>
  <c r="AG16" i="40"/>
  <c r="AF16" i="40" s="1"/>
  <c r="AF6" i="40"/>
  <c r="AG19" i="40"/>
  <c r="AF19" i="40" s="1"/>
  <c r="AG21" i="40"/>
  <c r="AF21" i="40" s="1"/>
  <c r="AG23" i="40"/>
  <c r="AF23" i="40" s="1"/>
  <c r="AG25" i="40"/>
  <c r="AF25" i="40" s="1"/>
  <c r="AG31" i="40"/>
  <c r="AF31" i="40" s="1"/>
  <c r="AG39" i="40"/>
  <c r="AF39" i="40" s="1"/>
  <c r="AG29" i="40"/>
  <c r="AF29" i="40" s="1"/>
  <c r="AG30" i="40"/>
  <c r="AF30" i="40" s="1"/>
  <c r="AG37" i="40"/>
  <c r="AF37" i="40" s="1"/>
  <c r="AG38" i="40"/>
  <c r="AF38" i="40" s="1"/>
  <c r="AG28" i="40"/>
  <c r="AF28" i="40" s="1"/>
  <c r="AG36" i="40"/>
  <c r="AF36" i="40" s="1"/>
  <c r="AG40" i="40"/>
  <c r="AF40" i="40" s="1"/>
  <c r="AG51" i="40"/>
  <c r="AF51" i="40" s="1"/>
  <c r="AG54" i="40"/>
  <c r="AF54" i="40" s="1"/>
  <c r="AG33" i="40"/>
  <c r="AF33" i="40" s="1"/>
  <c r="AG34" i="40"/>
  <c r="AF34" i="40" s="1"/>
  <c r="AG42" i="40"/>
  <c r="AF42" i="40" s="1"/>
  <c r="AG32" i="40"/>
  <c r="AF32" i="40" s="1"/>
  <c r="AG46" i="40"/>
  <c r="AF46" i="40" s="1"/>
  <c r="AG59" i="40"/>
  <c r="AF59" i="40" s="1"/>
  <c r="AG62" i="40"/>
  <c r="AF62" i="40" s="1"/>
  <c r="AM8" i="40"/>
  <c r="AL8" i="40" s="1"/>
  <c r="AM10" i="40"/>
  <c r="AL10" i="40" s="1"/>
  <c r="AM12" i="40"/>
  <c r="AL12" i="40" s="1"/>
  <c r="AM14" i="40"/>
  <c r="AL14" i="40" s="1"/>
  <c r="AM16" i="40"/>
  <c r="AL16" i="40" s="1"/>
  <c r="AM7" i="40"/>
  <c r="AL7" i="40" s="1"/>
  <c r="AM9" i="40"/>
  <c r="AL9" i="40" s="1"/>
  <c r="AM11" i="40"/>
  <c r="AL11" i="40" s="1"/>
  <c r="AM13" i="40"/>
  <c r="AL13" i="40" s="1"/>
  <c r="AM15" i="40"/>
  <c r="AL15" i="40" s="1"/>
  <c r="AM18" i="40"/>
  <c r="AL18" i="40" s="1"/>
  <c r="AM20" i="40"/>
  <c r="AL20" i="40" s="1"/>
  <c r="AM22" i="40"/>
  <c r="AL22" i="40" s="1"/>
  <c r="AM24" i="40"/>
  <c r="AL24" i="40" s="1"/>
  <c r="AM28" i="40"/>
  <c r="AL28" i="40" s="1"/>
  <c r="AM36" i="40"/>
  <c r="AL36" i="40" s="1"/>
  <c r="AM26" i="40"/>
  <c r="AL26" i="40" s="1"/>
  <c r="AM27" i="40"/>
  <c r="AL27" i="40" s="1"/>
  <c r="AM34" i="40"/>
  <c r="AL34" i="40" s="1"/>
  <c r="AM35" i="40"/>
  <c r="AL35" i="40" s="1"/>
  <c r="AM33" i="40"/>
  <c r="AL33" i="40" s="1"/>
  <c r="AM41" i="40"/>
  <c r="AL41" i="40" s="1"/>
  <c r="AM29" i="40"/>
  <c r="AL29" i="40" s="1"/>
  <c r="AM56" i="40"/>
  <c r="AL56" i="40" s="1"/>
  <c r="AM59" i="40"/>
  <c r="AL59" i="40" s="1"/>
  <c r="AM38" i="40"/>
  <c r="AL38" i="40" s="1"/>
  <c r="AM39" i="40"/>
  <c r="AL39" i="40" s="1"/>
  <c r="AM44" i="40"/>
  <c r="AL44" i="40" s="1"/>
  <c r="AM45" i="40"/>
  <c r="AL45" i="40" s="1"/>
  <c r="AM37" i="40"/>
  <c r="AL37" i="40" s="1"/>
  <c r="AM48" i="40"/>
  <c r="AL48" i="40" s="1"/>
  <c r="AM51" i="40"/>
  <c r="AL51" i="40" s="1"/>
  <c r="AS7" i="40"/>
  <c r="AR7" i="40" s="1"/>
  <c r="AS9" i="40"/>
  <c r="AR9" i="40" s="1"/>
  <c r="AS11" i="40"/>
  <c r="AR11" i="40" s="1"/>
  <c r="AS13" i="40"/>
  <c r="AR13" i="40" s="1"/>
  <c r="AS15" i="40"/>
  <c r="AR15" i="40" s="1"/>
  <c r="AS8" i="40"/>
  <c r="AR8" i="40" s="1"/>
  <c r="AS10" i="40"/>
  <c r="AR10" i="40" s="1"/>
  <c r="AS12" i="40"/>
  <c r="AR12" i="40" s="1"/>
  <c r="AS14" i="40"/>
  <c r="AR14" i="40" s="1"/>
  <c r="AS16" i="40"/>
  <c r="AR16" i="40" s="1"/>
  <c r="AS17" i="40"/>
  <c r="AR17" i="40" s="1"/>
  <c r="AS19" i="40"/>
  <c r="AR19" i="40" s="1"/>
  <c r="AS21" i="40"/>
  <c r="AR21" i="40" s="1"/>
  <c r="AS23" i="40"/>
  <c r="AR23" i="40" s="1"/>
  <c r="AS25" i="40"/>
  <c r="AR25" i="40" s="1"/>
  <c r="AS33" i="40"/>
  <c r="AR33" i="40" s="1"/>
  <c r="AS31" i="40"/>
  <c r="AR31" i="40" s="1"/>
  <c r="AS32" i="40"/>
  <c r="AR32" i="40" s="1"/>
  <c r="AS39" i="40"/>
  <c r="AR39" i="40" s="1"/>
  <c r="AS40" i="40"/>
  <c r="AR40" i="40" s="1"/>
  <c r="AS30" i="40"/>
  <c r="AR30" i="40" s="1"/>
  <c r="AS38" i="40"/>
  <c r="AR38" i="40" s="1"/>
  <c r="AS34" i="40"/>
  <c r="AR34" i="40" s="1"/>
  <c r="AS45" i="40"/>
  <c r="AR45" i="40" s="1"/>
  <c r="AS48" i="40"/>
  <c r="AR48" i="40" s="1"/>
  <c r="AS61" i="40"/>
  <c r="AR61" i="40" s="1"/>
  <c r="AS27" i="40"/>
  <c r="AR27" i="40" s="1"/>
  <c r="AS28" i="40"/>
  <c r="AR28" i="40" s="1"/>
  <c r="AS47" i="40"/>
  <c r="AR47" i="40" s="1"/>
  <c r="AS26" i="40"/>
  <c r="AR26" i="40" s="1"/>
  <c r="AS42" i="40"/>
  <c r="AR42" i="40" s="1"/>
  <c r="AS53" i="40"/>
  <c r="AR53" i="40" s="1"/>
  <c r="AS56" i="40"/>
  <c r="AR56" i="40" s="1"/>
  <c r="AW6" i="40"/>
  <c r="AV6" i="40" s="1"/>
  <c r="AM79" i="40"/>
  <c r="AL79" i="40" s="1"/>
  <c r="AS78" i="40"/>
  <c r="AR78" i="40" s="1"/>
  <c r="AG78" i="40"/>
  <c r="AF78" i="40" s="1"/>
  <c r="AM77" i="40"/>
  <c r="AL77" i="40" s="1"/>
  <c r="AS76" i="40"/>
  <c r="AR76" i="40" s="1"/>
  <c r="AG76" i="40"/>
  <c r="AF76" i="40" s="1"/>
  <c r="AM75" i="40"/>
  <c r="AL75" i="40" s="1"/>
  <c r="AS74" i="40"/>
  <c r="AR74" i="40" s="1"/>
  <c r="AG74" i="40"/>
  <c r="AF74" i="40" s="1"/>
  <c r="AM73" i="40"/>
  <c r="AL73" i="40" s="1"/>
  <c r="AS72" i="40"/>
  <c r="AR72" i="40" s="1"/>
  <c r="AG72" i="40"/>
  <c r="AF72" i="40" s="1"/>
  <c r="AM71" i="40"/>
  <c r="AL71" i="40" s="1"/>
  <c r="AS70" i="40"/>
  <c r="AR70" i="40" s="1"/>
  <c r="AG70" i="40"/>
  <c r="AF70" i="40" s="1"/>
  <c r="AM69" i="40"/>
  <c r="AL69" i="40" s="1"/>
  <c r="AQ68" i="40"/>
  <c r="AP68" i="40" s="1"/>
  <c r="AW67" i="40"/>
  <c r="AV67" i="40" s="1"/>
  <c r="AK67" i="40"/>
  <c r="AJ67" i="40" s="1"/>
  <c r="AQ66" i="40"/>
  <c r="AP66" i="40" s="1"/>
  <c r="AW65" i="40"/>
  <c r="AV65" i="40" s="1"/>
  <c r="AK65" i="40"/>
  <c r="AJ65" i="40" s="1"/>
  <c r="AQ64" i="40"/>
  <c r="AP64" i="40" s="1"/>
  <c r="AW63" i="40"/>
  <c r="AV63" i="40" s="1"/>
  <c r="AK63" i="40"/>
  <c r="AJ63" i="40" s="1"/>
  <c r="AM62" i="40"/>
  <c r="AL62" i="40" s="1"/>
  <c r="AO61" i="40"/>
  <c r="AN61" i="40" s="1"/>
  <c r="AQ60" i="40"/>
  <c r="AP60" i="40" s="1"/>
  <c r="AS59" i="40"/>
  <c r="AR59" i="40" s="1"/>
  <c r="AU58" i="40"/>
  <c r="AT58" i="40" s="1"/>
  <c r="AW57" i="40"/>
  <c r="AV57" i="40" s="1"/>
  <c r="AG57" i="40"/>
  <c r="AF57" i="40" s="1"/>
  <c r="AI56" i="40"/>
  <c r="AH56" i="40" s="1"/>
  <c r="AK55" i="40"/>
  <c r="AJ55" i="40" s="1"/>
  <c r="AM54" i="40"/>
  <c r="AL54" i="40" s="1"/>
  <c r="AO53" i="40"/>
  <c r="AN53" i="40" s="1"/>
  <c r="AQ52" i="40"/>
  <c r="AP52" i="40" s="1"/>
  <c r="AS51" i="40"/>
  <c r="AR51" i="40" s="1"/>
  <c r="AU50" i="40"/>
  <c r="AT50" i="40" s="1"/>
  <c r="AW49" i="40"/>
  <c r="AV49" i="40" s="1"/>
  <c r="AU48" i="40"/>
  <c r="AT48" i="40" s="1"/>
  <c r="AQ47" i="40"/>
  <c r="AP47" i="40" s="1"/>
  <c r="AM46" i="40"/>
  <c r="AL46" i="40" s="1"/>
  <c r="AK45" i="40"/>
  <c r="AJ45" i="40" s="1"/>
  <c r="AK44" i="40"/>
  <c r="AJ44" i="40" s="1"/>
  <c r="AI43" i="40"/>
  <c r="AH43" i="40" s="1"/>
  <c r="AM40" i="40"/>
  <c r="AL40" i="40" s="1"/>
  <c r="AK38" i="40"/>
  <c r="AJ38" i="40" s="1"/>
  <c r="AI36" i="40"/>
  <c r="AH36" i="40" s="1"/>
  <c r="AU31" i="40"/>
  <c r="AT31" i="40" s="1"/>
  <c r="AS29" i="40"/>
  <c r="AR29" i="40" s="1"/>
  <c r="AQ27" i="40"/>
  <c r="AP27" i="40" s="1"/>
  <c r="AM25" i="40"/>
  <c r="AL25" i="40" s="1"/>
  <c r="AS22" i="40"/>
  <c r="AR22" i="40" s="1"/>
  <c r="AG20" i="40"/>
  <c r="AF20" i="40" s="1"/>
  <c r="AM17" i="40"/>
  <c r="AL17" i="40" s="1"/>
  <c r="AK12" i="40"/>
  <c r="AJ12" i="40" s="1"/>
  <c r="AW79" i="40"/>
  <c r="AV79" i="40" s="1"/>
  <c r="AK79" i="40"/>
  <c r="AJ79" i="40" s="1"/>
  <c r="AQ78" i="40"/>
  <c r="AP78" i="40" s="1"/>
  <c r="AW77" i="40"/>
  <c r="AV77" i="40" s="1"/>
  <c r="AK77" i="40"/>
  <c r="AJ77" i="40" s="1"/>
  <c r="AQ76" i="40"/>
  <c r="AP76" i="40" s="1"/>
  <c r="AW75" i="40"/>
  <c r="AV75" i="40" s="1"/>
  <c r="AK75" i="40"/>
  <c r="AJ75" i="40" s="1"/>
  <c r="AQ74" i="40"/>
  <c r="AP74" i="40" s="1"/>
  <c r="AW73" i="40"/>
  <c r="AV73" i="40" s="1"/>
  <c r="AK73" i="40"/>
  <c r="AJ73" i="40" s="1"/>
  <c r="AQ72" i="40"/>
  <c r="AP72" i="40" s="1"/>
  <c r="AW71" i="40"/>
  <c r="AV71" i="40" s="1"/>
  <c r="AK71" i="40"/>
  <c r="AJ71" i="40" s="1"/>
  <c r="AQ70" i="40"/>
  <c r="AP70" i="40" s="1"/>
  <c r="AW69" i="40"/>
  <c r="AV69" i="40" s="1"/>
  <c r="AK69" i="40"/>
  <c r="AJ69" i="40" s="1"/>
  <c r="AO68" i="40"/>
  <c r="AN68" i="40" s="1"/>
  <c r="AU67" i="40"/>
  <c r="AT67" i="40" s="1"/>
  <c r="AI67" i="40"/>
  <c r="AH67" i="40" s="1"/>
  <c r="AO66" i="40"/>
  <c r="AN66" i="40" s="1"/>
  <c r="AU65" i="40"/>
  <c r="AT65" i="40" s="1"/>
  <c r="AI65" i="40"/>
  <c r="AH65" i="40" s="1"/>
  <c r="AO64" i="40"/>
  <c r="AN64" i="40" s="1"/>
  <c r="AU63" i="40"/>
  <c r="AT63" i="40" s="1"/>
  <c r="AI63" i="40"/>
  <c r="AH63" i="40" s="1"/>
  <c r="AK62" i="40"/>
  <c r="AJ62" i="40" s="1"/>
  <c r="AM61" i="40"/>
  <c r="AL61" i="40" s="1"/>
  <c r="AO60" i="40"/>
  <c r="AN60" i="40" s="1"/>
  <c r="AQ59" i="40"/>
  <c r="AP59" i="40" s="1"/>
  <c r="AS58" i="40"/>
  <c r="AR58" i="40" s="1"/>
  <c r="AU57" i="40"/>
  <c r="AT57" i="40" s="1"/>
  <c r="AW56" i="40"/>
  <c r="AV56" i="40" s="1"/>
  <c r="AG56" i="40"/>
  <c r="AF56" i="40" s="1"/>
  <c r="AI55" i="40"/>
  <c r="AH55" i="40" s="1"/>
  <c r="AK54" i="40"/>
  <c r="AJ54" i="40" s="1"/>
  <c r="AM53" i="40"/>
  <c r="AL53" i="40" s="1"/>
  <c r="AO52" i="40"/>
  <c r="AN52" i="40" s="1"/>
  <c r="AQ51" i="40"/>
  <c r="AP51" i="40" s="1"/>
  <c r="AS50" i="40"/>
  <c r="AR50" i="40" s="1"/>
  <c r="AU49" i="40"/>
  <c r="AT49" i="40" s="1"/>
  <c r="AQ48" i="40"/>
  <c r="AP48" i="40" s="1"/>
  <c r="AM47" i="40"/>
  <c r="AL47" i="40" s="1"/>
  <c r="AK46" i="40"/>
  <c r="AJ46" i="40" s="1"/>
  <c r="AI45" i="40"/>
  <c r="AH45" i="40" s="1"/>
  <c r="AI44" i="40"/>
  <c r="AH44" i="40" s="1"/>
  <c r="AU41" i="40"/>
  <c r="AT41" i="40" s="1"/>
  <c r="AW39" i="40"/>
  <c r="AV39" i="40" s="1"/>
  <c r="AU37" i="40"/>
  <c r="AT37" i="40" s="1"/>
  <c r="AS35" i="40"/>
  <c r="AR35" i="40" s="1"/>
  <c r="AM31" i="40"/>
  <c r="AL31" i="40" s="1"/>
  <c r="AK29" i="40"/>
  <c r="AJ29" i="40" s="1"/>
  <c r="AI27" i="40"/>
  <c r="AH27" i="40" s="1"/>
  <c r="AI22" i="40"/>
  <c r="AH22" i="40" s="1"/>
  <c r="AO19" i="40"/>
  <c r="AN19" i="40" s="1"/>
  <c r="AG10" i="41"/>
  <c r="AF10" i="41" s="1"/>
  <c r="AG7" i="41"/>
  <c r="AF7" i="41" s="1"/>
  <c r="AK10" i="41"/>
  <c r="AJ10" i="41" s="1"/>
  <c r="AU11" i="41"/>
  <c r="AT11" i="41" s="1"/>
  <c r="AI8" i="40"/>
  <c r="AH8" i="40" s="1"/>
  <c r="AI10" i="40"/>
  <c r="AH10" i="40" s="1"/>
  <c r="AI12" i="40"/>
  <c r="AH12" i="40" s="1"/>
  <c r="AI14" i="40"/>
  <c r="AH14" i="40" s="1"/>
  <c r="AI16" i="40"/>
  <c r="AH16" i="40" s="1"/>
  <c r="AI32" i="40"/>
  <c r="AH32" i="40" s="1"/>
  <c r="AI33" i="40"/>
  <c r="AH33" i="40" s="1"/>
  <c r="AI40" i="40"/>
  <c r="AH40" i="40" s="1"/>
  <c r="AI41" i="40"/>
  <c r="AH41" i="40" s="1"/>
  <c r="AI9" i="40"/>
  <c r="AH9" i="40" s="1"/>
  <c r="AI13" i="40"/>
  <c r="AH13" i="40" s="1"/>
  <c r="AI17" i="40"/>
  <c r="AH17" i="40" s="1"/>
  <c r="AI19" i="40"/>
  <c r="AH19" i="40" s="1"/>
  <c r="AI21" i="40"/>
  <c r="AH21" i="40" s="1"/>
  <c r="AI23" i="40"/>
  <c r="AH23" i="40" s="1"/>
  <c r="AI25" i="40"/>
  <c r="AH25" i="40" s="1"/>
  <c r="AI31" i="40"/>
  <c r="AH31" i="40" s="1"/>
  <c r="AI39" i="40"/>
  <c r="AH39" i="40" s="1"/>
  <c r="AI6" i="40"/>
  <c r="AH6" i="40" s="1"/>
  <c r="AI30" i="40"/>
  <c r="AH30" i="40" s="1"/>
  <c r="AI38" i="40"/>
  <c r="AH38" i="40" s="1"/>
  <c r="AI26" i="40"/>
  <c r="AH26" i="40" s="1"/>
  <c r="AI58" i="40"/>
  <c r="AH58" i="40" s="1"/>
  <c r="AI61" i="40"/>
  <c r="AH61" i="40" s="1"/>
  <c r="AI7" i="40"/>
  <c r="AH7" i="40" s="1"/>
  <c r="AI15" i="40"/>
  <c r="AH15" i="40" s="1"/>
  <c r="AI20" i="40"/>
  <c r="AH20" i="40" s="1"/>
  <c r="AI24" i="40"/>
  <c r="AH24" i="40" s="1"/>
  <c r="AI35" i="40"/>
  <c r="AH35" i="40" s="1"/>
  <c r="AI47" i="40"/>
  <c r="AH47" i="40" s="1"/>
  <c r="AI34" i="40"/>
  <c r="AH34" i="40" s="1"/>
  <c r="AI42" i="40"/>
  <c r="AH42" i="40" s="1"/>
  <c r="AI50" i="40"/>
  <c r="AH50" i="40" s="1"/>
  <c r="AI53" i="40"/>
  <c r="AH53" i="40" s="1"/>
  <c r="AO7" i="40"/>
  <c r="AN7" i="40" s="1"/>
  <c r="AO9" i="40"/>
  <c r="AN9" i="40" s="1"/>
  <c r="AO11" i="40"/>
  <c r="AN11" i="40" s="1"/>
  <c r="AO13" i="40"/>
  <c r="AN13" i="40" s="1"/>
  <c r="AO15" i="40"/>
  <c r="AN15" i="40" s="1"/>
  <c r="AO29" i="40"/>
  <c r="AN29" i="40" s="1"/>
  <c r="AO30" i="40"/>
  <c r="AN30" i="40" s="1"/>
  <c r="AO37" i="40"/>
  <c r="AN37" i="40" s="1"/>
  <c r="AO38" i="40"/>
  <c r="AN38" i="40" s="1"/>
  <c r="AO10" i="40"/>
  <c r="AN10" i="40" s="1"/>
  <c r="AO14" i="40"/>
  <c r="AN14" i="40" s="1"/>
  <c r="AO18" i="40"/>
  <c r="AN18" i="40" s="1"/>
  <c r="AO20" i="40"/>
  <c r="AN20" i="40" s="1"/>
  <c r="AO22" i="40"/>
  <c r="AN22" i="40" s="1"/>
  <c r="AO24" i="40"/>
  <c r="AN24" i="40" s="1"/>
  <c r="AO28" i="40"/>
  <c r="AN28" i="40" s="1"/>
  <c r="AO36" i="40"/>
  <c r="AN36" i="40" s="1"/>
  <c r="AO27" i="40"/>
  <c r="AN27" i="40" s="1"/>
  <c r="AO35" i="40"/>
  <c r="AN35" i="40" s="1"/>
  <c r="AO31" i="40"/>
  <c r="AN31" i="40" s="1"/>
  <c r="AO47" i="40"/>
  <c r="AN47" i="40" s="1"/>
  <c r="AO50" i="40"/>
  <c r="AN50" i="40" s="1"/>
  <c r="AO12" i="40"/>
  <c r="AN12" i="40" s="1"/>
  <c r="AO17" i="40"/>
  <c r="AN17" i="40" s="1"/>
  <c r="AO21" i="40"/>
  <c r="AN21" i="40" s="1"/>
  <c r="AO25" i="40"/>
  <c r="AN25" i="40" s="1"/>
  <c r="AO40" i="40"/>
  <c r="AN40" i="40" s="1"/>
  <c r="AO46" i="40"/>
  <c r="AN46" i="40" s="1"/>
  <c r="AO49" i="40"/>
  <c r="AN49" i="40" s="1"/>
  <c r="AO39" i="40"/>
  <c r="AN39" i="40" s="1"/>
  <c r="AO44" i="40"/>
  <c r="AN44" i="40" s="1"/>
  <c r="AO55" i="40"/>
  <c r="AN55" i="40" s="1"/>
  <c r="AO58" i="40"/>
  <c r="AN58" i="40" s="1"/>
  <c r="AU8" i="40"/>
  <c r="AT8" i="40" s="1"/>
  <c r="AU10" i="40"/>
  <c r="AT10" i="40" s="1"/>
  <c r="AU12" i="40"/>
  <c r="AT12" i="40" s="1"/>
  <c r="AU14" i="40"/>
  <c r="AT14" i="40" s="1"/>
  <c r="AU16" i="40"/>
  <c r="AT16" i="40" s="1"/>
  <c r="AU6" i="40"/>
  <c r="AT6" i="40" s="1"/>
  <c r="AU26" i="40"/>
  <c r="AT26" i="40" s="1"/>
  <c r="AU27" i="40"/>
  <c r="AT27" i="40" s="1"/>
  <c r="AU34" i="40"/>
  <c r="AT34" i="40" s="1"/>
  <c r="AU35" i="40"/>
  <c r="AT35" i="40" s="1"/>
  <c r="AU7" i="40"/>
  <c r="AT7" i="40" s="1"/>
  <c r="AU11" i="40"/>
  <c r="AT11" i="40" s="1"/>
  <c r="AU15" i="40"/>
  <c r="AT15" i="40" s="1"/>
  <c r="AU17" i="40"/>
  <c r="AT17" i="40" s="1"/>
  <c r="AU19" i="40"/>
  <c r="AT19" i="40" s="1"/>
  <c r="AU21" i="40"/>
  <c r="AT21" i="40" s="1"/>
  <c r="AU23" i="40"/>
  <c r="AT23" i="40" s="1"/>
  <c r="AU25" i="40"/>
  <c r="AT25" i="40" s="1"/>
  <c r="AU33" i="40"/>
  <c r="AT33" i="40" s="1"/>
  <c r="AU32" i="40"/>
  <c r="AT32" i="40" s="1"/>
  <c r="AU40" i="40"/>
  <c r="AT40" i="40" s="1"/>
  <c r="AU36" i="40"/>
  <c r="AT36" i="40" s="1"/>
  <c r="AU52" i="40"/>
  <c r="AT52" i="40" s="1"/>
  <c r="AU55" i="40"/>
  <c r="AT55" i="40" s="1"/>
  <c r="AU9" i="40"/>
  <c r="AT9" i="40" s="1"/>
  <c r="AU18" i="40"/>
  <c r="AT18" i="40" s="1"/>
  <c r="AU22" i="40"/>
  <c r="AT22" i="40" s="1"/>
  <c r="AU29" i="40"/>
  <c r="AT29" i="40" s="1"/>
  <c r="AU43" i="40"/>
  <c r="AT43" i="40" s="1"/>
  <c r="AU28" i="40"/>
  <c r="AT28" i="40" s="1"/>
  <c r="AU47" i="40"/>
  <c r="AT47" i="40" s="1"/>
  <c r="AU60" i="40"/>
  <c r="AT60" i="40" s="1"/>
  <c r="AM6" i="40"/>
  <c r="AL6" i="40" s="1"/>
  <c r="AU79" i="40"/>
  <c r="AT79" i="40" s="1"/>
  <c r="AO78" i="40"/>
  <c r="AN78" i="40" s="1"/>
  <c r="AU77" i="40"/>
  <c r="AT77" i="40" s="1"/>
  <c r="AH77" i="40"/>
  <c r="AO76" i="40"/>
  <c r="AN76" i="40" s="1"/>
  <c r="AU75" i="40"/>
  <c r="AT75" i="40" s="1"/>
  <c r="AH75" i="40"/>
  <c r="AO74" i="40"/>
  <c r="AN74" i="40" s="1"/>
  <c r="AU73" i="40"/>
  <c r="AT73" i="40" s="1"/>
  <c r="AH73" i="40"/>
  <c r="AO72" i="40"/>
  <c r="AN72" i="40" s="1"/>
  <c r="AU71" i="40"/>
  <c r="AT71" i="40" s="1"/>
  <c r="AH71" i="40"/>
  <c r="AO70" i="40"/>
  <c r="AN70" i="40" s="1"/>
  <c r="AU69" i="40"/>
  <c r="AT69" i="40" s="1"/>
  <c r="AG69" i="40"/>
  <c r="AF69" i="40" s="1"/>
  <c r="AM68" i="40"/>
  <c r="AL68" i="40" s="1"/>
  <c r="AS67" i="40"/>
  <c r="AR67" i="40" s="1"/>
  <c r="AG67" i="40"/>
  <c r="AF67" i="40" s="1"/>
  <c r="AM66" i="40"/>
  <c r="AL66" i="40" s="1"/>
  <c r="AS65" i="40"/>
  <c r="AR65" i="40" s="1"/>
  <c r="AG65" i="40"/>
  <c r="AF65" i="40" s="1"/>
  <c r="AM64" i="40"/>
  <c r="AL64" i="40" s="1"/>
  <c r="AS63" i="40"/>
  <c r="AR63" i="40" s="1"/>
  <c r="AG63" i="40"/>
  <c r="AF63" i="40" s="1"/>
  <c r="AI62" i="40"/>
  <c r="AH62" i="40" s="1"/>
  <c r="AK61" i="40"/>
  <c r="AJ61" i="40" s="1"/>
  <c r="AM60" i="40"/>
  <c r="AL60" i="40" s="1"/>
  <c r="AO59" i="40"/>
  <c r="AN59" i="40" s="1"/>
  <c r="AQ58" i="40"/>
  <c r="AP58" i="40" s="1"/>
  <c r="AS57" i="40"/>
  <c r="AR57" i="40" s="1"/>
  <c r="AU56" i="40"/>
  <c r="AT56" i="40" s="1"/>
  <c r="AW55" i="40"/>
  <c r="AV55" i="40" s="1"/>
  <c r="AG55" i="40"/>
  <c r="AF55" i="40" s="1"/>
  <c r="AI54" i="40"/>
  <c r="AH54" i="40" s="1"/>
  <c r="AK53" i="40"/>
  <c r="AJ53" i="40" s="1"/>
  <c r="AM52" i="40"/>
  <c r="AL52" i="40" s="1"/>
  <c r="AO51" i="40"/>
  <c r="AN51" i="40" s="1"/>
  <c r="AQ50" i="40"/>
  <c r="AP50" i="40" s="1"/>
  <c r="AS49" i="40"/>
  <c r="AR49" i="40" s="1"/>
  <c r="AO48" i="40"/>
  <c r="AN48" i="40" s="1"/>
  <c r="AK47" i="40"/>
  <c r="AJ47" i="40" s="1"/>
  <c r="AI46" i="40"/>
  <c r="AH46" i="40" s="1"/>
  <c r="AG45" i="40"/>
  <c r="AF45" i="40" s="1"/>
  <c r="AG44" i="40"/>
  <c r="AF44" i="40" s="1"/>
  <c r="AU42" i="40"/>
  <c r="AT42" i="40" s="1"/>
  <c r="AS41" i="40"/>
  <c r="AR41" i="40" s="1"/>
  <c r="AU39" i="40"/>
  <c r="AT39" i="40" s="1"/>
  <c r="AS37" i="40"/>
  <c r="AR37" i="40" s="1"/>
  <c r="AO33" i="40"/>
  <c r="AN33" i="40" s="1"/>
  <c r="AI29" i="40"/>
  <c r="AH29" i="40" s="1"/>
  <c r="AG27" i="40"/>
  <c r="AF27" i="40" s="1"/>
  <c r="AS24" i="40"/>
  <c r="AR24" i="40" s="1"/>
  <c r="AG22" i="40"/>
  <c r="AF22" i="40" s="1"/>
  <c r="AM19" i="40"/>
  <c r="AL19" i="40" s="1"/>
  <c r="AW10" i="41"/>
  <c r="AV10" i="41" s="1"/>
  <c r="AK6" i="40"/>
  <c r="AJ6" i="40" s="1"/>
  <c r="AK10" i="40"/>
  <c r="AJ10" i="40" s="1"/>
  <c r="AK14" i="40"/>
  <c r="AJ14" i="40" s="1"/>
  <c r="AK26" i="40"/>
  <c r="AJ26" i="40" s="1"/>
  <c r="AK34" i="40"/>
  <c r="AJ34" i="40" s="1"/>
  <c r="AK33" i="40"/>
  <c r="AJ33" i="40" s="1"/>
  <c r="AK41" i="40"/>
  <c r="AJ41" i="40" s="1"/>
  <c r="AK9" i="40"/>
  <c r="AJ9" i="40" s="1"/>
  <c r="AK13" i="40"/>
  <c r="AJ13" i="40" s="1"/>
  <c r="AK17" i="40"/>
  <c r="AJ17" i="40" s="1"/>
  <c r="AK19" i="40"/>
  <c r="AJ19" i="40" s="1"/>
  <c r="AK21" i="40"/>
  <c r="AJ21" i="40" s="1"/>
  <c r="AK23" i="40"/>
  <c r="AJ23" i="40" s="1"/>
  <c r="AK25" i="40"/>
  <c r="AJ25" i="40" s="1"/>
  <c r="AK31" i="40"/>
  <c r="AJ31" i="40" s="1"/>
  <c r="AK32" i="40"/>
  <c r="AJ32" i="40" s="1"/>
  <c r="AK39" i="40"/>
  <c r="AJ39" i="40" s="1"/>
  <c r="AK40" i="40"/>
  <c r="AJ40" i="40" s="1"/>
  <c r="AK11" i="40"/>
  <c r="AJ11" i="40" s="1"/>
  <c r="AK18" i="40"/>
  <c r="AJ18" i="40" s="1"/>
  <c r="AK22" i="40"/>
  <c r="AJ22" i="40" s="1"/>
  <c r="AK27" i="40"/>
  <c r="AJ27" i="40" s="1"/>
  <c r="AK28" i="40"/>
  <c r="AJ28" i="40" s="1"/>
  <c r="AK49" i="40"/>
  <c r="AJ49" i="40" s="1"/>
  <c r="AK52" i="40"/>
  <c r="AJ52" i="40" s="1"/>
  <c r="AK37" i="40"/>
  <c r="AJ37" i="40" s="1"/>
  <c r="AK43" i="40"/>
  <c r="AJ43" i="40" s="1"/>
  <c r="AK48" i="40"/>
  <c r="AJ48" i="40" s="1"/>
  <c r="AK7" i="40"/>
  <c r="AJ7" i="40" s="1"/>
  <c r="AK15" i="40"/>
  <c r="AJ15" i="40" s="1"/>
  <c r="AK20" i="40"/>
  <c r="AJ20" i="40" s="1"/>
  <c r="AK24" i="40"/>
  <c r="AJ24" i="40" s="1"/>
  <c r="AK35" i="40"/>
  <c r="AJ35" i="40" s="1"/>
  <c r="AK36" i="40"/>
  <c r="AJ36" i="40" s="1"/>
  <c r="AK57" i="40"/>
  <c r="AJ57" i="40" s="1"/>
  <c r="AK60" i="40"/>
  <c r="AJ60" i="40" s="1"/>
  <c r="AQ7" i="40"/>
  <c r="AP7" i="40" s="1"/>
  <c r="AQ11" i="40"/>
  <c r="AP11" i="40" s="1"/>
  <c r="AQ15" i="40"/>
  <c r="AP15" i="40" s="1"/>
  <c r="AQ31" i="40"/>
  <c r="AP31" i="40" s="1"/>
  <c r="AQ39" i="40"/>
  <c r="AP39" i="40" s="1"/>
  <c r="AQ30" i="40"/>
  <c r="AP30" i="40" s="1"/>
  <c r="AQ38" i="40"/>
  <c r="AP38" i="40" s="1"/>
  <c r="AQ10" i="40"/>
  <c r="AP10" i="40" s="1"/>
  <c r="AQ14" i="40"/>
  <c r="AP14" i="40" s="1"/>
  <c r="AQ18" i="40"/>
  <c r="AP18" i="40" s="1"/>
  <c r="AQ20" i="40"/>
  <c r="AP20" i="40" s="1"/>
  <c r="AQ22" i="40"/>
  <c r="AP22" i="40" s="1"/>
  <c r="AQ24" i="40"/>
  <c r="AP24" i="40" s="1"/>
  <c r="AQ28" i="40"/>
  <c r="AP28" i="40" s="1"/>
  <c r="AQ29" i="40"/>
  <c r="AP29" i="40" s="1"/>
  <c r="AQ36" i="40"/>
  <c r="AP36" i="40" s="1"/>
  <c r="AQ37" i="40"/>
  <c r="AP37" i="40" s="1"/>
  <c r="AQ8" i="40"/>
  <c r="AP8" i="40" s="1"/>
  <c r="AQ16" i="40"/>
  <c r="AP16" i="40" s="1"/>
  <c r="AQ19" i="40"/>
  <c r="AP19" i="40" s="1"/>
  <c r="AQ23" i="40"/>
  <c r="AP23" i="40" s="1"/>
  <c r="AQ32" i="40"/>
  <c r="AP32" i="40" s="1"/>
  <c r="AQ33" i="40"/>
  <c r="AP33" i="40" s="1"/>
  <c r="AQ43" i="40"/>
  <c r="AP43" i="40" s="1"/>
  <c r="AQ54" i="40"/>
  <c r="AP54" i="40" s="1"/>
  <c r="AQ57" i="40"/>
  <c r="AP57" i="40" s="1"/>
  <c r="AQ26" i="40"/>
  <c r="AP26" i="40" s="1"/>
  <c r="AQ42" i="40"/>
  <c r="AP42" i="40" s="1"/>
  <c r="AQ12" i="40"/>
  <c r="AP12" i="40" s="1"/>
  <c r="AQ17" i="40"/>
  <c r="AP17" i="40" s="1"/>
  <c r="AQ21" i="40"/>
  <c r="AP21" i="40" s="1"/>
  <c r="AQ25" i="40"/>
  <c r="AP25" i="40" s="1"/>
  <c r="AQ40" i="40"/>
  <c r="AP40" i="40" s="1"/>
  <c r="AQ41" i="40"/>
  <c r="AP41" i="40" s="1"/>
  <c r="AQ46" i="40"/>
  <c r="AP46" i="40" s="1"/>
  <c r="AQ62" i="40"/>
  <c r="AP62" i="40" s="1"/>
  <c r="AW8" i="40"/>
  <c r="AV8" i="40" s="1"/>
  <c r="AW12" i="40"/>
  <c r="AV12" i="40" s="1"/>
  <c r="AW16" i="40"/>
  <c r="AV16" i="40" s="1"/>
  <c r="AW28" i="40"/>
  <c r="AV28" i="40" s="1"/>
  <c r="AW36" i="40"/>
  <c r="AV36" i="40" s="1"/>
  <c r="AW27" i="40"/>
  <c r="AV27" i="40" s="1"/>
  <c r="AW35" i="40"/>
  <c r="AV35" i="40" s="1"/>
  <c r="AW7" i="40"/>
  <c r="AV7" i="40" s="1"/>
  <c r="AW11" i="40"/>
  <c r="AV11" i="40" s="1"/>
  <c r="AW15" i="40"/>
  <c r="AV15" i="40" s="1"/>
  <c r="AW17" i="40"/>
  <c r="AV17" i="40" s="1"/>
  <c r="AW19" i="40"/>
  <c r="AV19" i="40" s="1"/>
  <c r="AW21" i="40"/>
  <c r="AV21" i="40" s="1"/>
  <c r="AW23" i="40"/>
  <c r="AV23" i="40" s="1"/>
  <c r="AW25" i="40"/>
  <c r="AV25" i="40" s="1"/>
  <c r="AW26" i="40"/>
  <c r="AV26" i="40" s="1"/>
  <c r="AW33" i="40"/>
  <c r="AV33" i="40" s="1"/>
  <c r="AW34" i="40"/>
  <c r="AV34" i="40" s="1"/>
  <c r="AW13" i="40"/>
  <c r="AV13" i="40" s="1"/>
  <c r="AW20" i="40"/>
  <c r="AV20" i="40" s="1"/>
  <c r="AW24" i="40"/>
  <c r="AV24" i="40" s="1"/>
  <c r="AW37" i="40"/>
  <c r="AV37" i="40" s="1"/>
  <c r="AW38" i="40"/>
  <c r="AV38" i="40" s="1"/>
  <c r="AW41" i="40"/>
  <c r="AV41" i="40" s="1"/>
  <c r="AW42" i="40"/>
  <c r="AV42" i="40" s="1"/>
  <c r="AW46" i="40"/>
  <c r="AV46" i="40" s="1"/>
  <c r="AW59" i="40"/>
  <c r="AV59" i="40" s="1"/>
  <c r="AW62" i="40"/>
  <c r="AV62" i="40" s="1"/>
  <c r="AW31" i="40"/>
  <c r="AV31" i="40" s="1"/>
  <c r="AW44" i="40"/>
  <c r="AV44" i="40" s="1"/>
  <c r="AW45" i="40"/>
  <c r="AV45" i="40" s="1"/>
  <c r="AW48" i="40"/>
  <c r="AV48" i="40" s="1"/>
  <c r="AW9" i="40"/>
  <c r="AV9" i="40" s="1"/>
  <c r="AW18" i="40"/>
  <c r="AV18" i="40" s="1"/>
  <c r="AW22" i="40"/>
  <c r="AV22" i="40" s="1"/>
  <c r="AW29" i="40"/>
  <c r="AV29" i="40" s="1"/>
  <c r="AW30" i="40"/>
  <c r="AV30" i="40" s="1"/>
  <c r="AW43" i="40"/>
  <c r="AV43" i="40" s="1"/>
  <c r="AW51" i="40"/>
  <c r="AV51" i="40" s="1"/>
  <c r="AW54" i="40"/>
  <c r="AV54" i="40" s="1"/>
  <c r="AM7" i="41"/>
  <c r="AL7" i="41" s="1"/>
  <c r="AQ6" i="40"/>
  <c r="AP6" i="40" s="1"/>
  <c r="AQ79" i="40"/>
  <c r="AP79" i="40" s="1"/>
  <c r="AW78" i="40"/>
  <c r="AV78" i="40" s="1"/>
  <c r="AK78" i="40"/>
  <c r="AJ78" i="40" s="1"/>
  <c r="AQ77" i="40"/>
  <c r="AP77" i="40" s="1"/>
  <c r="AW76" i="40"/>
  <c r="AV76" i="40" s="1"/>
  <c r="AK76" i="40"/>
  <c r="AJ76" i="40" s="1"/>
  <c r="AQ75" i="40"/>
  <c r="AP75" i="40" s="1"/>
  <c r="AW74" i="40"/>
  <c r="AV74" i="40" s="1"/>
  <c r="AK74" i="40"/>
  <c r="AJ74" i="40" s="1"/>
  <c r="AQ73" i="40"/>
  <c r="AP73" i="40" s="1"/>
  <c r="AW72" i="40"/>
  <c r="AV72" i="40" s="1"/>
  <c r="AK72" i="40"/>
  <c r="AJ72" i="40" s="1"/>
  <c r="AQ71" i="40"/>
  <c r="AP71" i="40" s="1"/>
  <c r="AW70" i="40"/>
  <c r="AV70" i="40" s="1"/>
  <c r="AK70" i="40"/>
  <c r="AJ70" i="40" s="1"/>
  <c r="AQ69" i="40"/>
  <c r="AP69" i="40" s="1"/>
  <c r="AW60" i="40"/>
  <c r="AV60" i="40" s="1"/>
  <c r="AK58" i="40"/>
  <c r="AJ58" i="40" s="1"/>
  <c r="AQ55" i="40"/>
  <c r="AP55" i="40" s="1"/>
  <c r="AW52" i="40"/>
  <c r="AV52" i="40" s="1"/>
  <c r="AK50" i="40"/>
  <c r="AJ50" i="40" s="1"/>
  <c r="AQ45" i="40"/>
  <c r="AP45" i="40" s="1"/>
  <c r="AQ34" i="40"/>
  <c r="AP34" i="40" s="1"/>
  <c r="AQ6" i="41"/>
  <c r="AP6" i="41" s="1"/>
  <c r="AK13" i="41"/>
  <c r="AJ13" i="41" s="1"/>
  <c r="AG12" i="41"/>
  <c r="AF12" i="41" s="1"/>
  <c r="AO11" i="41"/>
  <c r="AN11" i="41" s="1"/>
  <c r="AQ10" i="41"/>
  <c r="AP10" i="41" s="1"/>
  <c r="F14" i="41"/>
  <c r="AM6" i="41"/>
  <c r="AL6" i="41" s="1"/>
  <c r="AW6" i="41"/>
  <c r="AV6" i="41" s="1"/>
  <c r="AO13" i="41"/>
  <c r="AN13" i="41" s="1"/>
  <c r="AI13" i="41"/>
  <c r="AH13" i="41" s="1"/>
  <c r="AQ12" i="41"/>
  <c r="AP12" i="41" s="1"/>
  <c r="AK12" i="41"/>
  <c r="AJ12" i="41" s="1"/>
  <c r="AS11" i="41"/>
  <c r="AR11" i="41" s="1"/>
  <c r="AM11" i="41"/>
  <c r="AL11" i="41" s="1"/>
  <c r="AU10" i="41"/>
  <c r="AT10" i="41" s="1"/>
  <c r="AO10" i="41"/>
  <c r="AN10" i="41" s="1"/>
  <c r="AW9" i="41"/>
  <c r="AV9" i="41" s="1"/>
  <c r="AQ9" i="41"/>
  <c r="AP9" i="41" s="1"/>
  <c r="AG9" i="41"/>
  <c r="AF9" i="41" s="1"/>
  <c r="AS8" i="41"/>
  <c r="AR8" i="41" s="1"/>
  <c r="AI8" i="41"/>
  <c r="AH8" i="41" s="1"/>
  <c r="AU7" i="41"/>
  <c r="AT7" i="41" s="1"/>
  <c r="AK7" i="41"/>
  <c r="AJ7" i="41" s="1"/>
  <c r="AU13" i="41"/>
  <c r="AT13" i="41" s="1"/>
  <c r="AW12" i="41"/>
  <c r="AV12" i="41" s="1"/>
  <c r="AS9" i="41"/>
  <c r="AR9" i="41" s="1"/>
  <c r="AO8" i="41"/>
  <c r="AN8" i="41" s="1"/>
  <c r="AW7" i="41"/>
  <c r="AV7" i="41" s="1"/>
  <c r="AI6" i="41"/>
  <c r="AH6" i="41" s="1"/>
  <c r="AO6" i="41"/>
  <c r="AN6" i="41" s="1"/>
  <c r="AS6" i="41"/>
  <c r="AR6" i="41" s="1"/>
  <c r="AS13" i="41"/>
  <c r="AR13" i="41" s="1"/>
  <c r="AM13" i="41"/>
  <c r="AL13" i="41" s="1"/>
  <c r="AU12" i="41"/>
  <c r="AT12" i="41" s="1"/>
  <c r="AO12" i="41"/>
  <c r="AN12" i="41" s="1"/>
  <c r="AW11" i="41"/>
  <c r="AV11" i="41" s="1"/>
  <c r="AQ11" i="41"/>
  <c r="AP11" i="41" s="1"/>
  <c r="AG11" i="41"/>
  <c r="AF11" i="41" s="1"/>
  <c r="AS10" i="41"/>
  <c r="AR10" i="41" s="1"/>
  <c r="AI10" i="41"/>
  <c r="AH10" i="41" s="1"/>
  <c r="AU9" i="41"/>
  <c r="AT9" i="41" s="1"/>
  <c r="AK9" i="41"/>
  <c r="AJ9" i="41" s="1"/>
  <c r="AW8" i="41"/>
  <c r="AV8" i="41" s="1"/>
  <c r="AM8" i="41"/>
  <c r="AL8" i="41" s="1"/>
  <c r="AG8" i="41"/>
  <c r="AF8" i="41" s="1"/>
  <c r="AO7" i="41"/>
  <c r="AN7" i="41" s="1"/>
  <c r="AI7" i="41"/>
  <c r="AH7" i="41" s="1"/>
  <c r="AM12" i="41"/>
  <c r="AL12" i="41" s="1"/>
  <c r="AU8" i="41"/>
  <c r="AT8" i="41" s="1"/>
  <c r="AQ7" i="41"/>
  <c r="AP7" i="41" s="1"/>
  <c r="AK6" i="41"/>
  <c r="AJ6" i="41" s="1"/>
  <c r="AU6" i="41"/>
  <c r="AT6" i="41" s="1"/>
  <c r="AW13" i="41"/>
  <c r="AV13" i="41" s="1"/>
  <c r="AQ13" i="41"/>
  <c r="AP13" i="41" s="1"/>
  <c r="AG13" i="41"/>
  <c r="AF13" i="41" s="1"/>
  <c r="AS12" i="41"/>
  <c r="AR12" i="41" s="1"/>
  <c r="AI12" i="41"/>
  <c r="AH12" i="41" s="1"/>
  <c r="AK11" i="41"/>
  <c r="AJ11" i="41" s="1"/>
  <c r="AM10" i="41"/>
  <c r="AL10" i="41" s="1"/>
  <c r="L14" i="41"/>
  <c r="R14" i="41"/>
  <c r="AD14" i="41"/>
  <c r="E80" i="40"/>
  <c r="U14" i="41"/>
  <c r="H80" i="40"/>
  <c r="AG6" i="41"/>
  <c r="AF6" i="41" s="1"/>
  <c r="X14" i="41"/>
  <c r="O14" i="41"/>
  <c r="AA14" i="41"/>
  <c r="AI10" i="38"/>
  <c r="AH10" i="38" s="1"/>
  <c r="AI14" i="38"/>
  <c r="AH14" i="38" s="1"/>
  <c r="AI18" i="38"/>
  <c r="AH18" i="38" s="1"/>
  <c r="AI22" i="38"/>
  <c r="AH22" i="38" s="1"/>
  <c r="AI26" i="38"/>
  <c r="AH26" i="38" s="1"/>
  <c r="AI30" i="38"/>
  <c r="AH30" i="38" s="1"/>
  <c r="AI34" i="38"/>
  <c r="AH34" i="38" s="1"/>
  <c r="AI38" i="38"/>
  <c r="AH38" i="38" s="1"/>
  <c r="AI42" i="38"/>
  <c r="AH42" i="38" s="1"/>
  <c r="AI46" i="38"/>
  <c r="AH46" i="38" s="1"/>
  <c r="AI8" i="38"/>
  <c r="AH8" i="38" s="1"/>
  <c r="AI11" i="38"/>
  <c r="AH11" i="38" s="1"/>
  <c r="AI15" i="38"/>
  <c r="AH15" i="38" s="1"/>
  <c r="AI19" i="38"/>
  <c r="AH19" i="38" s="1"/>
  <c r="AI23" i="38"/>
  <c r="AH23" i="38" s="1"/>
  <c r="AI27" i="38"/>
  <c r="AH27" i="38" s="1"/>
  <c r="AI31" i="38"/>
  <c r="AH31" i="38" s="1"/>
  <c r="AI35" i="38"/>
  <c r="AH35" i="38" s="1"/>
  <c r="AI39" i="38"/>
  <c r="AH39" i="38" s="1"/>
  <c r="AI43" i="38"/>
  <c r="AH43" i="38" s="1"/>
  <c r="AI47" i="38"/>
  <c r="AH47" i="38" s="1"/>
  <c r="AI9" i="38"/>
  <c r="AH9" i="38" s="1"/>
  <c r="AI12" i="38"/>
  <c r="AH12" i="38" s="1"/>
  <c r="AI7" i="38"/>
  <c r="AH7" i="38" s="1"/>
  <c r="AI13" i="38"/>
  <c r="AH13" i="38" s="1"/>
  <c r="AI17" i="38"/>
  <c r="AH17" i="38" s="1"/>
  <c r="AI21" i="38"/>
  <c r="AH21" i="38" s="1"/>
  <c r="AI25" i="38"/>
  <c r="AH25" i="38" s="1"/>
  <c r="AI29" i="38"/>
  <c r="AH29" i="38" s="1"/>
  <c r="AI33" i="38"/>
  <c r="AH33" i="38" s="1"/>
  <c r="AI37" i="38"/>
  <c r="AH37" i="38" s="1"/>
  <c r="AI41" i="38"/>
  <c r="AH41" i="38" s="1"/>
  <c r="AI45" i="38"/>
  <c r="AH45" i="38" s="1"/>
  <c r="AI79" i="38"/>
  <c r="AH79" i="38" s="1"/>
  <c r="AI75" i="38"/>
  <c r="AH75" i="38" s="1"/>
  <c r="AI71" i="38"/>
  <c r="AH71" i="38" s="1"/>
  <c r="AI67" i="38"/>
  <c r="AH67" i="38" s="1"/>
  <c r="AI63" i="38"/>
  <c r="AH63" i="38" s="1"/>
  <c r="AI59" i="38"/>
  <c r="AH59" i="38" s="1"/>
  <c r="AI55" i="38"/>
  <c r="AH55" i="38" s="1"/>
  <c r="AI51" i="38"/>
  <c r="AH51" i="38" s="1"/>
  <c r="AI44" i="38"/>
  <c r="AH44" i="38" s="1"/>
  <c r="AI28" i="38"/>
  <c r="AH28" i="38" s="1"/>
  <c r="AI78" i="38"/>
  <c r="AH78" i="38" s="1"/>
  <c r="AI74" i="38"/>
  <c r="AH74" i="38" s="1"/>
  <c r="AI70" i="38"/>
  <c r="AH70" i="38" s="1"/>
  <c r="AI66" i="38"/>
  <c r="AH66" i="38" s="1"/>
  <c r="AI62" i="38"/>
  <c r="AH62" i="38" s="1"/>
  <c r="AI58" i="38"/>
  <c r="AH58" i="38" s="1"/>
  <c r="AI54" i="38"/>
  <c r="AH54" i="38" s="1"/>
  <c r="AI50" i="38"/>
  <c r="AH50" i="38" s="1"/>
  <c r="AI40" i="38"/>
  <c r="AH40" i="38" s="1"/>
  <c r="AI24" i="38"/>
  <c r="AH24" i="38" s="1"/>
  <c r="AK7" i="38"/>
  <c r="AJ7" i="38" s="1"/>
  <c r="AK11" i="38"/>
  <c r="AJ11" i="38" s="1"/>
  <c r="AK15" i="38"/>
  <c r="AJ15" i="38" s="1"/>
  <c r="AK19" i="38"/>
  <c r="AJ19" i="38" s="1"/>
  <c r="AK23" i="38"/>
  <c r="AJ23" i="38" s="1"/>
  <c r="AK27" i="38"/>
  <c r="AJ27" i="38" s="1"/>
  <c r="AK31" i="38"/>
  <c r="AJ31" i="38" s="1"/>
  <c r="AK35" i="38"/>
  <c r="AJ35" i="38" s="1"/>
  <c r="AK39" i="38"/>
  <c r="AJ39" i="38" s="1"/>
  <c r="AK43" i="38"/>
  <c r="AJ43" i="38" s="1"/>
  <c r="AK47" i="38"/>
  <c r="AJ47" i="38" s="1"/>
  <c r="AK51" i="38"/>
  <c r="AJ51" i="38" s="1"/>
  <c r="AK55" i="38"/>
  <c r="AJ55" i="38" s="1"/>
  <c r="AK59" i="38"/>
  <c r="AJ59" i="38" s="1"/>
  <c r="AK63" i="38"/>
  <c r="AJ63" i="38" s="1"/>
  <c r="AK67" i="38"/>
  <c r="AJ67" i="38" s="1"/>
  <c r="AK71" i="38"/>
  <c r="AJ71" i="38" s="1"/>
  <c r="AK75" i="38"/>
  <c r="AJ75" i="38" s="1"/>
  <c r="AK79" i="38"/>
  <c r="AJ79" i="38" s="1"/>
  <c r="AK8" i="38"/>
  <c r="AJ8" i="38" s="1"/>
  <c r="AK12" i="38"/>
  <c r="AJ12" i="38" s="1"/>
  <c r="AK16" i="38"/>
  <c r="AJ16" i="38" s="1"/>
  <c r="AK20" i="38"/>
  <c r="AJ20" i="38" s="1"/>
  <c r="AK24" i="38"/>
  <c r="AJ24" i="38" s="1"/>
  <c r="AK28" i="38"/>
  <c r="AJ28" i="38" s="1"/>
  <c r="AK32" i="38"/>
  <c r="AJ32" i="38" s="1"/>
  <c r="AK36" i="38"/>
  <c r="AJ36" i="38" s="1"/>
  <c r="AK40" i="38"/>
  <c r="AJ40" i="38" s="1"/>
  <c r="AK44" i="38"/>
  <c r="AJ44" i="38" s="1"/>
  <c r="AK48" i="38"/>
  <c r="AJ48" i="38" s="1"/>
  <c r="AK52" i="38"/>
  <c r="AJ52" i="38" s="1"/>
  <c r="AK56" i="38"/>
  <c r="AJ56" i="38" s="1"/>
  <c r="AK60" i="38"/>
  <c r="AJ60" i="38" s="1"/>
  <c r="AK64" i="38"/>
  <c r="AJ64" i="38" s="1"/>
  <c r="AK68" i="38"/>
  <c r="AJ68" i="38" s="1"/>
  <c r="AK72" i="38"/>
  <c r="AJ72" i="38" s="1"/>
  <c r="AK76" i="38"/>
  <c r="AJ76" i="38" s="1"/>
  <c r="AJ6" i="38"/>
  <c r="AK9" i="38"/>
  <c r="AJ9" i="38" s="1"/>
  <c r="AK13" i="38"/>
  <c r="AJ13" i="38" s="1"/>
  <c r="AK17" i="38"/>
  <c r="AJ17" i="38" s="1"/>
  <c r="AK21" i="38"/>
  <c r="AJ21" i="38" s="1"/>
  <c r="AK25" i="38"/>
  <c r="AJ25" i="38" s="1"/>
  <c r="AK29" i="38"/>
  <c r="AJ29" i="38" s="1"/>
  <c r="AK33" i="38"/>
  <c r="AJ33" i="38" s="1"/>
  <c r="AK37" i="38"/>
  <c r="AJ37" i="38" s="1"/>
  <c r="AK41" i="38"/>
  <c r="AJ41" i="38" s="1"/>
  <c r="AK45" i="38"/>
  <c r="AJ45" i="38" s="1"/>
  <c r="AK49" i="38"/>
  <c r="AJ49" i="38" s="1"/>
  <c r="AK53" i="38"/>
  <c r="AJ53" i="38" s="1"/>
  <c r="AK57" i="38"/>
  <c r="AJ57" i="38" s="1"/>
  <c r="AK61" i="38"/>
  <c r="AJ61" i="38" s="1"/>
  <c r="AK65" i="38"/>
  <c r="AJ65" i="38" s="1"/>
  <c r="AK69" i="38"/>
  <c r="AJ69" i="38" s="1"/>
  <c r="AK73" i="38"/>
  <c r="AJ73" i="38" s="1"/>
  <c r="AK77" i="38"/>
  <c r="AJ77" i="38" s="1"/>
  <c r="AK10" i="38"/>
  <c r="AJ10" i="38" s="1"/>
  <c r="AK14" i="38"/>
  <c r="AJ14" i="38" s="1"/>
  <c r="AK18" i="38"/>
  <c r="AJ18" i="38" s="1"/>
  <c r="AK22" i="38"/>
  <c r="AJ22" i="38" s="1"/>
  <c r="AK26" i="38"/>
  <c r="AJ26" i="38" s="1"/>
  <c r="AK30" i="38"/>
  <c r="AJ30" i="38" s="1"/>
  <c r="AK34" i="38"/>
  <c r="AJ34" i="38" s="1"/>
  <c r="AK38" i="38"/>
  <c r="AJ38" i="38" s="1"/>
  <c r="AK42" i="38"/>
  <c r="AJ42" i="38" s="1"/>
  <c r="AK46" i="38"/>
  <c r="AJ46" i="38" s="1"/>
  <c r="AK50" i="38"/>
  <c r="AJ50" i="38" s="1"/>
  <c r="AK54" i="38"/>
  <c r="AJ54" i="38" s="1"/>
  <c r="AK58" i="38"/>
  <c r="AJ58" i="38" s="1"/>
  <c r="AK62" i="38"/>
  <c r="AJ62" i="38" s="1"/>
  <c r="AK66" i="38"/>
  <c r="AJ66" i="38" s="1"/>
  <c r="AK70" i="38"/>
  <c r="AJ70" i="38" s="1"/>
  <c r="AK74" i="38"/>
  <c r="AJ74" i="38" s="1"/>
  <c r="AK78" i="38"/>
  <c r="AJ78" i="38" s="1"/>
  <c r="AI77" i="38"/>
  <c r="AH77" i="38" s="1"/>
  <c r="AI73" i="38"/>
  <c r="AH73" i="38" s="1"/>
  <c r="AI69" i="38"/>
  <c r="AH69" i="38" s="1"/>
  <c r="AI65" i="38"/>
  <c r="AH65" i="38" s="1"/>
  <c r="AI61" i="38"/>
  <c r="AH61" i="38" s="1"/>
  <c r="AI57" i="38"/>
  <c r="AH57" i="38" s="1"/>
  <c r="AI53" i="38"/>
  <c r="AH53" i="38" s="1"/>
  <c r="AI49" i="38"/>
  <c r="AH49" i="38" s="1"/>
  <c r="AI36" i="38"/>
  <c r="AH36" i="38" s="1"/>
  <c r="AI20" i="38"/>
  <c r="AH20" i="38" s="1"/>
  <c r="AI6" i="38"/>
  <c r="AH6" i="38" s="1"/>
  <c r="AI76" i="38"/>
  <c r="AH76" i="38" s="1"/>
  <c r="AI72" i="38"/>
  <c r="AH72" i="38" s="1"/>
  <c r="AI68" i="38"/>
  <c r="AH68" i="38" s="1"/>
  <c r="AI64" i="38"/>
  <c r="AH64" i="38" s="1"/>
  <c r="AI60" i="38"/>
  <c r="AH60" i="38" s="1"/>
  <c r="AI56" i="38"/>
  <c r="AH56" i="38" s="1"/>
  <c r="AI52" i="38"/>
  <c r="AH52" i="38" s="1"/>
  <c r="AI48" i="38"/>
  <c r="AH48" i="38" s="1"/>
  <c r="AI32" i="38"/>
  <c r="AH32" i="38" s="1"/>
  <c r="AI16" i="38"/>
  <c r="AH16" i="38" s="1"/>
  <c r="AI7" i="59"/>
  <c r="AH7" i="59" s="1"/>
  <c r="AI8" i="59"/>
  <c r="AH8" i="59" s="1"/>
  <c r="AI9" i="59"/>
  <c r="AH9" i="59" s="1"/>
  <c r="AI10" i="59"/>
  <c r="AH10" i="59" s="1"/>
  <c r="AI11" i="59"/>
  <c r="AH11" i="59" s="1"/>
  <c r="AI12" i="59"/>
  <c r="AH12" i="59" s="1"/>
  <c r="AI13" i="59"/>
  <c r="AH13" i="59" s="1"/>
  <c r="AH6" i="59"/>
  <c r="Q6" i="59"/>
  <c r="R6" i="59" s="1"/>
  <c r="AA6" i="59"/>
  <c r="AB6" i="59" s="1"/>
  <c r="AF13" i="59"/>
  <c r="AF12" i="59"/>
  <c r="AF11" i="59"/>
  <c r="AF10" i="59"/>
  <c r="AF9" i="59"/>
  <c r="AF8" i="59"/>
  <c r="AF7" i="59"/>
  <c r="AF6" i="59"/>
  <c r="AD13" i="59"/>
  <c r="AD12" i="59"/>
  <c r="AD11" i="59"/>
  <c r="AD10" i="59"/>
  <c r="AD9" i="59"/>
  <c r="AD8" i="59"/>
  <c r="AD7" i="59"/>
  <c r="AD6" i="59"/>
  <c r="Z13" i="59"/>
  <c r="Z12" i="59"/>
  <c r="Z11" i="59"/>
  <c r="Z10" i="59"/>
  <c r="Z9" i="59"/>
  <c r="Z8" i="59"/>
  <c r="Z7" i="59"/>
  <c r="Z6" i="59"/>
  <c r="X13" i="59"/>
  <c r="X12" i="59"/>
  <c r="X11" i="59"/>
  <c r="X10" i="59"/>
  <c r="X9" i="59"/>
  <c r="X8" i="59"/>
  <c r="X7" i="59"/>
  <c r="X6" i="59"/>
  <c r="F6" i="59"/>
  <c r="E14" i="59"/>
  <c r="C41" i="57" s="1"/>
  <c r="AE14" i="59"/>
  <c r="AC14" i="59"/>
  <c r="O32" i="57" s="1"/>
  <c r="Y14" i="59"/>
  <c r="M29" i="57" s="1"/>
  <c r="M32" i="57" s="1"/>
  <c r="W14" i="59"/>
  <c r="K29" i="57" s="1"/>
  <c r="K32" i="57" s="1"/>
  <c r="U14" i="59"/>
  <c r="S14" i="59"/>
  <c r="O14" i="59"/>
  <c r="M14" i="59"/>
  <c r="E36" i="57" s="1"/>
  <c r="K14" i="59"/>
  <c r="G14" i="59"/>
  <c r="D14" i="59"/>
  <c r="AK8" i="59" l="1"/>
  <c r="AK6" i="59"/>
  <c r="AJ6" i="59" s="1"/>
  <c r="AK7" i="59"/>
  <c r="AJ7" i="59" s="1"/>
  <c r="AK9" i="59"/>
  <c r="L14" i="59"/>
  <c r="E32" i="57"/>
  <c r="O80" i="40"/>
  <c r="BB7" i="41"/>
  <c r="BB13" i="41"/>
  <c r="BB9" i="41"/>
  <c r="BB10" i="41"/>
  <c r="BB11" i="41"/>
  <c r="BB12" i="41"/>
  <c r="BB6" i="41"/>
  <c r="BB8" i="41"/>
  <c r="N14" i="59"/>
  <c r="X80" i="40"/>
  <c r="BE12" i="41"/>
  <c r="BE8" i="41"/>
  <c r="BE6" i="41"/>
  <c r="BE9" i="41"/>
  <c r="BE10" i="41"/>
  <c r="BE11" i="41"/>
  <c r="BE13" i="41"/>
  <c r="BE7" i="41"/>
  <c r="R80" i="40"/>
  <c r="BC9" i="41"/>
  <c r="BC11" i="41"/>
  <c r="BC12" i="41"/>
  <c r="BC7" i="41"/>
  <c r="BC13" i="41"/>
  <c r="BC8" i="41"/>
  <c r="BC10" i="41"/>
  <c r="BC6" i="41"/>
  <c r="AF14" i="59"/>
  <c r="L80" i="40"/>
  <c r="BA11" i="41"/>
  <c r="BA7" i="41"/>
  <c r="BA13" i="41"/>
  <c r="BA8" i="41"/>
  <c r="BA6" i="41"/>
  <c r="BA9" i="41"/>
  <c r="BA10" i="41"/>
  <c r="BA12" i="41"/>
  <c r="F80" i="40"/>
  <c r="AY6" i="40" s="1"/>
  <c r="AY6" i="41"/>
  <c r="AY11" i="41"/>
  <c r="AY7" i="41"/>
  <c r="AY13" i="41"/>
  <c r="AY8" i="41"/>
  <c r="AY9" i="41"/>
  <c r="AY10" i="41"/>
  <c r="AY12" i="41"/>
  <c r="T14" i="59"/>
  <c r="AJ9" i="59"/>
  <c r="AD80" i="40"/>
  <c r="BG6" i="40" s="1"/>
  <c r="BG10" i="41"/>
  <c r="BG12" i="41"/>
  <c r="BG7" i="41"/>
  <c r="BG13" i="41"/>
  <c r="BG8" i="41"/>
  <c r="BG6" i="41"/>
  <c r="BG9" i="41"/>
  <c r="BG11" i="41"/>
  <c r="U80" i="40"/>
  <c r="BD12" i="41"/>
  <c r="BD8" i="41"/>
  <c r="BD6" i="41"/>
  <c r="BD9" i="41"/>
  <c r="BD10" i="41"/>
  <c r="BD7" i="41"/>
  <c r="BD11" i="41"/>
  <c r="BD13" i="41"/>
  <c r="AZ8" i="40"/>
  <c r="AZ10" i="40"/>
  <c r="AZ12" i="40"/>
  <c r="AZ14" i="40"/>
  <c r="AZ16" i="40"/>
  <c r="AZ18" i="40"/>
  <c r="AZ20" i="40"/>
  <c r="AZ22" i="40"/>
  <c r="AZ24" i="40"/>
  <c r="AZ26" i="40"/>
  <c r="AZ28" i="40"/>
  <c r="AZ30" i="40"/>
  <c r="AZ32" i="40"/>
  <c r="AZ34" i="40"/>
  <c r="AZ36" i="40"/>
  <c r="AZ38" i="40"/>
  <c r="AZ40" i="40"/>
  <c r="AZ42" i="40"/>
  <c r="AZ44" i="40"/>
  <c r="AZ46" i="40"/>
  <c r="AZ48" i="40"/>
  <c r="AZ50" i="40"/>
  <c r="AZ52" i="40"/>
  <c r="AZ54" i="40"/>
  <c r="AZ56" i="40"/>
  <c r="AZ58" i="40"/>
  <c r="AZ60" i="40"/>
  <c r="AZ62" i="40"/>
  <c r="AZ7" i="40"/>
  <c r="AZ64" i="40"/>
  <c r="AZ66" i="40"/>
  <c r="AZ68" i="40"/>
  <c r="AZ70" i="40"/>
  <c r="AZ72" i="40"/>
  <c r="AZ74" i="40"/>
  <c r="AZ76" i="40"/>
  <c r="AZ78" i="40"/>
  <c r="AZ6" i="40"/>
  <c r="AZ65" i="40"/>
  <c r="AZ67" i="40"/>
  <c r="AZ69" i="40"/>
  <c r="AZ71" i="40"/>
  <c r="AZ73" i="40"/>
  <c r="AZ75" i="40"/>
  <c r="AZ77" i="40"/>
  <c r="AZ79" i="40"/>
  <c r="AZ11" i="40"/>
  <c r="AZ19" i="40"/>
  <c r="AZ27" i="40"/>
  <c r="AZ35" i="40"/>
  <c r="AZ43" i="40"/>
  <c r="AZ51" i="40"/>
  <c r="AZ59" i="40"/>
  <c r="AZ9" i="40"/>
  <c r="AZ17" i="40"/>
  <c r="AZ25" i="40"/>
  <c r="AZ33" i="40"/>
  <c r="AZ41" i="40"/>
  <c r="AZ49" i="40"/>
  <c r="AZ57" i="40"/>
  <c r="AZ13" i="40"/>
  <c r="AZ29" i="40"/>
  <c r="AZ45" i="40"/>
  <c r="AZ61" i="40"/>
  <c r="AZ21" i="40"/>
  <c r="AZ37" i="40"/>
  <c r="AZ53" i="40"/>
  <c r="AZ23" i="40"/>
  <c r="AZ55" i="40"/>
  <c r="AZ39" i="40"/>
  <c r="AZ15" i="40"/>
  <c r="AZ47" i="40"/>
  <c r="AZ31" i="40"/>
  <c r="AZ63" i="40"/>
  <c r="V14" i="59"/>
  <c r="H14" i="59"/>
  <c r="AA80" i="40"/>
  <c r="BF8" i="41"/>
  <c r="BF6" i="41"/>
  <c r="BF10" i="41"/>
  <c r="BF11" i="41"/>
  <c r="BF12" i="41"/>
  <c r="BF7" i="41"/>
  <c r="BF9" i="41"/>
  <c r="BF13" i="41"/>
  <c r="AK10" i="59"/>
  <c r="AJ10" i="59" s="1"/>
  <c r="G29" i="57"/>
  <c r="G32" i="57" s="1"/>
  <c r="P14" i="59"/>
  <c r="AK13" i="59"/>
  <c r="AJ13" i="59" s="1"/>
  <c r="I32" i="57"/>
  <c r="AK12" i="59"/>
  <c r="AJ12" i="59" s="1"/>
  <c r="AJ8" i="59"/>
  <c r="AK11" i="59"/>
  <c r="AJ11" i="59" s="1"/>
  <c r="C29" i="57"/>
  <c r="C32" i="57" s="1"/>
  <c r="I36" i="57"/>
  <c r="O36" i="57"/>
  <c r="AD14" i="59"/>
  <c r="X14" i="59"/>
  <c r="Z14" i="59"/>
  <c r="J13" i="37"/>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X5"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U5"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R5"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L5"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I5"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5" i="71"/>
  <c r="X12" i="37"/>
  <c r="X11" i="37"/>
  <c r="X10" i="37"/>
  <c r="X9" i="37"/>
  <c r="X8" i="37"/>
  <c r="X7" i="37"/>
  <c r="X6" i="37"/>
  <c r="X5" i="37"/>
  <c r="U12" i="37"/>
  <c r="U11" i="37"/>
  <c r="U10" i="37"/>
  <c r="U9" i="37"/>
  <c r="U8" i="37"/>
  <c r="U7" i="37"/>
  <c r="U6" i="37"/>
  <c r="U5" i="37"/>
  <c r="R12" i="37"/>
  <c r="R11" i="37"/>
  <c r="R10" i="37"/>
  <c r="R9" i="37"/>
  <c r="R8" i="37"/>
  <c r="R7" i="37"/>
  <c r="R6" i="37"/>
  <c r="R5" i="37"/>
  <c r="O12" i="37"/>
  <c r="O11" i="37"/>
  <c r="O10" i="37"/>
  <c r="O9" i="37"/>
  <c r="O8" i="37"/>
  <c r="O7" i="37"/>
  <c r="O6" i="37"/>
  <c r="O5" i="37"/>
  <c r="L12" i="37"/>
  <c r="L11" i="37"/>
  <c r="L10" i="37"/>
  <c r="L9" i="37"/>
  <c r="L8" i="37"/>
  <c r="L7" i="37"/>
  <c r="L6" i="37"/>
  <c r="L5" i="37"/>
  <c r="I12" i="37"/>
  <c r="I11" i="37"/>
  <c r="I10" i="37"/>
  <c r="I9" i="37"/>
  <c r="I8" i="37"/>
  <c r="I7" i="37"/>
  <c r="I6" i="37"/>
  <c r="I5" i="37"/>
  <c r="H13" i="37"/>
  <c r="K13" i="37"/>
  <c r="L13" i="37" s="1"/>
  <c r="D4" i="69"/>
  <c r="E4" i="69" s="1"/>
  <c r="K13" i="69"/>
  <c r="K12" i="69"/>
  <c r="K11" i="69"/>
  <c r="K10" i="69"/>
  <c r="K9" i="69"/>
  <c r="K8" i="69"/>
  <c r="K7" i="69"/>
  <c r="K6" i="69"/>
  <c r="K5" i="69"/>
  <c r="K4" i="69"/>
  <c r="E5" i="69"/>
  <c r="E6" i="69"/>
  <c r="E7" i="69"/>
  <c r="E8" i="69"/>
  <c r="E9" i="69"/>
  <c r="E10" i="69"/>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5" i="69"/>
  <c r="Y70" i="36"/>
  <c r="X78" i="36"/>
  <c r="X77" i="36"/>
  <c r="X76" i="36"/>
  <c r="X75" i="36"/>
  <c r="X74" i="36"/>
  <c r="X73" i="36"/>
  <c r="X72" i="36"/>
  <c r="X71" i="36"/>
  <c r="X70" i="36"/>
  <c r="X69" i="36"/>
  <c r="X68" i="36"/>
  <c r="X67" i="36"/>
  <c r="X66" i="36"/>
  <c r="X65" i="36"/>
  <c r="X64" i="36"/>
  <c r="X63" i="36"/>
  <c r="X62" i="36"/>
  <c r="X61" i="36"/>
  <c r="X60" i="36"/>
  <c r="X59" i="36"/>
  <c r="X58" i="36"/>
  <c r="X57" i="36"/>
  <c r="X56" i="36"/>
  <c r="X55" i="36"/>
  <c r="X54" i="36"/>
  <c r="X53" i="36"/>
  <c r="X52" i="36"/>
  <c r="X51" i="36"/>
  <c r="X50" i="36"/>
  <c r="X49" i="36"/>
  <c r="X48" i="36"/>
  <c r="X47" i="36"/>
  <c r="X46" i="36"/>
  <c r="X45" i="36"/>
  <c r="X44" i="36"/>
  <c r="X43" i="36"/>
  <c r="X42" i="36"/>
  <c r="X41" i="36"/>
  <c r="X40" i="36"/>
  <c r="X39" i="36"/>
  <c r="X38" i="36"/>
  <c r="X37" i="36"/>
  <c r="X36" i="36"/>
  <c r="X35" i="36"/>
  <c r="X34" i="36"/>
  <c r="X33" i="36"/>
  <c r="X32" i="36"/>
  <c r="X31" i="36"/>
  <c r="X30" i="36"/>
  <c r="X29" i="36"/>
  <c r="X28" i="36"/>
  <c r="X27" i="36"/>
  <c r="X26" i="36"/>
  <c r="X25" i="36"/>
  <c r="X24" i="36"/>
  <c r="X23" i="36"/>
  <c r="X22" i="36"/>
  <c r="X21" i="36"/>
  <c r="X20" i="36"/>
  <c r="X19" i="36"/>
  <c r="X18" i="36"/>
  <c r="X17" i="36"/>
  <c r="X16" i="36"/>
  <c r="X15" i="36"/>
  <c r="X14" i="36"/>
  <c r="X13" i="36"/>
  <c r="X12" i="36"/>
  <c r="X11" i="36"/>
  <c r="X10" i="36"/>
  <c r="X9" i="36"/>
  <c r="X8" i="36"/>
  <c r="X7" i="36"/>
  <c r="X6" i="36"/>
  <c r="X5"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R78" i="36"/>
  <c r="R77" i="36"/>
  <c r="R76" i="36"/>
  <c r="R75" i="36"/>
  <c r="R74" i="36"/>
  <c r="R73" i="36"/>
  <c r="R72" i="36"/>
  <c r="R71" i="36"/>
  <c r="R70" i="36"/>
  <c r="R69" i="36"/>
  <c r="R68" i="36"/>
  <c r="R67" i="36"/>
  <c r="R66" i="36"/>
  <c r="R65" i="36"/>
  <c r="R64" i="36"/>
  <c r="R63" i="36"/>
  <c r="R62" i="36"/>
  <c r="R61" i="36"/>
  <c r="R60" i="36"/>
  <c r="R59" i="36"/>
  <c r="R58" i="36"/>
  <c r="R57" i="36"/>
  <c r="R56" i="36"/>
  <c r="R55" i="36"/>
  <c r="R54" i="36"/>
  <c r="R53" i="36"/>
  <c r="R52" i="36"/>
  <c r="R51" i="36"/>
  <c r="R50" i="36"/>
  <c r="R49" i="36"/>
  <c r="R48" i="36"/>
  <c r="R47" i="36"/>
  <c r="R46" i="36"/>
  <c r="R45" i="36"/>
  <c r="R44" i="36"/>
  <c r="R43" i="36"/>
  <c r="R42" i="36"/>
  <c r="R41" i="36"/>
  <c r="R40" i="36"/>
  <c r="R39" i="36"/>
  <c r="R38" i="36"/>
  <c r="R37" i="36"/>
  <c r="R36" i="36"/>
  <c r="R35" i="36"/>
  <c r="R34" i="36"/>
  <c r="R33" i="36"/>
  <c r="R32" i="36"/>
  <c r="R31" i="36"/>
  <c r="R30" i="36"/>
  <c r="R29" i="36"/>
  <c r="R28" i="36"/>
  <c r="R27" i="36"/>
  <c r="R26" i="36"/>
  <c r="R25" i="36"/>
  <c r="R24" i="36"/>
  <c r="R23" i="36"/>
  <c r="R22" i="36"/>
  <c r="R21" i="36"/>
  <c r="R20" i="36"/>
  <c r="R19" i="36"/>
  <c r="R18" i="36"/>
  <c r="R17" i="36"/>
  <c r="R16" i="36"/>
  <c r="R15" i="36"/>
  <c r="R14" i="36"/>
  <c r="R13" i="36"/>
  <c r="R12" i="36"/>
  <c r="R11" i="36"/>
  <c r="R10" i="36"/>
  <c r="R9" i="36"/>
  <c r="R8" i="36"/>
  <c r="R7" i="36"/>
  <c r="R6" i="36"/>
  <c r="R5"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L78" i="36"/>
  <c r="L77" i="36"/>
  <c r="L76" i="36"/>
  <c r="L75" i="36"/>
  <c r="L74" i="36"/>
  <c r="L73" i="36"/>
  <c r="L72" i="36"/>
  <c r="L71" i="36"/>
  <c r="L70" i="36"/>
  <c r="L69" i="36"/>
  <c r="L68" i="36"/>
  <c r="L67" i="36"/>
  <c r="L66" i="36"/>
  <c r="L65" i="36"/>
  <c r="L64" i="36"/>
  <c r="L63" i="36"/>
  <c r="L62" i="36"/>
  <c r="L61" i="36"/>
  <c r="L60" i="36"/>
  <c r="L59" i="36"/>
  <c r="L58" i="36"/>
  <c r="L57" i="36"/>
  <c r="L56" i="36"/>
  <c r="L55" i="36"/>
  <c r="L54" i="36"/>
  <c r="L53" i="36"/>
  <c r="L52" i="36"/>
  <c r="L51" i="36"/>
  <c r="L50" i="36"/>
  <c r="L49" i="36"/>
  <c r="L48" i="36"/>
  <c r="L47" i="36"/>
  <c r="L46" i="36"/>
  <c r="L45" i="36"/>
  <c r="L44" i="36"/>
  <c r="L43" i="36"/>
  <c r="L42" i="36"/>
  <c r="L41"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I15" i="36"/>
  <c r="I14" i="36"/>
  <c r="I13" i="36"/>
  <c r="I12" i="36"/>
  <c r="I11" i="36"/>
  <c r="I10" i="36"/>
  <c r="I9" i="36"/>
  <c r="I8" i="36"/>
  <c r="I7" i="36"/>
  <c r="I6" i="36"/>
  <c r="I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5" i="36"/>
  <c r="X12" i="70"/>
  <c r="X11" i="70"/>
  <c r="X10" i="70"/>
  <c r="X9" i="70"/>
  <c r="X8" i="70"/>
  <c r="X7" i="70"/>
  <c r="X6" i="70"/>
  <c r="X5" i="70"/>
  <c r="U12" i="70"/>
  <c r="U11" i="70"/>
  <c r="U10" i="70"/>
  <c r="U9" i="70"/>
  <c r="U8" i="70"/>
  <c r="U7" i="70"/>
  <c r="U6" i="70"/>
  <c r="U5" i="70"/>
  <c r="R12" i="70"/>
  <c r="R11" i="70"/>
  <c r="R10" i="70"/>
  <c r="R9" i="70"/>
  <c r="R8" i="70"/>
  <c r="R7" i="70"/>
  <c r="R6" i="70"/>
  <c r="R5" i="70"/>
  <c r="O12" i="70"/>
  <c r="O11" i="70"/>
  <c r="O10" i="70"/>
  <c r="O9" i="70"/>
  <c r="O8" i="70"/>
  <c r="O7" i="70"/>
  <c r="O6" i="70"/>
  <c r="O5" i="70"/>
  <c r="L12" i="70"/>
  <c r="L11" i="70"/>
  <c r="L10" i="70"/>
  <c r="L9" i="70"/>
  <c r="L8" i="70"/>
  <c r="L7" i="70"/>
  <c r="L6" i="70"/>
  <c r="L5" i="70"/>
  <c r="I12" i="70"/>
  <c r="I11" i="70"/>
  <c r="I10" i="70"/>
  <c r="I9" i="70"/>
  <c r="I8" i="70"/>
  <c r="I7" i="70"/>
  <c r="I6" i="70"/>
  <c r="I5" i="70"/>
  <c r="F12" i="70"/>
  <c r="F11" i="70"/>
  <c r="F10" i="70"/>
  <c r="F9" i="70"/>
  <c r="F8" i="70"/>
  <c r="F7" i="70"/>
  <c r="F6" i="70"/>
  <c r="F5" i="70"/>
  <c r="Z5" i="70"/>
  <c r="Y5" i="70"/>
  <c r="U13" i="70"/>
  <c r="L13" i="70"/>
  <c r="I13" i="70"/>
  <c r="K5" i="55"/>
  <c r="K4" i="55"/>
  <c r="K13" i="55"/>
  <c r="K12" i="55"/>
  <c r="K11" i="55"/>
  <c r="K10" i="55"/>
  <c r="K9" i="55"/>
  <c r="K8" i="55"/>
  <c r="K7" i="55"/>
  <c r="K6" i="55"/>
  <c r="E5" i="55"/>
  <c r="E6" i="55"/>
  <c r="E7" i="55"/>
  <c r="E8" i="55"/>
  <c r="E9" i="55"/>
  <c r="E10" i="55"/>
  <c r="E11" i="55"/>
  <c r="E12" i="55"/>
  <c r="E13" i="55"/>
  <c r="E14" i="55"/>
  <c r="E15" i="55"/>
  <c r="E16" i="55"/>
  <c r="E17" i="55"/>
  <c r="E18" i="55"/>
  <c r="E19" i="55"/>
  <c r="E20" i="55"/>
  <c r="E21" i="55"/>
  <c r="E22" i="55"/>
  <c r="E23" i="55"/>
  <c r="E24" i="55"/>
  <c r="E25" i="55"/>
  <c r="E26" i="55"/>
  <c r="E27" i="55"/>
  <c r="E28" i="55"/>
  <c r="E29" i="55"/>
  <c r="E30" i="55"/>
  <c r="E31" i="55"/>
  <c r="E32" i="55"/>
  <c r="E33" i="55"/>
  <c r="E34" i="55"/>
  <c r="E35" i="55"/>
  <c r="E36" i="55"/>
  <c r="E37" i="55"/>
  <c r="E38" i="55"/>
  <c r="E39" i="55"/>
  <c r="E40" i="55"/>
  <c r="E41" i="55"/>
  <c r="E42" i="55"/>
  <c r="E43" i="55"/>
  <c r="E44" i="55"/>
  <c r="AA5" i="70" l="1"/>
  <c r="R13" i="70"/>
  <c r="O13" i="70"/>
  <c r="X13" i="70"/>
  <c r="BD7" i="40"/>
  <c r="BD8" i="40"/>
  <c r="BD12" i="40"/>
  <c r="BD16" i="40"/>
  <c r="BD20" i="40"/>
  <c r="BD24" i="40"/>
  <c r="BD28" i="40"/>
  <c r="BD32" i="40"/>
  <c r="BD36" i="40"/>
  <c r="BD40" i="40"/>
  <c r="BD44" i="40"/>
  <c r="BD48" i="40"/>
  <c r="BD52" i="40"/>
  <c r="BD56" i="40"/>
  <c r="BD60" i="40"/>
  <c r="BD10" i="40"/>
  <c r="BD14" i="40"/>
  <c r="BD18" i="40"/>
  <c r="BD22" i="40"/>
  <c r="BD26" i="40"/>
  <c r="BD30" i="40"/>
  <c r="BD34" i="40"/>
  <c r="BD38" i="40"/>
  <c r="BD42" i="40"/>
  <c r="BD46" i="40"/>
  <c r="BD50" i="40"/>
  <c r="BD54" i="40"/>
  <c r="BD58" i="40"/>
  <c r="BD62" i="40"/>
  <c r="BD9" i="40"/>
  <c r="BD13" i="40"/>
  <c r="BD17" i="40"/>
  <c r="BD21" i="40"/>
  <c r="BD25" i="40"/>
  <c r="BD29" i="40"/>
  <c r="BD33" i="40"/>
  <c r="BD37" i="40"/>
  <c r="BD41" i="40"/>
  <c r="BD45" i="40"/>
  <c r="BD49" i="40"/>
  <c r="BD53" i="40"/>
  <c r="BD57" i="40"/>
  <c r="BD61" i="40"/>
  <c r="BD64" i="40"/>
  <c r="BD66" i="40"/>
  <c r="BD68" i="40"/>
  <c r="BD70" i="40"/>
  <c r="BD72" i="40"/>
  <c r="BD74" i="40"/>
  <c r="BD76" i="40"/>
  <c r="BD78" i="40"/>
  <c r="BD11" i="40"/>
  <c r="BD19" i="40"/>
  <c r="BD27" i="40"/>
  <c r="BD35" i="40"/>
  <c r="BD43" i="40"/>
  <c r="BD51" i="40"/>
  <c r="BD59" i="40"/>
  <c r="BD65" i="40"/>
  <c r="BD69" i="40"/>
  <c r="BD73" i="40"/>
  <c r="BD77" i="40"/>
  <c r="BD6" i="40"/>
  <c r="BD15" i="40"/>
  <c r="BD31" i="40"/>
  <c r="BD47" i="40"/>
  <c r="BD63" i="40"/>
  <c r="BD71" i="40"/>
  <c r="BD79" i="40"/>
  <c r="BD39" i="40"/>
  <c r="BD67" i="40"/>
  <c r="BD23" i="40"/>
  <c r="BD55" i="40"/>
  <c r="BD75" i="40"/>
  <c r="BE7" i="40"/>
  <c r="BE9" i="40"/>
  <c r="BE11" i="40"/>
  <c r="BE13" i="40"/>
  <c r="BE15" i="40"/>
  <c r="BE17" i="40"/>
  <c r="BE19" i="40"/>
  <c r="BE21" i="40"/>
  <c r="BE23" i="40"/>
  <c r="BE25" i="40"/>
  <c r="BE27" i="40"/>
  <c r="BE29" i="40"/>
  <c r="BE31" i="40"/>
  <c r="BE33" i="40"/>
  <c r="BE35" i="40"/>
  <c r="BE37" i="40"/>
  <c r="BE39" i="40"/>
  <c r="BE41" i="40"/>
  <c r="BE43" i="40"/>
  <c r="BE45" i="40"/>
  <c r="BE47" i="40"/>
  <c r="BE49" i="40"/>
  <c r="BE51" i="40"/>
  <c r="BE53" i="40"/>
  <c r="BE55" i="40"/>
  <c r="BE57" i="40"/>
  <c r="BE59" i="40"/>
  <c r="BE61" i="40"/>
  <c r="BE8" i="40"/>
  <c r="BE10" i="40"/>
  <c r="BE12" i="40"/>
  <c r="BE14" i="40"/>
  <c r="BE16" i="40"/>
  <c r="BE18" i="40"/>
  <c r="BE20" i="40"/>
  <c r="BE22" i="40"/>
  <c r="BE24" i="40"/>
  <c r="BE26" i="40"/>
  <c r="BE28" i="40"/>
  <c r="BE30" i="40"/>
  <c r="BE32" i="40"/>
  <c r="BE34" i="40"/>
  <c r="BE36" i="40"/>
  <c r="BE38" i="40"/>
  <c r="BE40" i="40"/>
  <c r="BE42" i="40"/>
  <c r="BE44" i="40"/>
  <c r="BE46" i="40"/>
  <c r="BE48" i="40"/>
  <c r="BE50" i="40"/>
  <c r="BE52" i="40"/>
  <c r="BE54" i="40"/>
  <c r="BE56" i="40"/>
  <c r="BE58" i="40"/>
  <c r="BE60" i="40"/>
  <c r="BE62" i="40"/>
  <c r="BE66" i="40"/>
  <c r="BE70" i="40"/>
  <c r="BE74" i="40"/>
  <c r="BE78" i="40"/>
  <c r="BE6" i="40"/>
  <c r="BE65" i="40"/>
  <c r="BE69" i="40"/>
  <c r="BE73" i="40"/>
  <c r="BE77" i="40"/>
  <c r="BE67" i="40"/>
  <c r="BE75" i="40"/>
  <c r="BE63" i="40"/>
  <c r="BE71" i="40"/>
  <c r="BE79" i="40"/>
  <c r="BE64" i="40"/>
  <c r="BE76" i="40"/>
  <c r="BE68" i="40"/>
  <c r="BE72" i="40"/>
  <c r="AY7" i="40"/>
  <c r="AY9" i="40"/>
  <c r="AY11" i="40"/>
  <c r="AY13" i="40"/>
  <c r="AY15" i="40"/>
  <c r="AY17" i="40"/>
  <c r="AY19" i="40"/>
  <c r="AY21" i="40"/>
  <c r="AY23" i="40"/>
  <c r="AY25" i="40"/>
  <c r="AY27" i="40"/>
  <c r="AY29" i="40"/>
  <c r="AY31" i="40"/>
  <c r="AY33" i="40"/>
  <c r="AY35" i="40"/>
  <c r="AY37" i="40"/>
  <c r="AY39" i="40"/>
  <c r="AY41" i="40"/>
  <c r="AY43" i="40"/>
  <c r="AY45" i="40"/>
  <c r="AY47" i="40"/>
  <c r="AY49" i="40"/>
  <c r="AY51" i="40"/>
  <c r="AY53" i="40"/>
  <c r="AY55" i="40"/>
  <c r="AY57" i="40"/>
  <c r="AY59" i="40"/>
  <c r="AY61" i="40"/>
  <c r="AY63" i="40"/>
  <c r="AY8" i="40"/>
  <c r="AY10" i="40"/>
  <c r="AY12" i="40"/>
  <c r="AY14" i="40"/>
  <c r="AY16" i="40"/>
  <c r="AY18" i="40"/>
  <c r="AY20" i="40"/>
  <c r="AY22" i="40"/>
  <c r="AY24" i="40"/>
  <c r="AY26" i="40"/>
  <c r="AY28" i="40"/>
  <c r="AY30" i="40"/>
  <c r="AY32" i="40"/>
  <c r="AY34" i="40"/>
  <c r="AY36" i="40"/>
  <c r="AY38" i="40"/>
  <c r="AY40" i="40"/>
  <c r="AY42" i="40"/>
  <c r="AY44" i="40"/>
  <c r="AY46" i="40"/>
  <c r="AY48" i="40"/>
  <c r="AY50" i="40"/>
  <c r="AY52" i="40"/>
  <c r="AY54" i="40"/>
  <c r="AY56" i="40"/>
  <c r="AY58" i="40"/>
  <c r="AY60" i="40"/>
  <c r="AY62" i="40"/>
  <c r="AY64" i="40"/>
  <c r="AY68" i="40"/>
  <c r="AY72" i="40"/>
  <c r="AY76" i="40"/>
  <c r="AY67" i="40"/>
  <c r="AY71" i="40"/>
  <c r="AY75" i="40"/>
  <c r="AY79" i="40"/>
  <c r="AY65" i="40"/>
  <c r="AY73" i="40"/>
  <c r="AY69" i="40"/>
  <c r="AY77" i="40"/>
  <c r="AY70" i="40"/>
  <c r="AY78" i="40"/>
  <c r="AY66" i="40"/>
  <c r="AY74" i="40"/>
  <c r="BF8" i="40"/>
  <c r="BF10" i="40"/>
  <c r="BF12" i="40"/>
  <c r="BF14" i="40"/>
  <c r="BF16" i="40"/>
  <c r="BF18" i="40"/>
  <c r="BF20" i="40"/>
  <c r="BF22" i="40"/>
  <c r="BF24" i="40"/>
  <c r="BF26" i="40"/>
  <c r="BF28" i="40"/>
  <c r="BF30" i="40"/>
  <c r="BF32" i="40"/>
  <c r="BF34" i="40"/>
  <c r="BF36" i="40"/>
  <c r="BF38" i="40"/>
  <c r="BF40" i="40"/>
  <c r="BF42" i="40"/>
  <c r="BF44" i="40"/>
  <c r="BF46" i="40"/>
  <c r="BF48" i="40"/>
  <c r="BF50" i="40"/>
  <c r="BF52" i="40"/>
  <c r="BF54" i="40"/>
  <c r="BF56" i="40"/>
  <c r="BF58" i="40"/>
  <c r="BF60" i="40"/>
  <c r="BF62" i="40"/>
  <c r="BF64" i="40"/>
  <c r="BF66" i="40"/>
  <c r="BF68" i="40"/>
  <c r="BF70" i="40"/>
  <c r="BF72" i="40"/>
  <c r="BF74" i="40"/>
  <c r="BF76" i="40"/>
  <c r="BF78" i="40"/>
  <c r="BF6" i="40"/>
  <c r="BF63" i="40"/>
  <c r="BF65" i="40"/>
  <c r="BF67" i="40"/>
  <c r="BF69" i="40"/>
  <c r="BF71" i="40"/>
  <c r="BF73" i="40"/>
  <c r="BF75" i="40"/>
  <c r="BF77" i="40"/>
  <c r="BF79" i="40"/>
  <c r="BF13" i="40"/>
  <c r="BF21" i="40"/>
  <c r="BF29" i="40"/>
  <c r="BF37" i="40"/>
  <c r="BF45" i="40"/>
  <c r="BF53" i="40"/>
  <c r="BF61" i="40"/>
  <c r="BF11" i="40"/>
  <c r="BF19" i="40"/>
  <c r="BF27" i="40"/>
  <c r="BF35" i="40"/>
  <c r="BF43" i="40"/>
  <c r="BF51" i="40"/>
  <c r="BF59" i="40"/>
  <c r="BF7" i="40"/>
  <c r="BF23" i="40"/>
  <c r="BF39" i="40"/>
  <c r="BF55" i="40"/>
  <c r="BF15" i="40"/>
  <c r="BF31" i="40"/>
  <c r="BF47" i="40"/>
  <c r="BF33" i="40"/>
  <c r="BF49" i="40"/>
  <c r="BF17" i="40"/>
  <c r="BF25" i="40"/>
  <c r="BF57" i="40"/>
  <c r="BF9" i="40"/>
  <c r="BF41" i="40"/>
  <c r="AL12" i="59"/>
  <c r="AL7" i="59"/>
  <c r="AL13" i="59"/>
  <c r="AL8" i="59"/>
  <c r="AL6" i="59"/>
  <c r="AL9" i="59"/>
  <c r="AL11" i="59"/>
  <c r="AL10" i="59"/>
  <c r="BG9" i="40"/>
  <c r="BG13" i="40"/>
  <c r="BG17" i="40"/>
  <c r="BG21" i="40"/>
  <c r="BG25" i="40"/>
  <c r="BG29" i="40"/>
  <c r="BG33" i="40"/>
  <c r="BG37" i="40"/>
  <c r="BG41" i="40"/>
  <c r="BG45" i="40"/>
  <c r="BG49" i="40"/>
  <c r="BG53" i="40"/>
  <c r="BG57" i="40"/>
  <c r="BG61" i="40"/>
  <c r="BG7" i="40"/>
  <c r="BG11" i="40"/>
  <c r="BG15" i="40"/>
  <c r="BG19" i="40"/>
  <c r="BG23" i="40"/>
  <c r="BG27" i="40"/>
  <c r="BG31" i="40"/>
  <c r="BG35" i="40"/>
  <c r="BG39" i="40"/>
  <c r="BG43" i="40"/>
  <c r="BG47" i="40"/>
  <c r="BG51" i="40"/>
  <c r="BG55" i="40"/>
  <c r="BG59" i="40"/>
  <c r="BG10" i="40"/>
  <c r="BG14" i="40"/>
  <c r="BG18" i="40"/>
  <c r="BG22" i="40"/>
  <c r="BG26" i="40"/>
  <c r="BG30" i="40"/>
  <c r="BG34" i="40"/>
  <c r="BG38" i="40"/>
  <c r="BG42" i="40"/>
  <c r="BG46" i="40"/>
  <c r="BG50" i="40"/>
  <c r="BG54" i="40"/>
  <c r="BG58" i="40"/>
  <c r="BG62" i="40"/>
  <c r="BG63" i="40"/>
  <c r="BG65" i="40"/>
  <c r="BG67" i="40"/>
  <c r="BG69" i="40"/>
  <c r="BG71" i="40"/>
  <c r="BG73" i="40"/>
  <c r="BG75" i="40"/>
  <c r="BG77" i="40"/>
  <c r="BG79" i="40"/>
  <c r="BG8" i="40"/>
  <c r="BG16" i="40"/>
  <c r="BG24" i="40"/>
  <c r="BG32" i="40"/>
  <c r="BG40" i="40"/>
  <c r="BG48" i="40"/>
  <c r="BG56" i="40"/>
  <c r="BG66" i="40"/>
  <c r="BG70" i="40"/>
  <c r="BG74" i="40"/>
  <c r="BG78" i="40"/>
  <c r="BG20" i="40"/>
  <c r="BG36" i="40"/>
  <c r="BG52" i="40"/>
  <c r="BG68" i="40"/>
  <c r="BG76" i="40"/>
  <c r="BG28" i="40"/>
  <c r="BG60" i="40"/>
  <c r="BG72" i="40"/>
  <c r="BG12" i="40"/>
  <c r="BG44" i="40"/>
  <c r="BG64" i="40"/>
  <c r="BC7" i="40"/>
  <c r="BC9" i="40"/>
  <c r="BC11" i="40"/>
  <c r="BC13" i="40"/>
  <c r="BC15" i="40"/>
  <c r="BC17" i="40"/>
  <c r="BC19" i="40"/>
  <c r="BC21" i="40"/>
  <c r="BC23" i="40"/>
  <c r="BC25" i="40"/>
  <c r="BC27" i="40"/>
  <c r="BC29" i="40"/>
  <c r="BC31" i="40"/>
  <c r="BC33" i="40"/>
  <c r="BC35" i="40"/>
  <c r="BC37" i="40"/>
  <c r="BC39" i="40"/>
  <c r="BC41" i="40"/>
  <c r="BC43" i="40"/>
  <c r="BC45" i="40"/>
  <c r="BC47" i="40"/>
  <c r="BC49" i="40"/>
  <c r="BC51" i="40"/>
  <c r="BC53" i="40"/>
  <c r="BC55" i="40"/>
  <c r="BC57" i="40"/>
  <c r="BC59" i="40"/>
  <c r="BC61" i="40"/>
  <c r="BC63" i="40"/>
  <c r="BC65" i="40"/>
  <c r="BC67" i="40"/>
  <c r="BC69" i="40"/>
  <c r="BC71" i="40"/>
  <c r="BC73" i="40"/>
  <c r="BC75" i="40"/>
  <c r="BC77" i="40"/>
  <c r="BC79" i="40"/>
  <c r="BC64" i="40"/>
  <c r="BC66" i="40"/>
  <c r="BC68" i="40"/>
  <c r="BC70" i="40"/>
  <c r="BC72" i="40"/>
  <c r="BC74" i="40"/>
  <c r="BC76" i="40"/>
  <c r="BC78" i="40"/>
  <c r="BC6" i="40"/>
  <c r="BC8" i="40"/>
  <c r="BC16" i="40"/>
  <c r="BC24" i="40"/>
  <c r="BC32" i="40"/>
  <c r="BC40" i="40"/>
  <c r="BC48" i="40"/>
  <c r="BC56" i="40"/>
  <c r="BC14" i="40"/>
  <c r="BC22" i="40"/>
  <c r="BC30" i="40"/>
  <c r="BC38" i="40"/>
  <c r="BC46" i="40"/>
  <c r="BC54" i="40"/>
  <c r="BC62" i="40"/>
  <c r="BC18" i="40"/>
  <c r="BC34" i="40"/>
  <c r="BC50" i="40"/>
  <c r="BC10" i="40"/>
  <c r="BC26" i="40"/>
  <c r="BC42" i="40"/>
  <c r="BC58" i="40"/>
  <c r="BC12" i="40"/>
  <c r="BC44" i="40"/>
  <c r="BC60" i="40"/>
  <c r="BC36" i="40"/>
  <c r="BC28" i="40"/>
  <c r="BC20" i="40"/>
  <c r="BC52" i="40"/>
  <c r="BA11" i="40"/>
  <c r="BA15" i="40"/>
  <c r="BA19" i="40"/>
  <c r="BA23" i="40"/>
  <c r="BA27" i="40"/>
  <c r="BA31" i="40"/>
  <c r="BA35" i="40"/>
  <c r="BA39" i="40"/>
  <c r="BA43" i="40"/>
  <c r="BA47" i="40"/>
  <c r="BA51" i="40"/>
  <c r="BA55" i="40"/>
  <c r="BA59" i="40"/>
  <c r="BA63" i="40"/>
  <c r="BA9" i="40"/>
  <c r="BA13" i="40"/>
  <c r="BA17" i="40"/>
  <c r="BA21" i="40"/>
  <c r="BA25" i="40"/>
  <c r="BA29" i="40"/>
  <c r="BA33" i="40"/>
  <c r="BA37" i="40"/>
  <c r="BA41" i="40"/>
  <c r="BA45" i="40"/>
  <c r="BA49" i="40"/>
  <c r="BA53" i="40"/>
  <c r="BA57" i="40"/>
  <c r="BA61" i="40"/>
  <c r="BA8" i="40"/>
  <c r="BA12" i="40"/>
  <c r="BA16" i="40"/>
  <c r="BA20" i="40"/>
  <c r="BA24" i="40"/>
  <c r="BA28" i="40"/>
  <c r="BA32" i="40"/>
  <c r="BA36" i="40"/>
  <c r="BA40" i="40"/>
  <c r="BA44" i="40"/>
  <c r="BA48" i="40"/>
  <c r="BA52" i="40"/>
  <c r="BA56" i="40"/>
  <c r="BA60" i="40"/>
  <c r="BA65" i="40"/>
  <c r="BA67" i="40"/>
  <c r="BA69" i="40"/>
  <c r="BA71" i="40"/>
  <c r="BA73" i="40"/>
  <c r="BA75" i="40"/>
  <c r="BA77" i="40"/>
  <c r="BA79" i="40"/>
  <c r="BA14" i="40"/>
  <c r="BA22" i="40"/>
  <c r="BA30" i="40"/>
  <c r="BA38" i="40"/>
  <c r="BA46" i="40"/>
  <c r="BA54" i="40"/>
  <c r="BA62" i="40"/>
  <c r="BA64" i="40"/>
  <c r="BA68" i="40"/>
  <c r="BA72" i="40"/>
  <c r="BA76" i="40"/>
  <c r="BA10" i="40"/>
  <c r="BA26" i="40"/>
  <c r="BA42" i="40"/>
  <c r="BA58" i="40"/>
  <c r="BA66" i="40"/>
  <c r="BA74" i="40"/>
  <c r="BA7" i="40"/>
  <c r="BA18" i="40"/>
  <c r="BA50" i="40"/>
  <c r="BA78" i="40"/>
  <c r="BA6" i="40"/>
  <c r="BA34" i="40"/>
  <c r="BA70" i="40"/>
  <c r="BB8" i="40"/>
  <c r="BB10" i="40"/>
  <c r="BB12" i="40"/>
  <c r="BB14" i="40"/>
  <c r="BB16" i="40"/>
  <c r="BB18" i="40"/>
  <c r="BB20" i="40"/>
  <c r="BB22" i="40"/>
  <c r="BB24" i="40"/>
  <c r="BB26" i="40"/>
  <c r="BB28" i="40"/>
  <c r="BB30" i="40"/>
  <c r="BB32" i="40"/>
  <c r="BB34" i="40"/>
  <c r="BB36" i="40"/>
  <c r="BB38" i="40"/>
  <c r="BB40" i="40"/>
  <c r="BB42" i="40"/>
  <c r="BB44" i="40"/>
  <c r="BB46" i="40"/>
  <c r="BB48" i="40"/>
  <c r="BB50" i="40"/>
  <c r="BB52" i="40"/>
  <c r="BB54" i="40"/>
  <c r="BB56" i="40"/>
  <c r="BB58" i="40"/>
  <c r="BB60" i="40"/>
  <c r="BB62" i="40"/>
  <c r="BB7" i="40"/>
  <c r="BB9" i="40"/>
  <c r="BB11" i="40"/>
  <c r="BB13" i="40"/>
  <c r="BB15" i="40"/>
  <c r="BB17" i="40"/>
  <c r="BB19" i="40"/>
  <c r="BB21" i="40"/>
  <c r="BB23" i="40"/>
  <c r="BB25" i="40"/>
  <c r="BB27" i="40"/>
  <c r="BB29" i="40"/>
  <c r="BB31" i="40"/>
  <c r="BB33" i="40"/>
  <c r="BB35" i="40"/>
  <c r="BB37" i="40"/>
  <c r="BB39" i="40"/>
  <c r="BB41" i="40"/>
  <c r="BB43" i="40"/>
  <c r="BB45" i="40"/>
  <c r="BB47" i="40"/>
  <c r="BB49" i="40"/>
  <c r="BB51" i="40"/>
  <c r="BB53" i="40"/>
  <c r="BB55" i="40"/>
  <c r="BB57" i="40"/>
  <c r="BB59" i="40"/>
  <c r="BB61" i="40"/>
  <c r="BB63" i="40"/>
  <c r="BB6" i="40"/>
  <c r="BB65" i="40"/>
  <c r="BB69" i="40"/>
  <c r="BB73" i="40"/>
  <c r="BB77" i="40"/>
  <c r="BB64" i="40"/>
  <c r="BB68" i="40"/>
  <c r="BB72" i="40"/>
  <c r="BB76" i="40"/>
  <c r="BB70" i="40"/>
  <c r="BB78" i="40"/>
  <c r="BB66" i="40"/>
  <c r="BB74" i="40"/>
  <c r="BB75" i="40"/>
  <c r="BB71" i="40"/>
  <c r="BB67" i="40"/>
  <c r="BB79" i="40"/>
  <c r="E4" i="55"/>
  <c r="D79" i="36" l="1"/>
  <c r="Z7" i="37" l="1"/>
  <c r="Z5" i="37"/>
  <c r="E80" i="38"/>
  <c r="Z6" i="37" l="1"/>
  <c r="Y6" i="37"/>
  <c r="AA6" i="37" l="1"/>
  <c r="AA7" i="38"/>
  <c r="AB7" i="38" s="1"/>
  <c r="AA8" i="38"/>
  <c r="AB8" i="38" s="1"/>
  <c r="AA9" i="38"/>
  <c r="AB9" i="38" s="1"/>
  <c r="AA10" i="38"/>
  <c r="AB10" i="38" s="1"/>
  <c r="AA11" i="38"/>
  <c r="AB11" i="38" s="1"/>
  <c r="AA12" i="38"/>
  <c r="AB12" i="38" s="1"/>
  <c r="AA13" i="38"/>
  <c r="AB13" i="38" s="1"/>
  <c r="AA14" i="38"/>
  <c r="AB14" i="38" s="1"/>
  <c r="AA15" i="38"/>
  <c r="AB15" i="38" s="1"/>
  <c r="AA16" i="38"/>
  <c r="AB16" i="38" s="1"/>
  <c r="AA17" i="38"/>
  <c r="AB17" i="38" s="1"/>
  <c r="AA18" i="38"/>
  <c r="AB18" i="38" s="1"/>
  <c r="AA19" i="38"/>
  <c r="AB19" i="38" s="1"/>
  <c r="AA20" i="38"/>
  <c r="AB20" i="38" s="1"/>
  <c r="AA21" i="38"/>
  <c r="AB21" i="38" s="1"/>
  <c r="AA22" i="38"/>
  <c r="AB22" i="38" s="1"/>
  <c r="AA23" i="38"/>
  <c r="AB23" i="38" s="1"/>
  <c r="AA24" i="38"/>
  <c r="AB24" i="38" s="1"/>
  <c r="AA25" i="38"/>
  <c r="AB25" i="38" s="1"/>
  <c r="AA26" i="38"/>
  <c r="AB26" i="38" s="1"/>
  <c r="AA27" i="38"/>
  <c r="AB27" i="38" s="1"/>
  <c r="AA28" i="38"/>
  <c r="AB28" i="38" s="1"/>
  <c r="AA29" i="38"/>
  <c r="AB29" i="38" s="1"/>
  <c r="AA30" i="38"/>
  <c r="AB30" i="38" s="1"/>
  <c r="AA31" i="38"/>
  <c r="AB31" i="38" s="1"/>
  <c r="AA32" i="38"/>
  <c r="AB32" i="38" s="1"/>
  <c r="AA33" i="38"/>
  <c r="AB33" i="38" s="1"/>
  <c r="AA34" i="38"/>
  <c r="AB34" i="38" s="1"/>
  <c r="AA35" i="38"/>
  <c r="AB35" i="38" s="1"/>
  <c r="AA36" i="38"/>
  <c r="AB36" i="38" s="1"/>
  <c r="AA37" i="38"/>
  <c r="AB37" i="38" s="1"/>
  <c r="AA38" i="38"/>
  <c r="AB38" i="38" s="1"/>
  <c r="AA39" i="38"/>
  <c r="AB39" i="38" s="1"/>
  <c r="AA40" i="38"/>
  <c r="AB40" i="38" s="1"/>
  <c r="AA41" i="38"/>
  <c r="AB41" i="38" s="1"/>
  <c r="AA42" i="38"/>
  <c r="AB42" i="38" s="1"/>
  <c r="AA43" i="38"/>
  <c r="AB43" i="38" s="1"/>
  <c r="AA44" i="38"/>
  <c r="AB44" i="38" s="1"/>
  <c r="AA45" i="38"/>
  <c r="AB45" i="38" s="1"/>
  <c r="AA46" i="38"/>
  <c r="AB46" i="38" s="1"/>
  <c r="AA47" i="38"/>
  <c r="AB47" i="38" s="1"/>
  <c r="AA48" i="38"/>
  <c r="AB48" i="38" s="1"/>
  <c r="AA49" i="38"/>
  <c r="AB49" i="38" s="1"/>
  <c r="AA50" i="38"/>
  <c r="AB50" i="38" s="1"/>
  <c r="AA51" i="38"/>
  <c r="AB51" i="38" s="1"/>
  <c r="AA52" i="38"/>
  <c r="AB52" i="38" s="1"/>
  <c r="AA53" i="38"/>
  <c r="AB53" i="38" s="1"/>
  <c r="AA54" i="38"/>
  <c r="AB54" i="38" s="1"/>
  <c r="AA55" i="38"/>
  <c r="AB55" i="38" s="1"/>
  <c r="AA56" i="38"/>
  <c r="AB56" i="38" s="1"/>
  <c r="AA57" i="38"/>
  <c r="AB57" i="38" s="1"/>
  <c r="AA58" i="38"/>
  <c r="AB58" i="38" s="1"/>
  <c r="AA59" i="38"/>
  <c r="AB59" i="38" s="1"/>
  <c r="AA60" i="38"/>
  <c r="AB60" i="38" s="1"/>
  <c r="AA61" i="38"/>
  <c r="AB61" i="38" s="1"/>
  <c r="AA62" i="38"/>
  <c r="AB62" i="38" s="1"/>
  <c r="AA63" i="38"/>
  <c r="AB63" i="38" s="1"/>
  <c r="AA64" i="38"/>
  <c r="AB64" i="38" s="1"/>
  <c r="AA65" i="38"/>
  <c r="AB65" i="38" s="1"/>
  <c r="AA66" i="38"/>
  <c r="AB66" i="38" s="1"/>
  <c r="AA67" i="38"/>
  <c r="AB67" i="38" s="1"/>
  <c r="AA68" i="38"/>
  <c r="AB68" i="38" s="1"/>
  <c r="AA69" i="38"/>
  <c r="AB69" i="38" s="1"/>
  <c r="AA70" i="38"/>
  <c r="AB70" i="38" s="1"/>
  <c r="AA71" i="38"/>
  <c r="AB71" i="38" s="1"/>
  <c r="AA72" i="38"/>
  <c r="AB72" i="38" s="1"/>
  <c r="AA73" i="38"/>
  <c r="AB73" i="38" s="1"/>
  <c r="AA74" i="38"/>
  <c r="AB74" i="38" s="1"/>
  <c r="AA75" i="38"/>
  <c r="AB75" i="38" s="1"/>
  <c r="AA76" i="38"/>
  <c r="AB76" i="38" s="1"/>
  <c r="AA77" i="38"/>
  <c r="AB77" i="38" s="1"/>
  <c r="AA78" i="38"/>
  <c r="AB78" i="38" s="1"/>
  <c r="AA79" i="38"/>
  <c r="AB79" i="38" s="1"/>
  <c r="AA6" i="38"/>
  <c r="AB6" i="38" s="1"/>
  <c r="AA7" i="59"/>
  <c r="AA8" i="59"/>
  <c r="AB8" i="59" s="1"/>
  <c r="AA9" i="59"/>
  <c r="AB9" i="59" s="1"/>
  <c r="AA10" i="59"/>
  <c r="AB10" i="59" s="1"/>
  <c r="AA11" i="59"/>
  <c r="AB11" i="59" s="1"/>
  <c r="AA12" i="59"/>
  <c r="AB12" i="59" s="1"/>
  <c r="AA13" i="59"/>
  <c r="AB13" i="59" s="1"/>
  <c r="Z6" i="70"/>
  <c r="Y6" i="70"/>
  <c r="J79" i="36"/>
  <c r="K79" i="36"/>
  <c r="W80" i="38"/>
  <c r="AE80" i="38"/>
  <c r="Q79" i="38"/>
  <c r="R79" i="38" s="1"/>
  <c r="I79" i="38"/>
  <c r="J79" i="38" s="1"/>
  <c r="Q78" i="38"/>
  <c r="R78" i="38" s="1"/>
  <c r="I78" i="38"/>
  <c r="J78" i="38" s="1"/>
  <c r="Q77" i="38"/>
  <c r="R77" i="38" s="1"/>
  <c r="I77" i="38"/>
  <c r="J77" i="38" s="1"/>
  <c r="Q76" i="38"/>
  <c r="R76" i="38" s="1"/>
  <c r="I76" i="38"/>
  <c r="J76" i="38" s="1"/>
  <c r="Q75" i="38"/>
  <c r="R75" i="38" s="1"/>
  <c r="I75" i="38"/>
  <c r="J75" i="38" s="1"/>
  <c r="F75" i="38"/>
  <c r="Q74" i="38"/>
  <c r="R74" i="38" s="1"/>
  <c r="I74" i="38"/>
  <c r="J74" i="38" s="1"/>
  <c r="Q73" i="38"/>
  <c r="R73" i="38" s="1"/>
  <c r="I73" i="38"/>
  <c r="J73" i="38" s="1"/>
  <c r="F73" i="38"/>
  <c r="Q72" i="38"/>
  <c r="R72" i="38" s="1"/>
  <c r="I72" i="38"/>
  <c r="J72" i="38" s="1"/>
  <c r="Q71" i="38"/>
  <c r="R71" i="38" s="1"/>
  <c r="I71" i="38"/>
  <c r="J71" i="38" s="1"/>
  <c r="F71" i="38"/>
  <c r="Q70" i="38"/>
  <c r="R70" i="38" s="1"/>
  <c r="I70" i="38"/>
  <c r="J70" i="38" s="1"/>
  <c r="Q69" i="38"/>
  <c r="R69" i="38" s="1"/>
  <c r="I69" i="38"/>
  <c r="J69" i="38" s="1"/>
  <c r="Q68" i="38"/>
  <c r="R68" i="38" s="1"/>
  <c r="I68" i="38"/>
  <c r="J68" i="38" s="1"/>
  <c r="Q67" i="38"/>
  <c r="R67" i="38" s="1"/>
  <c r="I67" i="38"/>
  <c r="J67" i="38" s="1"/>
  <c r="Q66" i="38"/>
  <c r="R66" i="38" s="1"/>
  <c r="I66" i="38"/>
  <c r="J66" i="38" s="1"/>
  <c r="Q65" i="38"/>
  <c r="R65" i="38" s="1"/>
  <c r="I65" i="38"/>
  <c r="J65" i="38" s="1"/>
  <c r="Q64" i="38"/>
  <c r="R64" i="38" s="1"/>
  <c r="I64" i="38"/>
  <c r="J64" i="38" s="1"/>
  <c r="Q63" i="38"/>
  <c r="R63" i="38" s="1"/>
  <c r="I63" i="38"/>
  <c r="J63" i="38" s="1"/>
  <c r="Q62" i="38"/>
  <c r="R62" i="38" s="1"/>
  <c r="I62" i="38"/>
  <c r="J62" i="38" s="1"/>
  <c r="Q61" i="38"/>
  <c r="R61" i="38" s="1"/>
  <c r="I61" i="38"/>
  <c r="J61" i="38" s="1"/>
  <c r="Q60" i="38"/>
  <c r="R60" i="38" s="1"/>
  <c r="I60" i="38"/>
  <c r="J60" i="38" s="1"/>
  <c r="Q59" i="38"/>
  <c r="R59" i="38" s="1"/>
  <c r="I59" i="38"/>
  <c r="J59" i="38" s="1"/>
  <c r="F59" i="38"/>
  <c r="Q58" i="38"/>
  <c r="R58" i="38" s="1"/>
  <c r="I58" i="38"/>
  <c r="J58" i="38" s="1"/>
  <c r="Q57" i="38"/>
  <c r="R57" i="38" s="1"/>
  <c r="I57" i="38"/>
  <c r="Q56" i="38"/>
  <c r="R56" i="38" s="1"/>
  <c r="I56" i="38"/>
  <c r="J56" i="38" s="1"/>
  <c r="Q55" i="38"/>
  <c r="R55" i="38" s="1"/>
  <c r="I55" i="38"/>
  <c r="Q54" i="38"/>
  <c r="R54" i="38" s="1"/>
  <c r="I54" i="38"/>
  <c r="J54" i="38" s="1"/>
  <c r="Q53" i="38"/>
  <c r="R53" i="38" s="1"/>
  <c r="I53" i="38"/>
  <c r="J53" i="38" s="1"/>
  <c r="F53" i="38"/>
  <c r="Q52" i="38"/>
  <c r="R52" i="38" s="1"/>
  <c r="I52" i="38"/>
  <c r="J52" i="38" s="1"/>
  <c r="Q51" i="38"/>
  <c r="R51" i="38" s="1"/>
  <c r="I51" i="38"/>
  <c r="J51" i="38" s="1"/>
  <c r="Q50" i="38"/>
  <c r="R50" i="38" s="1"/>
  <c r="I50" i="38"/>
  <c r="J50" i="38" s="1"/>
  <c r="Q49" i="38"/>
  <c r="R49" i="38" s="1"/>
  <c r="I49" i="38"/>
  <c r="J49" i="38" s="1"/>
  <c r="Q48" i="38"/>
  <c r="R48" i="38" s="1"/>
  <c r="I48" i="38"/>
  <c r="J48" i="38" s="1"/>
  <c r="Q47" i="38"/>
  <c r="R47" i="38" s="1"/>
  <c r="I47" i="38"/>
  <c r="Q46" i="38"/>
  <c r="R46" i="38" s="1"/>
  <c r="I46" i="38"/>
  <c r="J46" i="38" s="1"/>
  <c r="Q45" i="38"/>
  <c r="R45" i="38" s="1"/>
  <c r="I45" i="38"/>
  <c r="J45" i="38" s="1"/>
  <c r="F45" i="38"/>
  <c r="Q44" i="38"/>
  <c r="R44" i="38" s="1"/>
  <c r="I44" i="38"/>
  <c r="J44" i="38" s="1"/>
  <c r="Q43" i="38"/>
  <c r="R43" i="38" s="1"/>
  <c r="I43" i="38"/>
  <c r="J43" i="38" s="1"/>
  <c r="F43" i="38"/>
  <c r="Q42" i="38"/>
  <c r="R42" i="38" s="1"/>
  <c r="I42" i="38"/>
  <c r="J42" i="38" s="1"/>
  <c r="Q41" i="38"/>
  <c r="R41" i="38" s="1"/>
  <c r="I41" i="38"/>
  <c r="Q40" i="38"/>
  <c r="R40" i="38" s="1"/>
  <c r="I40" i="38"/>
  <c r="J40" i="38" s="1"/>
  <c r="Q39" i="38"/>
  <c r="R39" i="38" s="1"/>
  <c r="I39" i="38"/>
  <c r="Q38" i="38"/>
  <c r="R38" i="38" s="1"/>
  <c r="I38" i="38"/>
  <c r="J38" i="38" s="1"/>
  <c r="Q37" i="38"/>
  <c r="R37" i="38" s="1"/>
  <c r="I37" i="38"/>
  <c r="J37" i="38" s="1"/>
  <c r="F37" i="38"/>
  <c r="Q36" i="38"/>
  <c r="R36" i="38" s="1"/>
  <c r="I36" i="38"/>
  <c r="J36" i="38" s="1"/>
  <c r="Q35" i="38"/>
  <c r="R35" i="38" s="1"/>
  <c r="I35" i="38"/>
  <c r="J35" i="38" s="1"/>
  <c r="Q34" i="38"/>
  <c r="R34" i="38" s="1"/>
  <c r="I34" i="38"/>
  <c r="J34" i="38" s="1"/>
  <c r="Q33" i="38"/>
  <c r="R33" i="38" s="1"/>
  <c r="I33" i="38"/>
  <c r="Q32" i="38"/>
  <c r="R32" i="38" s="1"/>
  <c r="I32" i="38"/>
  <c r="J32" i="38" s="1"/>
  <c r="Q31" i="38"/>
  <c r="R31" i="38" s="1"/>
  <c r="I31" i="38"/>
  <c r="J31" i="38" s="1"/>
  <c r="F31" i="38"/>
  <c r="Q30" i="38"/>
  <c r="R30" i="38" s="1"/>
  <c r="I30" i="38"/>
  <c r="J30" i="38" s="1"/>
  <c r="Q29" i="38"/>
  <c r="R29" i="38" s="1"/>
  <c r="I29" i="38"/>
  <c r="J29" i="38" s="1"/>
  <c r="Q28" i="38"/>
  <c r="R28" i="38" s="1"/>
  <c r="I28" i="38"/>
  <c r="J28" i="38" s="1"/>
  <c r="Q27" i="38"/>
  <c r="R27" i="38" s="1"/>
  <c r="I27" i="38"/>
  <c r="J27" i="38" s="1"/>
  <c r="F27" i="38"/>
  <c r="Q26" i="38"/>
  <c r="R26" i="38" s="1"/>
  <c r="I26" i="38"/>
  <c r="J26" i="38" s="1"/>
  <c r="Q25" i="38"/>
  <c r="R25" i="38" s="1"/>
  <c r="I25" i="38"/>
  <c r="J25" i="38" s="1"/>
  <c r="F25" i="38"/>
  <c r="Q24" i="38"/>
  <c r="R24" i="38" s="1"/>
  <c r="I24" i="38"/>
  <c r="J24" i="38" s="1"/>
  <c r="Q23" i="38"/>
  <c r="R23" i="38" s="1"/>
  <c r="I23" i="38"/>
  <c r="J23" i="38" s="1"/>
  <c r="F23" i="38"/>
  <c r="Q22" i="38"/>
  <c r="R22" i="38" s="1"/>
  <c r="I22" i="38"/>
  <c r="J22" i="38" s="1"/>
  <c r="Q21" i="38"/>
  <c r="R21" i="38" s="1"/>
  <c r="I21" i="38"/>
  <c r="J21" i="38" s="1"/>
  <c r="F21" i="38"/>
  <c r="Q20" i="38"/>
  <c r="R20" i="38" s="1"/>
  <c r="I20" i="38"/>
  <c r="J20" i="38" s="1"/>
  <c r="Q19" i="38"/>
  <c r="R19" i="38" s="1"/>
  <c r="I19" i="38"/>
  <c r="J19" i="38" s="1"/>
  <c r="F19" i="38"/>
  <c r="Q18" i="38"/>
  <c r="R18" i="38" s="1"/>
  <c r="I18" i="38"/>
  <c r="J18" i="38" s="1"/>
  <c r="Q17" i="38"/>
  <c r="R17" i="38" s="1"/>
  <c r="I17" i="38"/>
  <c r="J17" i="38" s="1"/>
  <c r="F17" i="38"/>
  <c r="Q16" i="38"/>
  <c r="R16" i="38" s="1"/>
  <c r="I16" i="38"/>
  <c r="J16" i="38" s="1"/>
  <c r="Q15" i="38"/>
  <c r="R15" i="38" s="1"/>
  <c r="I15" i="38"/>
  <c r="Q14" i="38"/>
  <c r="R14" i="38" s="1"/>
  <c r="I14" i="38"/>
  <c r="J14" i="38" s="1"/>
  <c r="Q13" i="38"/>
  <c r="R13" i="38" s="1"/>
  <c r="I13" i="38"/>
  <c r="Q12" i="38"/>
  <c r="R12" i="38" s="1"/>
  <c r="I12" i="38"/>
  <c r="J12" i="38" s="1"/>
  <c r="F12" i="38"/>
  <c r="Q11" i="38"/>
  <c r="R11" i="38" s="1"/>
  <c r="I11" i="38"/>
  <c r="J11" i="38" s="1"/>
  <c r="F11" i="38"/>
  <c r="Q10" i="38"/>
  <c r="R10" i="38" s="1"/>
  <c r="I10" i="38"/>
  <c r="Q9" i="38"/>
  <c r="R9" i="38" s="1"/>
  <c r="I9" i="38"/>
  <c r="Q8" i="38"/>
  <c r="R8" i="38" s="1"/>
  <c r="I8" i="38"/>
  <c r="J8" i="38" s="1"/>
  <c r="F8" i="38"/>
  <c r="Q7" i="38"/>
  <c r="R7" i="38" s="1"/>
  <c r="I7" i="38"/>
  <c r="J7" i="38" s="1"/>
  <c r="F7" i="38"/>
  <c r="I6" i="38"/>
  <c r="J6" i="38" s="1"/>
  <c r="AC80" i="38"/>
  <c r="U80" i="38"/>
  <c r="S80" i="38"/>
  <c r="O80" i="38"/>
  <c r="G80" i="38"/>
  <c r="D80" i="38"/>
  <c r="Q7" i="59"/>
  <c r="R7" i="59" s="1"/>
  <c r="I7" i="59"/>
  <c r="J7" i="59" s="1"/>
  <c r="Q13" i="59"/>
  <c r="R13" i="59" s="1"/>
  <c r="Q12" i="59"/>
  <c r="R12" i="59" s="1"/>
  <c r="Q11" i="59"/>
  <c r="R11" i="59" s="1"/>
  <c r="Q10" i="59"/>
  <c r="R10" i="59" s="1"/>
  <c r="Q9" i="59"/>
  <c r="R9" i="59" s="1"/>
  <c r="Q8" i="59"/>
  <c r="R8" i="59" s="1"/>
  <c r="I8" i="59"/>
  <c r="J8" i="59" s="1"/>
  <c r="I9" i="59"/>
  <c r="J9" i="59" s="1"/>
  <c r="I10" i="59"/>
  <c r="J10" i="59" s="1"/>
  <c r="I11" i="59"/>
  <c r="J11" i="59" s="1"/>
  <c r="I12" i="59"/>
  <c r="J12" i="59" s="1"/>
  <c r="I13" i="59"/>
  <c r="J13" i="59" s="1"/>
  <c r="I6" i="59"/>
  <c r="J6" i="59" s="1"/>
  <c r="J79" i="71"/>
  <c r="K79" i="71"/>
  <c r="Z78" i="71"/>
  <c r="Y78" i="71"/>
  <c r="Z77" i="71"/>
  <c r="Y77" i="71"/>
  <c r="Z76" i="71"/>
  <c r="Y76" i="71"/>
  <c r="Z75" i="71"/>
  <c r="Y75" i="71"/>
  <c r="Z74" i="71"/>
  <c r="Y74" i="71"/>
  <c r="Z73" i="71"/>
  <c r="Y73" i="71"/>
  <c r="Z72" i="71"/>
  <c r="Y72" i="71"/>
  <c r="Z71" i="71"/>
  <c r="Y71" i="71"/>
  <c r="Z70" i="71"/>
  <c r="Y70" i="71"/>
  <c r="Z69" i="71"/>
  <c r="Y69" i="71"/>
  <c r="Z68" i="71"/>
  <c r="Y68" i="71"/>
  <c r="Z67" i="71"/>
  <c r="Y67" i="71"/>
  <c r="Z66" i="71"/>
  <c r="Y66" i="71"/>
  <c r="Z65" i="71"/>
  <c r="Y65" i="71"/>
  <c r="Z64" i="71"/>
  <c r="Y64" i="71"/>
  <c r="Z63" i="71"/>
  <c r="Y63" i="71"/>
  <c r="Z62" i="71"/>
  <c r="Y62" i="71"/>
  <c r="Z61" i="71"/>
  <c r="Y61" i="71"/>
  <c r="Z60" i="71"/>
  <c r="Y60" i="71"/>
  <c r="Z59" i="71"/>
  <c r="Y59" i="71"/>
  <c r="Z58" i="7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W79" i="36"/>
  <c r="V79" i="36"/>
  <c r="S79" i="36"/>
  <c r="Q79" i="36"/>
  <c r="P79" i="36"/>
  <c r="N79" i="36"/>
  <c r="H79" i="36"/>
  <c r="E79" i="36"/>
  <c r="F79" i="36" s="1"/>
  <c r="Z12" i="70"/>
  <c r="Y12" i="70"/>
  <c r="Z11" i="70"/>
  <c r="Y11" i="70"/>
  <c r="Z10" i="70"/>
  <c r="Y10" i="70"/>
  <c r="Z9" i="70"/>
  <c r="Y9" i="70"/>
  <c r="Z8" i="70"/>
  <c r="Y8" i="70"/>
  <c r="Z7" i="70"/>
  <c r="Y7" i="70"/>
  <c r="D46" i="69"/>
  <c r="AA73" i="71" l="1"/>
  <c r="AA70" i="71"/>
  <c r="AA67" i="71"/>
  <c r="AA58" i="71"/>
  <c r="AA76" i="71"/>
  <c r="X79" i="36"/>
  <c r="AA16" i="71"/>
  <c r="AA28" i="71"/>
  <c r="AA37" i="71"/>
  <c r="AA49" i="71"/>
  <c r="AA61" i="71"/>
  <c r="AL9" i="38"/>
  <c r="AA10" i="70"/>
  <c r="AA13" i="71"/>
  <c r="AA25" i="71"/>
  <c r="AA40" i="71"/>
  <c r="AA52" i="71"/>
  <c r="AA64" i="71"/>
  <c r="AA7" i="71"/>
  <c r="AA19" i="71"/>
  <c r="AA31" i="71"/>
  <c r="AA46" i="71"/>
  <c r="AA7" i="70"/>
  <c r="AA10" i="71"/>
  <c r="AA22" i="71"/>
  <c r="AA34" i="71"/>
  <c r="AA43" i="71"/>
  <c r="AA55" i="71"/>
  <c r="AA9" i="70"/>
  <c r="AA12" i="70"/>
  <c r="AA6" i="71"/>
  <c r="AA9" i="71"/>
  <c r="AA12" i="71"/>
  <c r="AA15" i="71"/>
  <c r="AA18" i="71"/>
  <c r="AA21" i="71"/>
  <c r="AA24" i="71"/>
  <c r="AA27" i="71"/>
  <c r="AA30" i="71"/>
  <c r="AA8" i="70"/>
  <c r="AA11" i="70"/>
  <c r="AA5" i="71"/>
  <c r="AA8" i="71"/>
  <c r="AA11" i="71"/>
  <c r="AA14" i="71"/>
  <c r="AA17" i="71"/>
  <c r="AA20" i="71"/>
  <c r="AA23" i="71"/>
  <c r="AA26" i="71"/>
  <c r="AA29" i="71"/>
  <c r="AA32" i="71"/>
  <c r="AA35" i="71"/>
  <c r="AA38" i="71"/>
  <c r="AA41" i="71"/>
  <c r="AA44" i="71"/>
  <c r="AA47" i="71"/>
  <c r="AA50" i="71"/>
  <c r="AA53" i="71"/>
  <c r="AA56" i="71"/>
  <c r="AA59" i="71"/>
  <c r="AA62" i="71"/>
  <c r="AA65" i="71"/>
  <c r="AA68" i="71"/>
  <c r="AA71" i="71"/>
  <c r="AA74" i="71"/>
  <c r="AA77" i="71"/>
  <c r="AA33" i="71"/>
  <c r="AA36" i="71"/>
  <c r="AA39" i="71"/>
  <c r="AA42" i="71"/>
  <c r="AA45" i="71"/>
  <c r="AA48" i="71"/>
  <c r="AA51" i="71"/>
  <c r="AA54" i="71"/>
  <c r="AA57" i="71"/>
  <c r="AA60" i="71"/>
  <c r="AA63" i="71"/>
  <c r="AA66" i="71"/>
  <c r="AA69" i="71"/>
  <c r="AA72" i="71"/>
  <c r="AA75" i="71"/>
  <c r="AA78" i="71"/>
  <c r="L79" i="71"/>
  <c r="F33" i="38"/>
  <c r="J33" i="38"/>
  <c r="F55" i="38"/>
  <c r="J55" i="38"/>
  <c r="F57" i="38"/>
  <c r="J57" i="38"/>
  <c r="F10" i="38"/>
  <c r="J10" i="38"/>
  <c r="F13" i="38"/>
  <c r="J13" i="38"/>
  <c r="F15" i="38"/>
  <c r="J15" i="38"/>
  <c r="F39" i="38"/>
  <c r="J39" i="38"/>
  <c r="F41" i="38"/>
  <c r="J41" i="38"/>
  <c r="F9" i="38"/>
  <c r="J9" i="38"/>
  <c r="F47" i="38"/>
  <c r="J47" i="38"/>
  <c r="Q14" i="59"/>
  <c r="R14" i="59" s="1"/>
  <c r="AB7" i="59"/>
  <c r="AA14" i="59"/>
  <c r="AA80" i="38" s="1"/>
  <c r="I14" i="59"/>
  <c r="J14" i="59" s="1"/>
  <c r="L79" i="36"/>
  <c r="R79" i="36"/>
  <c r="AA6" i="70"/>
  <c r="Y80" i="38"/>
  <c r="F29" i="38"/>
  <c r="F35" i="38"/>
  <c r="F51" i="38"/>
  <c r="F79" i="38"/>
  <c r="M80" i="38"/>
  <c r="F49" i="38"/>
  <c r="F61" i="38"/>
  <c r="F77" i="38"/>
  <c r="K80" i="38"/>
  <c r="M79" i="36"/>
  <c r="O79" i="36" s="1"/>
  <c r="T79" i="36"/>
  <c r="U79" i="36" s="1"/>
  <c r="G79" i="36"/>
  <c r="I79" i="36" s="1"/>
  <c r="F78" i="38"/>
  <c r="F72" i="38"/>
  <c r="F74" i="38"/>
  <c r="F76" i="38"/>
  <c r="F64" i="38"/>
  <c r="F66" i="38"/>
  <c r="F68" i="38"/>
  <c r="F63" i="38"/>
  <c r="F65" i="38"/>
  <c r="F67" i="38"/>
  <c r="F69" i="38"/>
  <c r="F56" i="38"/>
  <c r="F58" i="38"/>
  <c r="F60" i="38"/>
  <c r="F48" i="38"/>
  <c r="F50" i="38"/>
  <c r="F52" i="38"/>
  <c r="F40" i="38"/>
  <c r="F42" i="38"/>
  <c r="F44" i="38"/>
  <c r="F32" i="38"/>
  <c r="F34" i="38"/>
  <c r="F36" i="38"/>
  <c r="F24" i="38"/>
  <c r="F26" i="38"/>
  <c r="F28" i="38"/>
  <c r="F16" i="38"/>
  <c r="F18" i="38"/>
  <c r="F20" i="38"/>
  <c r="F6" i="38"/>
  <c r="F11" i="59"/>
  <c r="Z5" i="36"/>
  <c r="Y5" i="36"/>
  <c r="AD5" i="70" l="1"/>
  <c r="AD78" i="71"/>
  <c r="AC78" i="71" s="1"/>
  <c r="AL64" i="38"/>
  <c r="AL16" i="38"/>
  <c r="AL63" i="38"/>
  <c r="AL23" i="38"/>
  <c r="AL66" i="38"/>
  <c r="AL26" i="38"/>
  <c r="AL53" i="38"/>
  <c r="AL56" i="38"/>
  <c r="AL40" i="38"/>
  <c r="Q80" i="38"/>
  <c r="AL76" i="38"/>
  <c r="AL52" i="38"/>
  <c r="AL28" i="38"/>
  <c r="AL75" i="38"/>
  <c r="AL43" i="38"/>
  <c r="AL78" i="38"/>
  <c r="AL46" i="38"/>
  <c r="AL77" i="38"/>
  <c r="AL29" i="38"/>
  <c r="AL6" i="38"/>
  <c r="AL72" i="38"/>
  <c r="AL48" i="38"/>
  <c r="AL24" i="38"/>
  <c r="AL71" i="38"/>
  <c r="AL39" i="38"/>
  <c r="AL74" i="38"/>
  <c r="AL42" i="38"/>
  <c r="AL73" i="38"/>
  <c r="AL25" i="38"/>
  <c r="AL68" i="38"/>
  <c r="AL44" i="38"/>
  <c r="AL20" i="38"/>
  <c r="AL67" i="38"/>
  <c r="AL27" i="38"/>
  <c r="AL70" i="38"/>
  <c r="AL30" i="38"/>
  <c r="AL69" i="38"/>
  <c r="AL21" i="38"/>
  <c r="AL60" i="38"/>
  <c r="AL36" i="38"/>
  <c r="AL12" i="38"/>
  <c r="AL51" i="38"/>
  <c r="AL19" i="38"/>
  <c r="AL54" i="38"/>
  <c r="AL22" i="38"/>
  <c r="AL49" i="38"/>
  <c r="AL32" i="38"/>
  <c r="AL79" i="38"/>
  <c r="AL47" i="38"/>
  <c r="AL15" i="38"/>
  <c r="AL50" i="38"/>
  <c r="AL18" i="38"/>
  <c r="AL45" i="38"/>
  <c r="AA5" i="36"/>
  <c r="AL65" i="38"/>
  <c r="AL41" i="38"/>
  <c r="AL17" i="38"/>
  <c r="AL8" i="38"/>
  <c r="AL59" i="38"/>
  <c r="AL35" i="38"/>
  <c r="AL11" i="38"/>
  <c r="AL62" i="38"/>
  <c r="AL38" i="38"/>
  <c r="AL14" i="38"/>
  <c r="AL61" i="38"/>
  <c r="AL37" i="38"/>
  <c r="AL13" i="38"/>
  <c r="AL55" i="38"/>
  <c r="AL31" i="38"/>
  <c r="AL7" i="38"/>
  <c r="AL58" i="38"/>
  <c r="AL34" i="38"/>
  <c r="AL10" i="38"/>
  <c r="AL57" i="38"/>
  <c r="AL33" i="38"/>
  <c r="AD73" i="71"/>
  <c r="AC73" i="71" s="1"/>
  <c r="AD68" i="71"/>
  <c r="AC68" i="71" s="1"/>
  <c r="AD59" i="71"/>
  <c r="AC59" i="71" s="1"/>
  <c r="AD54" i="71"/>
  <c r="AC54" i="71" s="1"/>
  <c r="AD50" i="71"/>
  <c r="AC50" i="71" s="1"/>
  <c r="AD46" i="71"/>
  <c r="AC46" i="71" s="1"/>
  <c r="AD42" i="71"/>
  <c r="AC42" i="71" s="1"/>
  <c r="AD38" i="71"/>
  <c r="AC38" i="71" s="1"/>
  <c r="AD34" i="71"/>
  <c r="AC34" i="71" s="1"/>
  <c r="AD30" i="71"/>
  <c r="AC30" i="71" s="1"/>
  <c r="AD26" i="71"/>
  <c r="AC26" i="71" s="1"/>
  <c r="AD22" i="71"/>
  <c r="AC22" i="71" s="1"/>
  <c r="AD18" i="71"/>
  <c r="AC18" i="71" s="1"/>
  <c r="AD14" i="71"/>
  <c r="AC14" i="71" s="1"/>
  <c r="AD10" i="71"/>
  <c r="AC10" i="71" s="1"/>
  <c r="AD6" i="71"/>
  <c r="AC6" i="71" s="1"/>
  <c r="AD7" i="71"/>
  <c r="AC7" i="71" s="1"/>
  <c r="AD77" i="71"/>
  <c r="AC77" i="71" s="1"/>
  <c r="AD72" i="71"/>
  <c r="AC72" i="71" s="1"/>
  <c r="AD63" i="71"/>
  <c r="AC63" i="71" s="1"/>
  <c r="AD58" i="71"/>
  <c r="AC58" i="71" s="1"/>
  <c r="AD69" i="71"/>
  <c r="AC69" i="71" s="1"/>
  <c r="AD47" i="71"/>
  <c r="AC47" i="71" s="1"/>
  <c r="AD35" i="71"/>
  <c r="AC35" i="71" s="1"/>
  <c r="AD19" i="71"/>
  <c r="AC19" i="71" s="1"/>
  <c r="AD76" i="71"/>
  <c r="AC76" i="71" s="1"/>
  <c r="AD67" i="71"/>
  <c r="AC67" i="71" s="1"/>
  <c r="AD62" i="71"/>
  <c r="AC62" i="71" s="1"/>
  <c r="AD57" i="71"/>
  <c r="AC57" i="71" s="1"/>
  <c r="AD53" i="71"/>
  <c r="AC53" i="71" s="1"/>
  <c r="AD49" i="71"/>
  <c r="AC49" i="71" s="1"/>
  <c r="AD45" i="71"/>
  <c r="AC45" i="71" s="1"/>
  <c r="AD41" i="71"/>
  <c r="AC41" i="71" s="1"/>
  <c r="AD37" i="71"/>
  <c r="AC37" i="71" s="1"/>
  <c r="AD33" i="71"/>
  <c r="AC33" i="71" s="1"/>
  <c r="AD29" i="71"/>
  <c r="AC29" i="71" s="1"/>
  <c r="AD25" i="71"/>
  <c r="AC25" i="71" s="1"/>
  <c r="AD21" i="71"/>
  <c r="AC21" i="71" s="1"/>
  <c r="AD17" i="71"/>
  <c r="AC17" i="71" s="1"/>
  <c r="AD13" i="71"/>
  <c r="AC13" i="71" s="1"/>
  <c r="AD9" i="71"/>
  <c r="AC9" i="71" s="1"/>
  <c r="AD5" i="71"/>
  <c r="AC5" i="71" s="1"/>
  <c r="AD64" i="71"/>
  <c r="AC64" i="71" s="1"/>
  <c r="AD51" i="71"/>
  <c r="AC51" i="71" s="1"/>
  <c r="AD39" i="71"/>
  <c r="AC39" i="71" s="1"/>
  <c r="AD27" i="71"/>
  <c r="AC27" i="71" s="1"/>
  <c r="AD11" i="71"/>
  <c r="AC11" i="71" s="1"/>
  <c r="AD71" i="71"/>
  <c r="AC71" i="71" s="1"/>
  <c r="AD66" i="71"/>
  <c r="AC66" i="71" s="1"/>
  <c r="AD61" i="71"/>
  <c r="AC61" i="71" s="1"/>
  <c r="AD56" i="71"/>
  <c r="AC56" i="71" s="1"/>
  <c r="AD52" i="71"/>
  <c r="AC52" i="71" s="1"/>
  <c r="AD48" i="71"/>
  <c r="AC48" i="71" s="1"/>
  <c r="AD44" i="71"/>
  <c r="AC44" i="71" s="1"/>
  <c r="AD40" i="71"/>
  <c r="AC40" i="71" s="1"/>
  <c r="AD36" i="71"/>
  <c r="AC36" i="71" s="1"/>
  <c r="AD32" i="71"/>
  <c r="AC32" i="71" s="1"/>
  <c r="AD28" i="71"/>
  <c r="AC28" i="71" s="1"/>
  <c r="AD24" i="71"/>
  <c r="AC24" i="71" s="1"/>
  <c r="AD20" i="71"/>
  <c r="AC20" i="71" s="1"/>
  <c r="AD16" i="71"/>
  <c r="AC16" i="71" s="1"/>
  <c r="AD12" i="71"/>
  <c r="AC12" i="71" s="1"/>
  <c r="AD8" i="71"/>
  <c r="AC8" i="71" s="1"/>
  <c r="AD23" i="71"/>
  <c r="AC23" i="71" s="1"/>
  <c r="AD75" i="71"/>
  <c r="AC75" i="71" s="1"/>
  <c r="AD70" i="71"/>
  <c r="AC70" i="71" s="1"/>
  <c r="AD65" i="71"/>
  <c r="AC65" i="71" s="1"/>
  <c r="AD60" i="71"/>
  <c r="AC60" i="71" s="1"/>
  <c r="AD74" i="71"/>
  <c r="AC74" i="71" s="1"/>
  <c r="AD55" i="71"/>
  <c r="AC55" i="71" s="1"/>
  <c r="AD43" i="71"/>
  <c r="AC43" i="71" s="1"/>
  <c r="AD31" i="71"/>
  <c r="AC31" i="71" s="1"/>
  <c r="AD15" i="71"/>
  <c r="AC15" i="71" s="1"/>
  <c r="AD12" i="70"/>
  <c r="AC12" i="70" s="1"/>
  <c r="AD6" i="70"/>
  <c r="AC6" i="70" s="1"/>
  <c r="AD11" i="70"/>
  <c r="AC11" i="70" s="1"/>
  <c r="AD8" i="70"/>
  <c r="AC8" i="70" s="1"/>
  <c r="AD7" i="70"/>
  <c r="AC7" i="70" s="1"/>
  <c r="AD9" i="70"/>
  <c r="AC9" i="70" s="1"/>
  <c r="AD10" i="70"/>
  <c r="AC10" i="70" s="1"/>
  <c r="AC5" i="70"/>
  <c r="AM7" i="38"/>
  <c r="AM11" i="38"/>
  <c r="AM15" i="38"/>
  <c r="AM19" i="38"/>
  <c r="AM23" i="38"/>
  <c r="AM27" i="38"/>
  <c r="AM31" i="38"/>
  <c r="AM35" i="38"/>
  <c r="AM39" i="38"/>
  <c r="AM43" i="38"/>
  <c r="AM47" i="38"/>
  <c r="AM51" i="38"/>
  <c r="AM55" i="38"/>
  <c r="AM59" i="38"/>
  <c r="AM63" i="38"/>
  <c r="AM67" i="38"/>
  <c r="AM71" i="38"/>
  <c r="AM75" i="38"/>
  <c r="AM79" i="38"/>
  <c r="AM8" i="38"/>
  <c r="AM12" i="38"/>
  <c r="AM16" i="38"/>
  <c r="AM20" i="38"/>
  <c r="AM24" i="38"/>
  <c r="AM28" i="38"/>
  <c r="AM32" i="38"/>
  <c r="AM36" i="38"/>
  <c r="AM40" i="38"/>
  <c r="AM44" i="38"/>
  <c r="AM48" i="38"/>
  <c r="AM52" i="38"/>
  <c r="AM56" i="38"/>
  <c r="AM60" i="38"/>
  <c r="AM64" i="38"/>
  <c r="AM68" i="38"/>
  <c r="AM72" i="38"/>
  <c r="AM76" i="38"/>
  <c r="AM6" i="38"/>
  <c r="AM9" i="38"/>
  <c r="AM13" i="38"/>
  <c r="AM17" i="38"/>
  <c r="AM21" i="38"/>
  <c r="AM25" i="38"/>
  <c r="AM29" i="38"/>
  <c r="AM33" i="38"/>
  <c r="AM37" i="38"/>
  <c r="AM41" i="38"/>
  <c r="AM45" i="38"/>
  <c r="AM49" i="38"/>
  <c r="AM53" i="38"/>
  <c r="AM57" i="38"/>
  <c r="AM61" i="38"/>
  <c r="AM65" i="38"/>
  <c r="AM69" i="38"/>
  <c r="AM73" i="38"/>
  <c r="AM77" i="38"/>
  <c r="AM10" i="38"/>
  <c r="AM14" i="38"/>
  <c r="AM18" i="38"/>
  <c r="AM22" i="38"/>
  <c r="AM26" i="38"/>
  <c r="AM30" i="38"/>
  <c r="AM34" i="38"/>
  <c r="AM38" i="38"/>
  <c r="AM42" i="38"/>
  <c r="AM46" i="38"/>
  <c r="AM50" i="38"/>
  <c r="AM54" i="38"/>
  <c r="AM58" i="38"/>
  <c r="AM62" i="38"/>
  <c r="AM66" i="38"/>
  <c r="AM70" i="38"/>
  <c r="AM74" i="38"/>
  <c r="AM78" i="38"/>
  <c r="E29" i="57"/>
  <c r="I80" i="38"/>
  <c r="O29" i="57"/>
  <c r="AB14" i="59"/>
  <c r="I29" i="57"/>
  <c r="F70" i="38"/>
  <c r="F62" i="38"/>
  <c r="F54" i="38"/>
  <c r="F46" i="38"/>
  <c r="F38" i="38"/>
  <c r="F30" i="38"/>
  <c r="F22" i="38"/>
  <c r="F14" i="38"/>
  <c r="F7" i="59"/>
  <c r="W13" i="37"/>
  <c r="V13" i="37"/>
  <c r="V79" i="71" s="1"/>
  <c r="T13" i="37"/>
  <c r="S13" i="37"/>
  <c r="S79" i="71" s="1"/>
  <c r="Q13" i="37"/>
  <c r="P13" i="37"/>
  <c r="P79" i="71" s="1"/>
  <c r="N13" i="37"/>
  <c r="M13" i="37"/>
  <c r="M79" i="71" s="1"/>
  <c r="H79" i="71"/>
  <c r="G13" i="37"/>
  <c r="E13" i="37"/>
  <c r="D13" i="37"/>
  <c r="D79" i="71" s="1"/>
  <c r="G79" i="71" l="1"/>
  <c r="I79" i="71" s="1"/>
  <c r="I13" i="37"/>
  <c r="T79" i="71"/>
  <c r="U79" i="71" s="1"/>
  <c r="U13" i="37"/>
  <c r="AF8" i="70"/>
  <c r="AF7" i="70"/>
  <c r="AF6" i="70"/>
  <c r="AF9" i="70"/>
  <c r="N79" i="71"/>
  <c r="O13" i="37"/>
  <c r="W79" i="71"/>
  <c r="X79" i="71" s="1"/>
  <c r="X13" i="37"/>
  <c r="AF12" i="70"/>
  <c r="AF11" i="70"/>
  <c r="E79" i="71"/>
  <c r="F79" i="71" s="1"/>
  <c r="F13" i="37"/>
  <c r="Q79" i="71"/>
  <c r="R79" i="71" s="1"/>
  <c r="R13" i="37"/>
  <c r="AF10" i="70"/>
  <c r="O79" i="71"/>
  <c r="AF78" i="36"/>
  <c r="AF74" i="36"/>
  <c r="AF70" i="36"/>
  <c r="AF66" i="36"/>
  <c r="AF62" i="36"/>
  <c r="AF58" i="36"/>
  <c r="AF54" i="36"/>
  <c r="AF50" i="36"/>
  <c r="AF46" i="36"/>
  <c r="AF42" i="36"/>
  <c r="AF38" i="36"/>
  <c r="AF34" i="36"/>
  <c r="AF30" i="36"/>
  <c r="AF26" i="36"/>
  <c r="AF22" i="36"/>
  <c r="AF6" i="36"/>
  <c r="AF75" i="36"/>
  <c r="AF71" i="36"/>
  <c r="AF67" i="36"/>
  <c r="AF63" i="36"/>
  <c r="AF59" i="36"/>
  <c r="AF55" i="36"/>
  <c r="AF51" i="36"/>
  <c r="AF47" i="36"/>
  <c r="AF43" i="36"/>
  <c r="AF39" i="36"/>
  <c r="AF35" i="36"/>
  <c r="AF31" i="36"/>
  <c r="AF27" i="36"/>
  <c r="AF23" i="36"/>
  <c r="AF19" i="36"/>
  <c r="AF15" i="36"/>
  <c r="AF11" i="36"/>
  <c r="AF7" i="36"/>
  <c r="AF33" i="36"/>
  <c r="AF21" i="36"/>
  <c r="AF13" i="36"/>
  <c r="AF18" i="36"/>
  <c r="AF76" i="36"/>
  <c r="AF72" i="36"/>
  <c r="AF68" i="36"/>
  <c r="AF64" i="36"/>
  <c r="AF60" i="36"/>
  <c r="AF56" i="36"/>
  <c r="AF52" i="36"/>
  <c r="AF48" i="36"/>
  <c r="AF44" i="36"/>
  <c r="AF40" i="36"/>
  <c r="AF36" i="36"/>
  <c r="AF32" i="36"/>
  <c r="AF28" i="36"/>
  <c r="AF24" i="36"/>
  <c r="AF20" i="36"/>
  <c r="AF16" i="36"/>
  <c r="AF12" i="36"/>
  <c r="AF8" i="36"/>
  <c r="AF29" i="36"/>
  <c r="AF77" i="36"/>
  <c r="AF73" i="36"/>
  <c r="AF69" i="36"/>
  <c r="AF65" i="36"/>
  <c r="AF61" i="36"/>
  <c r="AF57" i="36"/>
  <c r="AF53" i="36"/>
  <c r="AF49" i="36"/>
  <c r="AF45" i="36"/>
  <c r="AF41" i="36"/>
  <c r="AF37" i="36"/>
  <c r="AF25" i="36"/>
  <c r="AF17" i="36"/>
  <c r="AF9" i="36"/>
  <c r="AF5" i="36"/>
  <c r="AF14" i="36"/>
  <c r="AF10" i="36"/>
  <c r="AM7" i="59"/>
  <c r="F13" i="59"/>
  <c r="F12" i="59"/>
  <c r="F10" i="59"/>
  <c r="F9" i="59"/>
  <c r="F8" i="59"/>
  <c r="AF9" i="37" l="1"/>
  <c r="F14" i="59"/>
  <c r="K41" i="57" s="1"/>
  <c r="AM13" i="59"/>
  <c r="AM11" i="59"/>
  <c r="AM10" i="59"/>
  <c r="AM9" i="59"/>
  <c r="AM8" i="59"/>
  <c r="AM12" i="59"/>
  <c r="AM6" i="59"/>
  <c r="AF10" i="37" l="1"/>
  <c r="AF7" i="37"/>
  <c r="AF6" i="37"/>
  <c r="AF11" i="37"/>
  <c r="AF8" i="37"/>
  <c r="AF12" i="37"/>
  <c r="F80" i="38"/>
  <c r="Y7" i="37"/>
  <c r="AA7" i="37" s="1"/>
  <c r="Y8" i="37"/>
  <c r="Z8" i="37"/>
  <c r="Y9" i="37"/>
  <c r="Z9" i="37"/>
  <c r="Y10" i="37"/>
  <c r="Z10" i="37"/>
  <c r="Y11" i="37"/>
  <c r="Z11" i="37"/>
  <c r="Y12" i="37"/>
  <c r="Z12" i="37"/>
  <c r="Y5" i="37"/>
  <c r="AA5" i="37" s="1"/>
  <c r="Z6" i="36"/>
  <c r="Z7" i="36"/>
  <c r="Z8" i="36"/>
  <c r="Z9" i="36"/>
  <c r="Z10" i="36"/>
  <c r="Z11" i="36"/>
  <c r="Z12" i="36"/>
  <c r="Z13" i="36"/>
  <c r="Z14" i="36"/>
  <c r="Z15" i="36"/>
  <c r="Z16" i="36"/>
  <c r="Z17" i="36"/>
  <c r="Z18"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Z47" i="36"/>
  <c r="Z48" i="36"/>
  <c r="Z49" i="36"/>
  <c r="Z50" i="36"/>
  <c r="Z51" i="36"/>
  <c r="Z52" i="36"/>
  <c r="Z53" i="36"/>
  <c r="Z54" i="36"/>
  <c r="Z55" i="36"/>
  <c r="Z56" i="36"/>
  <c r="Z57" i="36"/>
  <c r="Z58" i="36"/>
  <c r="Z59" i="36"/>
  <c r="Z60" i="36"/>
  <c r="Z61" i="36"/>
  <c r="Z62" i="36"/>
  <c r="Z63" i="36"/>
  <c r="Z64" i="36"/>
  <c r="Z65" i="36"/>
  <c r="Z66" i="36"/>
  <c r="Z67" i="36"/>
  <c r="Z68" i="36"/>
  <c r="Z69" i="36"/>
  <c r="Z70" i="36"/>
  <c r="Z71" i="36"/>
  <c r="Z72" i="36"/>
  <c r="Z73" i="36"/>
  <c r="Z74" i="36"/>
  <c r="Z75" i="36"/>
  <c r="Z76" i="36"/>
  <c r="Z77" i="36"/>
  <c r="Z78" i="36"/>
  <c r="Y6" i="36"/>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Y47" i="36"/>
  <c r="Y48" i="36"/>
  <c r="Y49" i="36"/>
  <c r="Y50" i="36"/>
  <c r="Y51" i="36"/>
  <c r="Y52" i="36"/>
  <c r="Y53" i="36"/>
  <c r="Y54" i="36"/>
  <c r="Y55" i="36"/>
  <c r="Y56" i="36"/>
  <c r="Y57" i="36"/>
  <c r="Y58" i="36"/>
  <c r="Y59" i="36"/>
  <c r="Y60" i="36"/>
  <c r="Y61" i="36"/>
  <c r="Y62" i="36"/>
  <c r="Y63" i="36"/>
  <c r="Y64" i="36"/>
  <c r="Y65" i="36"/>
  <c r="Y66" i="36"/>
  <c r="Y67" i="36"/>
  <c r="Y68" i="36"/>
  <c r="Y69" i="36"/>
  <c r="Y71" i="36"/>
  <c r="Y72" i="36"/>
  <c r="Y73" i="36"/>
  <c r="Y74" i="36"/>
  <c r="Y75" i="36"/>
  <c r="Y76" i="36"/>
  <c r="Y77" i="36"/>
  <c r="Y78" i="36"/>
  <c r="AA9" i="37" l="1"/>
  <c r="AA12" i="37"/>
  <c r="AA10" i="37"/>
  <c r="AA11" i="37"/>
  <c r="AA8" i="37"/>
  <c r="AF78" i="71"/>
  <c r="AF74" i="71"/>
  <c r="AF70" i="71"/>
  <c r="AF66" i="71"/>
  <c r="AF62" i="71"/>
  <c r="AF58" i="71"/>
  <c r="AF54" i="71"/>
  <c r="AF50" i="71"/>
  <c r="AF46" i="71"/>
  <c r="AF42" i="71"/>
  <c r="AF38" i="71"/>
  <c r="AF34" i="71"/>
  <c r="AF30" i="71"/>
  <c r="AF26" i="71"/>
  <c r="AF22" i="71"/>
  <c r="AF18" i="71"/>
  <c r="AF14" i="71"/>
  <c r="AF10" i="71"/>
  <c r="AF6" i="71"/>
  <c r="AF75" i="71"/>
  <c r="AF71" i="71"/>
  <c r="AF67" i="71"/>
  <c r="AF63" i="71"/>
  <c r="AF59" i="71"/>
  <c r="AF55" i="71"/>
  <c r="AF51" i="71"/>
  <c r="AF47" i="71"/>
  <c r="AF43" i="71"/>
  <c r="AF39" i="71"/>
  <c r="AF35" i="71"/>
  <c r="AF31" i="71"/>
  <c r="AF27" i="71"/>
  <c r="AF23" i="71"/>
  <c r="AF19" i="71"/>
  <c r="AF15" i="71"/>
  <c r="AF11" i="71"/>
  <c r="AF7" i="71"/>
  <c r="AF8" i="71"/>
  <c r="AF76" i="71"/>
  <c r="AF72" i="71"/>
  <c r="AF68" i="71"/>
  <c r="AF64" i="71"/>
  <c r="AF60" i="71"/>
  <c r="AF56" i="71"/>
  <c r="AF52" i="71"/>
  <c r="AF48" i="71"/>
  <c r="AF44" i="71"/>
  <c r="AF40" i="71"/>
  <c r="AF36" i="71"/>
  <c r="AF32" i="71"/>
  <c r="AF28" i="71"/>
  <c r="AF24" i="71"/>
  <c r="AF20" i="71"/>
  <c r="AF16" i="71"/>
  <c r="AF12" i="71"/>
  <c r="AF77" i="71"/>
  <c r="AF73" i="71"/>
  <c r="AF69" i="71"/>
  <c r="AF65" i="71"/>
  <c r="AF61" i="71"/>
  <c r="AF57" i="71"/>
  <c r="AF53" i="71"/>
  <c r="AF49" i="71"/>
  <c r="AF45" i="71"/>
  <c r="AF41" i="71"/>
  <c r="AF37" i="71"/>
  <c r="AF33" i="71"/>
  <c r="AF29" i="71"/>
  <c r="AF25" i="71"/>
  <c r="AF21" i="71"/>
  <c r="AF17" i="71"/>
  <c r="AF13" i="71"/>
  <c r="AF9" i="71"/>
  <c r="AA78" i="36"/>
  <c r="AA74" i="36"/>
  <c r="AA70" i="36"/>
  <c r="AA66" i="36"/>
  <c r="AA62" i="36"/>
  <c r="AA58" i="36"/>
  <c r="AA54" i="36"/>
  <c r="AA50" i="36"/>
  <c r="AA46" i="36"/>
  <c r="AA42" i="36"/>
  <c r="AA38" i="36"/>
  <c r="AA34" i="36"/>
  <c r="AA30" i="36"/>
  <c r="AA26" i="36"/>
  <c r="AA22" i="36"/>
  <c r="AA18" i="36"/>
  <c r="AA14" i="36"/>
  <c r="AA10" i="36"/>
  <c r="AA6" i="36"/>
  <c r="AA77" i="36"/>
  <c r="AA73" i="36"/>
  <c r="AA69" i="36"/>
  <c r="AA65" i="36"/>
  <c r="AA61" i="36"/>
  <c r="AA57" i="36"/>
  <c r="AA53" i="36"/>
  <c r="AA49" i="36"/>
  <c r="AA45" i="36"/>
  <c r="AA41" i="36"/>
  <c r="AA37" i="36"/>
  <c r="AA33" i="36"/>
  <c r="AA29" i="36"/>
  <c r="AA25" i="36"/>
  <c r="AA21" i="36"/>
  <c r="AA17" i="36"/>
  <c r="AA13" i="36"/>
  <c r="AA9" i="36"/>
  <c r="AA76" i="36"/>
  <c r="AA72" i="36"/>
  <c r="AA68" i="36"/>
  <c r="AA64" i="36"/>
  <c r="AA60" i="36"/>
  <c r="AA56" i="36"/>
  <c r="AA52" i="36"/>
  <c r="AA48" i="36"/>
  <c r="AA44" i="36"/>
  <c r="AA40" i="36"/>
  <c r="AA36" i="36"/>
  <c r="AA32" i="36"/>
  <c r="AA28" i="36"/>
  <c r="AA24" i="36"/>
  <c r="AA20" i="36"/>
  <c r="AA16" i="36"/>
  <c r="AA12" i="36"/>
  <c r="AA8" i="36"/>
  <c r="AA75" i="36"/>
  <c r="AA71" i="36"/>
  <c r="AA67" i="36"/>
  <c r="AA63" i="36"/>
  <c r="AA59" i="36"/>
  <c r="AA55" i="36"/>
  <c r="AA51" i="36"/>
  <c r="AA47" i="36"/>
  <c r="AA43" i="36"/>
  <c r="AA39" i="36"/>
  <c r="AA35" i="36"/>
  <c r="AA31" i="36"/>
  <c r="AA27" i="36"/>
  <c r="AA23" i="36"/>
  <c r="AA19" i="36"/>
  <c r="AA15" i="36"/>
  <c r="AA11" i="36"/>
  <c r="AA7" i="36"/>
  <c r="AD5" i="37" l="1"/>
  <c r="AC5" i="37" s="1"/>
  <c r="AD8" i="37"/>
  <c r="AC8" i="37" s="1"/>
  <c r="AD9" i="37"/>
  <c r="AC9" i="37" s="1"/>
  <c r="AD12" i="37"/>
  <c r="AC12" i="37" s="1"/>
  <c r="AD10" i="37"/>
  <c r="AC10" i="37" s="1"/>
  <c r="AD6" i="37"/>
  <c r="AC6" i="37" s="1"/>
  <c r="AD11" i="37"/>
  <c r="AC11" i="37" s="1"/>
  <c r="AD7" i="37"/>
  <c r="AC7" i="37" s="1"/>
  <c r="AD78" i="36"/>
  <c r="AC78" i="36" s="1"/>
  <c r="AD67" i="36"/>
  <c r="AC67" i="36" s="1"/>
  <c r="AD56" i="36"/>
  <c r="AC56" i="36" s="1"/>
  <c r="AD46" i="36"/>
  <c r="AC46" i="36" s="1"/>
  <c r="AD30" i="36"/>
  <c r="AC30" i="36" s="1"/>
  <c r="AD15" i="36"/>
  <c r="AC15" i="36" s="1"/>
  <c r="AD77" i="36"/>
  <c r="AC77" i="36" s="1"/>
  <c r="AD45" i="36"/>
  <c r="AC45" i="36" s="1"/>
  <c r="AD29" i="36"/>
  <c r="AC29" i="36" s="1"/>
  <c r="AD76" i="36"/>
  <c r="AC76" i="36" s="1"/>
  <c r="AD66" i="36"/>
  <c r="AC66" i="36" s="1"/>
  <c r="AD55" i="36"/>
  <c r="AC55" i="36" s="1"/>
  <c r="AD44" i="36"/>
  <c r="AC44" i="36" s="1"/>
  <c r="AD28" i="36"/>
  <c r="AC28" i="36" s="1"/>
  <c r="AD16" i="36"/>
  <c r="AC16" i="36" s="1"/>
  <c r="AD6" i="36"/>
  <c r="AC6" i="36" s="1"/>
  <c r="AD49" i="36"/>
  <c r="AC49" i="36" s="1"/>
  <c r="AD34" i="36"/>
  <c r="AC34" i="36" s="1"/>
  <c r="AD13" i="36"/>
  <c r="AC13" i="36" s="1"/>
  <c r="AD75" i="36"/>
  <c r="AC75" i="36" s="1"/>
  <c r="AD54" i="36"/>
  <c r="AC54" i="36" s="1"/>
  <c r="AD23" i="36"/>
  <c r="AC23" i="36" s="1"/>
  <c r="AD69" i="36"/>
  <c r="AC69" i="36" s="1"/>
  <c r="AD26" i="36"/>
  <c r="AC26" i="36" s="1"/>
  <c r="AD63" i="36"/>
  <c r="AC63" i="36" s="1"/>
  <c r="AD41" i="36"/>
  <c r="AC41" i="36" s="1"/>
  <c r="AD14" i="36"/>
  <c r="AC14" i="36" s="1"/>
  <c r="AD43" i="36"/>
  <c r="AC43" i="36" s="1"/>
  <c r="AD5" i="36"/>
  <c r="AC5" i="36" s="1"/>
  <c r="AD62" i="36"/>
  <c r="AC62" i="36" s="1"/>
  <c r="AD36" i="36"/>
  <c r="AC36" i="36" s="1"/>
  <c r="AD20" i="36"/>
  <c r="AC20" i="36" s="1"/>
  <c r="AD61" i="36"/>
  <c r="AC61" i="36" s="1"/>
  <c r="AD17" i="36"/>
  <c r="AC17" i="36" s="1"/>
  <c r="AD60" i="36"/>
  <c r="AC60" i="36" s="1"/>
  <c r="AD22" i="36"/>
  <c r="AC22" i="36" s="1"/>
  <c r="AD40" i="36"/>
  <c r="AC40" i="36" s="1"/>
  <c r="AD38" i="36"/>
  <c r="AC38" i="36" s="1"/>
  <c r="AD72" i="36"/>
  <c r="AC72" i="36" s="1"/>
  <c r="AD65" i="36"/>
  <c r="AC65" i="36" s="1"/>
  <c r="AD70" i="36"/>
  <c r="AC70" i="36" s="1"/>
  <c r="AD59" i="36"/>
  <c r="AC59" i="36" s="1"/>
  <c r="AD48" i="36"/>
  <c r="AC48" i="36" s="1"/>
  <c r="AD33" i="36"/>
  <c r="AC33" i="36" s="1"/>
  <c r="AD18" i="36"/>
  <c r="AC18" i="36" s="1"/>
  <c r="AD7" i="36"/>
  <c r="AC7" i="36" s="1"/>
  <c r="AD53" i="36"/>
  <c r="AC53" i="36" s="1"/>
  <c r="AD32" i="36"/>
  <c r="AC32" i="36" s="1"/>
  <c r="AD9" i="36"/>
  <c r="AC9" i="36" s="1"/>
  <c r="AD68" i="36"/>
  <c r="AC68" i="36" s="1"/>
  <c r="AD58" i="36"/>
  <c r="AC58" i="36" s="1"/>
  <c r="AD47" i="36"/>
  <c r="AC47" i="36" s="1"/>
  <c r="AD31" i="36"/>
  <c r="AC31" i="36" s="1"/>
  <c r="AD19" i="36"/>
  <c r="AC19" i="36" s="1"/>
  <c r="AD8" i="36"/>
  <c r="AC8" i="36" s="1"/>
  <c r="AD57" i="36"/>
  <c r="AC57" i="36" s="1"/>
  <c r="AD37" i="36"/>
  <c r="AC37" i="36" s="1"/>
  <c r="AD21" i="36"/>
  <c r="AC21" i="36" s="1"/>
  <c r="AD64" i="36"/>
  <c r="AC64" i="36" s="1"/>
  <c r="AD39" i="36"/>
  <c r="AC39" i="36" s="1"/>
  <c r="AD12" i="36"/>
  <c r="AC12" i="36" s="1"/>
  <c r="AD42" i="36"/>
  <c r="AC42" i="36" s="1"/>
  <c r="AD74" i="36"/>
  <c r="AC74" i="36" s="1"/>
  <c r="AD52" i="36"/>
  <c r="AC52" i="36" s="1"/>
  <c r="AD25" i="36"/>
  <c r="AC25" i="36" s="1"/>
  <c r="AD73" i="36"/>
  <c r="AC73" i="36" s="1"/>
  <c r="AD27" i="36"/>
  <c r="AC27" i="36" s="1"/>
  <c r="AD51" i="36"/>
  <c r="AC51" i="36" s="1"/>
  <c r="AD10" i="36"/>
  <c r="AC10" i="36" s="1"/>
  <c r="AD35" i="36"/>
  <c r="AC35" i="36" s="1"/>
  <c r="AD71" i="36"/>
  <c r="AC71" i="36" s="1"/>
  <c r="AD50" i="36"/>
  <c r="AC50" i="36" s="1"/>
  <c r="AD11" i="36"/>
  <c r="AC11" i="36" s="1"/>
  <c r="AD24" i="36"/>
  <c r="AC24" i="36" s="1"/>
</calcChain>
</file>

<file path=xl/sharedStrings.xml><?xml version="1.0" encoding="utf-8"?>
<sst xmlns="http://schemas.openxmlformats.org/spreadsheetml/2006/main" count="1241" uniqueCount="312">
  <si>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</si>
  <si>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</si>
  <si>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</si>
  <si>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</si>
  <si>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</si>
  <si>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</si>
  <si>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</si>
  <si>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</si>
  <si>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</si>
  <si>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</si>
  <si>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</si>
  <si>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</si>
  <si>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</si>
  <si>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</si>
  <si>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</si>
  <si>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</si>
  <si>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</si>
  <si>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</si>
  <si>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</si>
  <si>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</si>
  <si>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</si>
  <si>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</si>
  <si>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</si>
  <si>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</si>
  <si>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</si>
  <si>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</si>
  <si>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</si>
  <si>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</si>
  <si>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</si>
  <si>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</si>
  <si>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</si>
  <si>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</si>
  <si>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</si>
  <si>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</si>
  <si>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</si>
  <si>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</si>
  <si>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</si>
  <si>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</si>
  <si>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</si>
  <si>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</si>
  <si>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</si>
  <si>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</si>
  <si>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</si>
  <si>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</si>
  <si>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</si>
  <si>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</si>
  <si>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</si>
  <si>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</si>
  <si>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</si>
  <si>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</si>
  <si>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</si>
  <si>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</si>
  <si>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</si>
  <si>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</si>
  <si>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</si>
  <si>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</si>
  <si>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</si>
  <si>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</si>
  <si>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</si>
  <si>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</si>
  <si>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</si>
  <si>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</si>
  <si>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</si>
  <si>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</si>
  <si>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</si>
  <si>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</si>
  <si>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</si>
  <si>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</si>
  <si>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</si>
  <si>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</si>
  <si>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</si>
  <si>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</si>
  <si>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</si>
  <si>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</si>
  <si>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健診結果優良者</t>
    <rPh sb="0" eb="2">
      <t>ケンシン</t>
    </rPh>
    <rPh sb="2" eb="4">
      <t>ケッカ</t>
    </rPh>
    <rPh sb="4" eb="6">
      <t>ユウリョウ</t>
    </rPh>
    <rPh sb="6" eb="7">
      <t>シャ</t>
    </rPh>
    <phoneticPr fontId="3"/>
  </si>
  <si>
    <t>保健指導予備群</t>
    <rPh sb="0" eb="2">
      <t>ホケン</t>
    </rPh>
    <rPh sb="2" eb="4">
      <t>シドウ</t>
    </rPh>
    <rPh sb="4" eb="6">
      <t>ヨビ</t>
    </rPh>
    <rPh sb="6" eb="7">
      <t>グン</t>
    </rPh>
    <phoneticPr fontId="3"/>
  </si>
  <si>
    <t>うち、健診異常値放置者</t>
    <rPh sb="3" eb="5">
      <t>ケンシン</t>
    </rPh>
    <rPh sb="5" eb="8">
      <t>イジョウチ</t>
    </rPh>
    <rPh sb="8" eb="10">
      <t>ホウチ</t>
    </rPh>
    <rPh sb="10" eb="11">
      <t>シャ</t>
    </rPh>
    <phoneticPr fontId="3"/>
  </si>
  <si>
    <t>健診未受診治療中者</t>
    <rPh sb="0" eb="2">
      <t>ケンシン</t>
    </rPh>
    <rPh sb="2" eb="3">
      <t>ミ</t>
    </rPh>
    <rPh sb="3" eb="5">
      <t>ジュシン</t>
    </rPh>
    <rPh sb="5" eb="7">
      <t>チリョウ</t>
    </rPh>
    <rPh sb="7" eb="8">
      <t>ナカ</t>
    </rPh>
    <rPh sb="8" eb="9">
      <t>モノ</t>
    </rPh>
    <phoneticPr fontId="3"/>
  </si>
  <si>
    <t>治療中断者</t>
    <rPh sb="0" eb="2">
      <t>チリョウ</t>
    </rPh>
    <rPh sb="2" eb="4">
      <t>チュウダン</t>
    </rPh>
    <rPh sb="4" eb="5">
      <t>シャ</t>
    </rPh>
    <phoneticPr fontId="3"/>
  </si>
  <si>
    <t>生活習慣病状態不明者</t>
    <rPh sb="0" eb="2">
      <t>セイカツ</t>
    </rPh>
    <rPh sb="2" eb="4">
      <t>シュウカン</t>
    </rPh>
    <rPh sb="4" eb="5">
      <t>ビョウ</t>
    </rPh>
    <rPh sb="5" eb="7">
      <t>ジョウタイ</t>
    </rPh>
    <rPh sb="7" eb="9">
      <t>フメイ</t>
    </rPh>
    <rPh sb="9" eb="10">
      <t>シャ</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</si>
  <si>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</si>
  <si>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</si>
  <si>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</si>
  <si>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</si>
  <si>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</si>
  <si>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</si>
  <si>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</si>
  <si>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</si>
  <si>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</si>
  <si>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異常値放置</t>
    <rPh sb="0" eb="3">
      <t>イジョウチ</t>
    </rPh>
    <rPh sb="3" eb="5">
      <t>ホウチ</t>
    </rPh>
    <phoneticPr fontId="3"/>
  </si>
  <si>
    <t>治療中断</t>
    <rPh sb="0" eb="2">
      <t>チリョウ</t>
    </rPh>
    <rPh sb="2" eb="4">
      <t>チュウダン</t>
    </rPh>
    <phoneticPr fontId="3"/>
  </si>
  <si>
    <t>合計</t>
    <rPh sb="0" eb="2">
      <t>ゴウケイ</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</si>
  <si>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</si>
  <si>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</si>
  <si>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</si>
  <si>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</si>
  <si>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</si>
  <si>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</si>
  <si>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</si>
  <si>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</si>
  <si>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</si>
  <si>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</si>
  <si>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</si>
  <si>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</si>
  <si>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</si>
  <si>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</si>
  <si>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</si>
  <si>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</si>
  <si>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</si>
  <si>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</si>
  <si>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</si>
  <si>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</si>
  <si>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</si>
  <si>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</si>
  <si>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</si>
  <si>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</si>
  <si>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</si>
  <si>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</si>
  <si>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</si>
  <si>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</si>
  <si>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</si>
  <si>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</si>
  <si>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</si>
  <si>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</si>
  <si>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</si>
  <si>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</si>
  <si>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</si>
  <si>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</si>
  <si>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</si>
  <si>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</si>
  <si>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地区</t>
    <rPh sb="0" eb="2">
      <t>チク</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</si>
  <si>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</si>
  <si>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</si>
  <si>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</si>
  <si>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</si>
  <si>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</si>
  <si>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</si>
  <si>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</si>
  <si>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</si>
  <si>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</si>
  <si>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</si>
  <si>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</si>
  <si>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</si>
  <si>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</si>
  <si>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</si>
  <si>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</si>
  <si>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</si>
  <si>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</si>
  <si>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</si>
  <si>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</si>
  <si>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</si>
  <si>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</si>
  <si>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</si>
  <si>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</si>
  <si>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</si>
  <si>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</si>
  <si>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</si>
  <si>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</si>
  <si>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</si>
  <si>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</si>
  <si>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</si>
  <si>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</si>
  <si>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</si>
  <si>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</si>
  <si>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※内臓脂肪蓄積リスク…腹囲・BMIにより内臓脂肪蓄積リスクを判定し階層化。</t>
    <phoneticPr fontId="3"/>
  </si>
  <si>
    <t>【フロー説明】</t>
    <phoneticPr fontId="3"/>
  </si>
  <si>
    <t>　Ⅰ健診受診…健診受診の有無を判定。</t>
    <phoneticPr fontId="3"/>
  </si>
  <si>
    <t>市区町村</t>
    <rPh sb="0" eb="2">
      <t>シク</t>
    </rPh>
    <rPh sb="2" eb="4">
      <t>チョウソン</t>
    </rPh>
    <phoneticPr fontId="3"/>
  </si>
  <si>
    <t>市区町村別</t>
    <rPh sb="0" eb="2">
      <t>シク</t>
    </rPh>
    <rPh sb="2" eb="4">
      <t>チョウソン</t>
    </rPh>
    <rPh sb="4" eb="5">
      <t>ベツ</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</si>
  <si>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</si>
  <si>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</si>
  <si>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</si>
  <si>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</si>
  <si>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</si>
  <si>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</si>
  <si>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</si>
  <si>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</si>
  <si>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</si>
  <si>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</si>
  <si>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</si>
  <si>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</si>
  <si>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内臓脂肪蓄積リスク有</t>
    <rPh sb="0" eb="2">
      <t>ナイゾウ</t>
    </rPh>
    <rPh sb="2" eb="4">
      <t>シボウ</t>
    </rPh>
    <rPh sb="4" eb="6">
      <t>チクセキ</t>
    </rPh>
    <rPh sb="9" eb="10">
      <t>アリ</t>
    </rPh>
    <phoneticPr fontId="3"/>
  </si>
  <si>
    <t>内臓脂肪蓄積リスク無</t>
    <rPh sb="0" eb="2">
      <t>ナイゾウ</t>
    </rPh>
    <rPh sb="2" eb="4">
      <t>シボウ</t>
    </rPh>
    <rPh sb="4" eb="6">
      <t>チクセキ</t>
    </rPh>
    <rPh sb="9" eb="10">
      <t>ナシ</t>
    </rPh>
    <phoneticPr fontId="3"/>
  </si>
  <si>
    <t>うち、健診受診治療中者</t>
    <rPh sb="3" eb="5">
      <t>ケンシン</t>
    </rPh>
    <rPh sb="5" eb="7">
      <t>ジュシン</t>
    </rPh>
    <rPh sb="7" eb="9">
      <t>チリョウ</t>
    </rPh>
    <rPh sb="9" eb="10">
      <t>ナカ</t>
    </rPh>
    <rPh sb="10" eb="11">
      <t>モノ</t>
    </rPh>
    <phoneticPr fontId="3"/>
  </si>
  <si>
    <t>うち、生活習慣病受診有</t>
    <rPh sb="3" eb="5">
      <t>セイカツ</t>
    </rPh>
    <rPh sb="5" eb="7">
      <t>シュウカン</t>
    </rPh>
    <rPh sb="7" eb="8">
      <t>ビョウ</t>
    </rPh>
    <rPh sb="8" eb="10">
      <t>ジュシン</t>
    </rPh>
    <rPh sb="10" eb="11">
      <t>アリ</t>
    </rPh>
    <phoneticPr fontId="3"/>
  </si>
  <si>
    <t>うち、生活習慣病受診無</t>
    <rPh sb="3" eb="5">
      <t>セイカツ</t>
    </rPh>
    <rPh sb="5" eb="7">
      <t>シュウカン</t>
    </rPh>
    <rPh sb="7" eb="8">
      <t>ビョウ</t>
    </rPh>
    <rPh sb="8" eb="10">
      <t>ジュシン</t>
    </rPh>
    <rPh sb="10" eb="11">
      <t>ナシ</t>
    </rPh>
    <phoneticPr fontId="3"/>
  </si>
  <si>
    <t>対象者数
(人)</t>
    <rPh sb="0" eb="3">
      <t>タイショウシャ</t>
    </rPh>
    <rPh sb="3" eb="4">
      <t>スウ</t>
    </rPh>
    <rPh sb="6" eb="7">
      <t>ニン</t>
    </rPh>
    <phoneticPr fontId="3"/>
  </si>
  <si>
    <t>豊能医療圏</t>
    <rPh sb="0" eb="1">
      <t>ユタカ</t>
    </rPh>
    <rPh sb="1" eb="2">
      <t>ノウ</t>
    </rPh>
    <rPh sb="2" eb="4">
      <t>イリョウ</t>
    </rPh>
    <rPh sb="3" eb="4">
      <t>ケン</t>
    </rPh>
    <phoneticPr fontId="30"/>
  </si>
  <si>
    <t>市区町村</t>
    <rPh sb="0" eb="1">
      <t>シ</t>
    </rPh>
    <rPh sb="1" eb="2">
      <t>ク</t>
    </rPh>
    <rPh sb="2" eb="4">
      <t>マチムラ</t>
    </rPh>
    <phoneticPr fontId="3"/>
  </si>
  <si>
    <t>広域連合全体</t>
    <phoneticPr fontId="3"/>
  </si>
  <si>
    <t>65歳～74歳</t>
    <rPh sb="2" eb="3">
      <t>サイ</t>
    </rPh>
    <rPh sb="6" eb="7">
      <t>サイ</t>
    </rPh>
    <phoneticPr fontId="3"/>
  </si>
  <si>
    <t>年齢別</t>
    <rPh sb="0" eb="2">
      <t>ネンレイ</t>
    </rPh>
    <rPh sb="2" eb="3">
      <t>ベツ</t>
    </rPh>
    <phoneticPr fontId="3"/>
  </si>
  <si>
    <t>　　広域連合全体</t>
    <rPh sb="2" eb="4">
      <t>コウイキ</t>
    </rPh>
    <rPh sb="4" eb="6">
      <t>レンゴウ</t>
    </rPh>
    <rPh sb="6" eb="8">
      <t>ゼンタイ</t>
    </rPh>
    <phoneticPr fontId="3"/>
  </si>
  <si>
    <t>　　地区別</t>
    <rPh sb="2" eb="4">
      <t>チク</t>
    </rPh>
    <rPh sb="4" eb="5">
      <t>ベツ</t>
    </rPh>
    <phoneticPr fontId="3"/>
  </si>
  <si>
    <t>医科健診受診率</t>
    <rPh sb="0" eb="2">
      <t>イカ</t>
    </rPh>
    <rPh sb="2" eb="4">
      <t>ケンシン</t>
    </rPh>
    <rPh sb="4" eb="6">
      <t>ジュシン</t>
    </rPh>
    <rPh sb="6" eb="7">
      <t>リツ</t>
    </rPh>
    <phoneticPr fontId="3"/>
  </si>
  <si>
    <t>医科健診受診率</t>
    <phoneticPr fontId="3"/>
  </si>
  <si>
    <t>　　市区町村別</t>
    <rPh sb="2" eb="4">
      <t>シク</t>
    </rPh>
    <rPh sb="4" eb="6">
      <t>チョウソン</t>
    </rPh>
    <rPh sb="6" eb="7">
      <t>ベツ</t>
    </rPh>
    <phoneticPr fontId="3"/>
  </si>
  <si>
    <t>　　市区町村別</t>
    <rPh sb="2" eb="4">
      <t>シク</t>
    </rPh>
    <rPh sb="4" eb="5">
      <t>マチ</t>
    </rPh>
    <phoneticPr fontId="3"/>
  </si>
  <si>
    <t>　　健診及びレセプトによる指導対象者群分析</t>
    <phoneticPr fontId="3"/>
  </si>
  <si>
    <t>健診
受診者数
(人)</t>
    <rPh sb="0" eb="2">
      <t>ケンシン</t>
    </rPh>
    <rPh sb="3" eb="6">
      <t>ジュシンシャ</t>
    </rPh>
    <rPh sb="6" eb="7">
      <t>スウ</t>
    </rPh>
    <rPh sb="9" eb="10">
      <t>ニン</t>
    </rPh>
    <phoneticPr fontId="3"/>
  </si>
  <si>
    <t>健診
未受診者数
(人)</t>
    <rPh sb="0" eb="2">
      <t>ケンシン</t>
    </rPh>
    <rPh sb="3" eb="4">
      <t>ミ</t>
    </rPh>
    <rPh sb="4" eb="6">
      <t>ジュシン</t>
    </rPh>
    <rPh sb="6" eb="7">
      <t>シャ</t>
    </rPh>
    <rPh sb="7" eb="8">
      <t>スウ</t>
    </rPh>
    <rPh sb="10" eb="11">
      <t>ニン</t>
    </rPh>
    <phoneticPr fontId="3"/>
  </si>
  <si>
    <t>受診勧奨値除外後の
保健指導対象者</t>
    <rPh sb="0" eb="2">
      <t>ジュシン</t>
    </rPh>
    <rPh sb="2" eb="4">
      <t>カンショウ</t>
    </rPh>
    <rPh sb="4" eb="5">
      <t>アタイ</t>
    </rPh>
    <rPh sb="5" eb="7">
      <t>ジョガイ</t>
    </rPh>
    <rPh sb="7" eb="8">
      <t>ゴ</t>
    </rPh>
    <rPh sb="10" eb="12">
      <t>ホケン</t>
    </rPh>
    <rPh sb="12" eb="14">
      <t>シドウ</t>
    </rPh>
    <rPh sb="14" eb="17">
      <t>タイショウシャ</t>
    </rPh>
    <phoneticPr fontId="3"/>
  </si>
  <si>
    <t>　　治療中断者割合</t>
    <rPh sb="2" eb="7">
      <t>チリョウチュウダンシャ</t>
    </rPh>
    <rPh sb="7" eb="9">
      <t>ワリアイ</t>
    </rPh>
    <phoneticPr fontId="3"/>
  </si>
  <si>
    <t>有所見者割合 BMI</t>
    <rPh sb="0" eb="1">
      <t>ユウ</t>
    </rPh>
    <rPh sb="1" eb="3">
      <t>ショケン</t>
    </rPh>
    <rPh sb="3" eb="4">
      <t>シャ</t>
    </rPh>
    <rPh sb="4" eb="6">
      <t>ワリアイ</t>
    </rPh>
    <phoneticPr fontId="3"/>
  </si>
  <si>
    <t>有所見者割合 腹囲</t>
    <rPh sb="0" eb="1">
      <t>ユウ</t>
    </rPh>
    <rPh sb="1" eb="3">
      <t>ショケン</t>
    </rPh>
    <rPh sb="3" eb="4">
      <t>シャ</t>
    </rPh>
    <rPh sb="4" eb="6">
      <t>ワリアイ</t>
    </rPh>
    <rPh sb="7" eb="9">
      <t>フクイ</t>
    </rPh>
    <phoneticPr fontId="3"/>
  </si>
  <si>
    <t>有所見者割合 収縮期血圧</t>
    <rPh sb="0" eb="1">
      <t>ユウ</t>
    </rPh>
    <rPh sb="1" eb="3">
      <t>ショケン</t>
    </rPh>
    <rPh sb="3" eb="4">
      <t>シャ</t>
    </rPh>
    <rPh sb="4" eb="6">
      <t>ワリアイ</t>
    </rPh>
    <rPh sb="7" eb="9">
      <t>シュウシュク</t>
    </rPh>
    <rPh sb="9" eb="10">
      <t>キ</t>
    </rPh>
    <rPh sb="10" eb="12">
      <t>ケツアツ</t>
    </rPh>
    <phoneticPr fontId="3"/>
  </si>
  <si>
    <t>有所見者割合 拡張期血圧</t>
    <rPh sb="0" eb="1">
      <t>ユウ</t>
    </rPh>
    <rPh sb="1" eb="3">
      <t>ショケン</t>
    </rPh>
    <rPh sb="3" eb="4">
      <t>シャ</t>
    </rPh>
    <rPh sb="4" eb="6">
      <t>ワリアイ</t>
    </rPh>
    <rPh sb="7" eb="10">
      <t>カクチョウキ</t>
    </rPh>
    <rPh sb="10" eb="12">
      <t>ケツアツ</t>
    </rPh>
    <phoneticPr fontId="3"/>
  </si>
  <si>
    <t>有所見者割合 中性脂肪</t>
    <rPh sb="0" eb="1">
      <t>ユウ</t>
    </rPh>
    <rPh sb="1" eb="3">
      <t>ショケン</t>
    </rPh>
    <rPh sb="3" eb="4">
      <t>シャ</t>
    </rPh>
    <rPh sb="4" eb="6">
      <t>ワリアイ</t>
    </rPh>
    <rPh sb="7" eb="9">
      <t>チュウセイ</t>
    </rPh>
    <rPh sb="9" eb="11">
      <t>シボウ</t>
    </rPh>
    <phoneticPr fontId="3"/>
  </si>
  <si>
    <t>有所見者割合 HDLコレステロール</t>
    <rPh sb="0" eb="1">
      <t>ユウ</t>
    </rPh>
    <rPh sb="1" eb="3">
      <t>ショケン</t>
    </rPh>
    <rPh sb="3" eb="4">
      <t>シャ</t>
    </rPh>
    <rPh sb="4" eb="6">
      <t>ワリアイ</t>
    </rPh>
    <phoneticPr fontId="3"/>
  </si>
  <si>
    <t>有所見者割合 LDLコレステロール</t>
    <rPh sb="0" eb="1">
      <t>ユウ</t>
    </rPh>
    <rPh sb="1" eb="3">
      <t>ショケン</t>
    </rPh>
    <rPh sb="3" eb="4">
      <t>シャ</t>
    </rPh>
    <rPh sb="4" eb="6">
      <t>ワリアイ</t>
    </rPh>
    <phoneticPr fontId="3"/>
  </si>
  <si>
    <t>有所見者割合 空腹時血糖</t>
    <rPh sb="0" eb="1">
      <t>ユウ</t>
    </rPh>
    <rPh sb="1" eb="3">
      <t>ショケン</t>
    </rPh>
    <rPh sb="3" eb="4">
      <t>シャ</t>
    </rPh>
    <rPh sb="4" eb="6">
      <t>ワリアイ</t>
    </rPh>
    <rPh sb="7" eb="9">
      <t>クウフク</t>
    </rPh>
    <rPh sb="9" eb="10">
      <t>ジ</t>
    </rPh>
    <rPh sb="10" eb="12">
      <t>ケットウ</t>
    </rPh>
    <phoneticPr fontId="3"/>
  </si>
  <si>
    <t>有所見者割合 HbA1c</t>
    <rPh sb="0" eb="1">
      <t>ユウ</t>
    </rPh>
    <rPh sb="1" eb="3">
      <t>ショケン</t>
    </rPh>
    <rPh sb="3" eb="4">
      <t>シャ</t>
    </rPh>
    <rPh sb="4" eb="6">
      <t>ワリアイ</t>
    </rPh>
    <phoneticPr fontId="3"/>
  </si>
  <si>
    <t xml:space="preserve">　　有所見者割合(BMI) </t>
    <rPh sb="2" eb="3">
      <t>ユウ</t>
    </rPh>
    <rPh sb="3" eb="5">
      <t>ショケン</t>
    </rPh>
    <rPh sb="5" eb="6">
      <t>シャ</t>
    </rPh>
    <rPh sb="6" eb="8">
      <t>ワリアイ</t>
    </rPh>
    <phoneticPr fontId="3"/>
  </si>
  <si>
    <t xml:space="preserve">　　有所見者割合(腹囲) </t>
    <rPh sb="2" eb="3">
      <t>ユウ</t>
    </rPh>
    <rPh sb="3" eb="5">
      <t>ショケン</t>
    </rPh>
    <rPh sb="5" eb="6">
      <t>シャ</t>
    </rPh>
    <rPh sb="6" eb="8">
      <t>ワリアイ</t>
    </rPh>
    <rPh sb="9" eb="11">
      <t>フクイ</t>
    </rPh>
    <phoneticPr fontId="3"/>
  </si>
  <si>
    <t xml:space="preserve">　　有所見者割合(収縮期血圧) </t>
    <rPh sb="2" eb="3">
      <t>ユウ</t>
    </rPh>
    <rPh sb="3" eb="5">
      <t>ショケン</t>
    </rPh>
    <rPh sb="5" eb="6">
      <t>シャ</t>
    </rPh>
    <rPh sb="6" eb="8">
      <t>ワリアイ</t>
    </rPh>
    <rPh sb="9" eb="11">
      <t>シュウシュク</t>
    </rPh>
    <rPh sb="11" eb="12">
      <t>キ</t>
    </rPh>
    <rPh sb="12" eb="14">
      <t>ケツアツ</t>
    </rPh>
    <phoneticPr fontId="3"/>
  </si>
  <si>
    <t xml:space="preserve">　　有所見者割合(拡張期血圧) </t>
    <rPh sb="2" eb="3">
      <t>ユウ</t>
    </rPh>
    <rPh sb="3" eb="5">
      <t>ショケン</t>
    </rPh>
    <rPh sb="5" eb="6">
      <t>シャ</t>
    </rPh>
    <rPh sb="6" eb="8">
      <t>ワリアイ</t>
    </rPh>
    <rPh sb="9" eb="11">
      <t>カクチョウ</t>
    </rPh>
    <rPh sb="11" eb="12">
      <t>キ</t>
    </rPh>
    <rPh sb="12" eb="14">
      <t>ケツアツ</t>
    </rPh>
    <phoneticPr fontId="3"/>
  </si>
  <si>
    <t xml:space="preserve">　　有所見者割合(中性脂肪) </t>
    <rPh sb="2" eb="3">
      <t>ユウ</t>
    </rPh>
    <rPh sb="3" eb="5">
      <t>ショケン</t>
    </rPh>
    <rPh sb="5" eb="6">
      <t>シャ</t>
    </rPh>
    <rPh sb="6" eb="8">
      <t>ワリアイ</t>
    </rPh>
    <rPh sb="9" eb="11">
      <t>チュウセイ</t>
    </rPh>
    <rPh sb="11" eb="13">
      <t>シボウ</t>
    </rPh>
    <phoneticPr fontId="3"/>
  </si>
  <si>
    <t xml:space="preserve">　　有所見者割合(HDLコレステロール) </t>
    <rPh sb="2" eb="3">
      <t>ユウ</t>
    </rPh>
    <rPh sb="3" eb="5">
      <t>ショケン</t>
    </rPh>
    <rPh sb="5" eb="6">
      <t>シャ</t>
    </rPh>
    <rPh sb="6" eb="8">
      <t>ワリアイ</t>
    </rPh>
    <phoneticPr fontId="3"/>
  </si>
  <si>
    <t xml:space="preserve">　　有所見者割合(LDLコレステロール) </t>
    <rPh sb="2" eb="3">
      <t>ユウ</t>
    </rPh>
    <rPh sb="3" eb="5">
      <t>ショケン</t>
    </rPh>
    <rPh sb="5" eb="6">
      <t>シャ</t>
    </rPh>
    <rPh sb="6" eb="8">
      <t>ワリアイ</t>
    </rPh>
    <phoneticPr fontId="3"/>
  </si>
  <si>
    <t xml:space="preserve">　　有所見者割合(空腹時血糖) </t>
    <rPh sb="2" eb="3">
      <t>ユウ</t>
    </rPh>
    <rPh sb="3" eb="5">
      <t>ショケン</t>
    </rPh>
    <rPh sb="5" eb="6">
      <t>シャ</t>
    </rPh>
    <rPh sb="6" eb="8">
      <t>ワリアイ</t>
    </rPh>
    <rPh sb="9" eb="11">
      <t>クウフク</t>
    </rPh>
    <rPh sb="11" eb="12">
      <t>ジ</t>
    </rPh>
    <rPh sb="12" eb="14">
      <t>ケットウ</t>
    </rPh>
    <phoneticPr fontId="3"/>
  </si>
  <si>
    <t xml:space="preserve">　　有所見者割合(HbA1c) </t>
    <rPh sb="2" eb="3">
      <t>ユウ</t>
    </rPh>
    <rPh sb="3" eb="5">
      <t>ショケン</t>
    </rPh>
    <rPh sb="5" eb="6">
      <t>シャ</t>
    </rPh>
    <rPh sb="6" eb="8">
      <t>ワリアイ</t>
    </rPh>
    <phoneticPr fontId="3"/>
  </si>
  <si>
    <t>　　市区町村別</t>
    <rPh sb="2" eb="3">
      <t>シ</t>
    </rPh>
    <rPh sb="3" eb="4">
      <t>ク</t>
    </rPh>
    <phoneticPr fontId="3"/>
  </si>
  <si>
    <t>医療機関受診勧奨
対象者</t>
    <rPh sb="0" eb="2">
      <t>イリョウ</t>
    </rPh>
    <rPh sb="2" eb="4">
      <t>キカン</t>
    </rPh>
    <rPh sb="4" eb="6">
      <t>ジュシン</t>
    </rPh>
    <rPh sb="6" eb="8">
      <t>カンショウ</t>
    </rPh>
    <rPh sb="9" eb="12">
      <t>タイショウシャ</t>
    </rPh>
    <phoneticPr fontId="3"/>
  </si>
  <si>
    <t>　　医科健診有所見者割合</t>
    <rPh sb="2" eb="4">
      <t>イカ</t>
    </rPh>
    <rPh sb="4" eb="6">
      <t>ケンシン</t>
    </rPh>
    <rPh sb="6" eb="7">
      <t>ユウ</t>
    </rPh>
    <rPh sb="7" eb="9">
      <t>ショケン</t>
    </rPh>
    <rPh sb="9" eb="10">
      <t>シャ</t>
    </rPh>
    <rPh sb="10" eb="12">
      <t>ワリアイ</t>
    </rPh>
    <phoneticPr fontId="3"/>
  </si>
  <si>
    <t>　　地区別　</t>
    <rPh sb="2" eb="4">
      <t>チク</t>
    </rPh>
    <rPh sb="4" eb="5">
      <t>ベツ</t>
    </rPh>
    <phoneticPr fontId="3"/>
  </si>
  <si>
    <t>　　市区町村別　</t>
  </si>
  <si>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</si>
  <si>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</si>
  <si>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</si>
  <si>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</si>
  <si>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</si>
  <si>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内臓脂肪蓄積リスク無　　　　　　　　…｢2.保健指導予備群｣のうち、内臓脂肪蓄積リスク(腹囲・BMI)がないため保健指導対象者にならなかった者。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</si>
  <si>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</si>
  <si>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</si>
  <si>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健診受診なし</t>
  </si>
  <si>
    <t>　　5.健診未受診治療中者　…生活習慣病治療中の者。</t>
  </si>
  <si>
    <t>　　6.治療中断者　　　　　…過去に生活習慣病の治療をしていたが、生活習慣病に関する医療機関受診が一定期間ない者。</t>
  </si>
  <si>
    <t>　　7.生活習慣病状態不明者…生活習慣病の投薬治療をしていない者。</t>
  </si>
  <si>
    <t>　　　生活習慣病受診有　　…｢7.生活習慣病状態不明者｣のうち、生活習慣病に関する医療機関受診がある者。</t>
  </si>
  <si>
    <t>　　　生活習慣病受診無　　…｢7.生活習慣病状態不明者｣のうち、生活習慣病に関する医療機関受診がない者。</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</si>
  <si>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</si>
  <si>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</si>
  <si>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</si>
  <si>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【グラフ用】</t>
  </si>
  <si>
    <t>　　地区別</t>
  </si>
  <si>
    <t>　　市区町村別</t>
  </si>
  <si>
    <t>　　有所見者割合(BMI)</t>
  </si>
  <si>
    <t>　　有所見者割合(腹囲)</t>
  </si>
  <si>
    <t>　　有所見者割合(収縮期血圧)</t>
    <rPh sb="12" eb="14">
      <t>ケツアツ</t>
    </rPh>
    <phoneticPr fontId="3"/>
  </si>
  <si>
    <t>　　有所見者割合(拡張期血圧)</t>
    <rPh sb="12" eb="14">
      <t>ケツアツ</t>
    </rPh>
    <phoneticPr fontId="3"/>
  </si>
  <si>
    <t>　　有所見者割合(中性脂肪)</t>
  </si>
  <si>
    <t>　　有所見者割合(HDLコレステロール)</t>
  </si>
  <si>
    <t>　　有所見者割合(LDLコレステロール)</t>
  </si>
  <si>
    <t>　　有所見者割合(空腹時血糖)</t>
    <rPh sb="12" eb="14">
      <t>ケットウ</t>
    </rPh>
    <phoneticPr fontId="3"/>
  </si>
  <si>
    <t>　　有所見者割合(HbA1c)</t>
  </si>
  <si>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</si>
  <si>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</si>
  <si>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</si>
  <si>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</si>
  <si>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</si>
  <si>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</si>
  <si>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</si>
  <si>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</si>
  <si>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　　健診異常値放置者割合</t>
    <rPh sb="2" eb="4">
      <t>ケンシン</t>
    </rPh>
    <rPh sb="4" eb="7">
      <t>イジョウチ</t>
    </rPh>
    <rPh sb="7" eb="9">
      <t>ホウチ</t>
    </rPh>
    <rPh sb="9" eb="10">
      <t>シャ</t>
    </rPh>
    <rPh sb="10" eb="12">
      <t>ワリアイ</t>
    </rPh>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</si>
  <si>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</si>
  <si>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</si>
  <si>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</si>
  <si>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</si>
  <si>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</si>
  <si>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</si>
  <si>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割合(%)
(対象者数に占める
割合)</t>
    <rPh sb="10" eb="11">
      <t>スウ</t>
    </rPh>
    <phoneticPr fontId="3"/>
  </si>
  <si>
    <t>健診異常値放置割合</t>
    <rPh sb="0" eb="2">
      <t>ケンシン</t>
    </rPh>
    <rPh sb="2" eb="5">
      <t>イジョウチ</t>
    </rPh>
    <rPh sb="5" eb="7">
      <t>ホウチ</t>
    </rPh>
    <rPh sb="7" eb="9">
      <t>ワリアイ</t>
    </rPh>
    <phoneticPr fontId="3"/>
  </si>
  <si>
    <t>治療中断者割合</t>
    <rPh sb="0" eb="2">
      <t>チリョウ</t>
    </rPh>
    <rPh sb="2" eb="4">
      <t>チュウダン</t>
    </rPh>
    <rPh sb="4" eb="5">
      <t>シャ</t>
    </rPh>
    <rPh sb="5" eb="7">
      <t>ワリアイ</t>
    </rPh>
    <phoneticPr fontId="3"/>
  </si>
  <si>
    <t>年齢基準日…令和2年3月31日時点。</t>
    <rPh sb="0" eb="2">
      <t>ネンレイ</t>
    </rPh>
    <rPh sb="2" eb="4">
      <t>キジュン</t>
    </rPh>
    <rPh sb="4" eb="5">
      <t>ビ</t>
    </rPh>
    <phoneticPr fontId="3"/>
  </si>
  <si>
    <t>資格確認日…令和2年3月31日時点。</t>
    <rPh sb="0" eb="2">
      <t>シカク</t>
    </rPh>
    <rPh sb="2" eb="4">
      <t>カクニン</t>
    </rPh>
    <rPh sb="4" eb="5">
      <t>ビ</t>
    </rPh>
    <phoneticPr fontId="3"/>
  </si>
  <si>
    <t>データ化範囲(分析対象)…健康診査データは平成31年4月～令和2年3月健診分(12カ月分)。</t>
    <phoneticPr fontId="3"/>
  </si>
  <si>
    <t>データ化範囲(分析対象)…入院(DPCを含む)、入院外、調剤の電子レセプト。対象診療年月は平成31年4月～令和2年3月診療分(12カ月分)。</t>
    <rPh sb="53" eb="55">
      <t>レイワ</t>
    </rPh>
    <rPh sb="56" eb="57">
      <t>ネン</t>
    </rPh>
    <phoneticPr fontId="3"/>
  </si>
  <si>
    <t>　　医科健診受診率(令和元年度通年有資格者)</t>
  </si>
  <si>
    <t>　　医科健診受診率(令和元年度通年有資格者)</t>
    <rPh sb="2" eb="4">
      <t>イカ</t>
    </rPh>
    <rPh sb="4" eb="6">
      <t>ケンシン</t>
    </rPh>
    <rPh sb="6" eb="8">
      <t>ジュシン</t>
    </rPh>
    <rPh sb="8" eb="9">
      <t>リツ</t>
    </rPh>
    <rPh sb="15" eb="17">
      <t>ツウネン</t>
    </rPh>
    <rPh sb="17" eb="21">
      <t>ユウシカクシャ</t>
    </rPh>
    <phoneticPr fontId="3"/>
  </si>
  <si>
    <t>※令和元年度を通して資格がある者を対象とする。</t>
  </si>
  <si>
    <t>※令和元年度を通して資格がある者を対象とする。</t>
    <rPh sb="7" eb="8">
      <t>トオ</t>
    </rPh>
    <rPh sb="10" eb="12">
      <t>シカク</t>
    </rPh>
    <rPh sb="15" eb="16">
      <t>モノ</t>
    </rPh>
    <rPh sb="17" eb="19">
      <t>タイショウ</t>
    </rPh>
    <phoneticPr fontId="3"/>
  </si>
  <si>
    <t>　　医科健診受診率(令和2年3月31日時点有資格者)</t>
  </si>
  <si>
    <t>　　医科健診受診率(令和2年3月31日時点有資格者)</t>
    <rPh sb="2" eb="4">
      <t>イカ</t>
    </rPh>
    <rPh sb="4" eb="6">
      <t>ケンシン</t>
    </rPh>
    <rPh sb="6" eb="8">
      <t>ジュシン</t>
    </rPh>
    <rPh sb="8" eb="9">
      <t>リツ</t>
    </rPh>
    <rPh sb="10" eb="12">
      <t>レイワ</t>
    </rPh>
    <rPh sb="13" eb="14">
      <t>ネン</t>
    </rPh>
    <rPh sb="14" eb="15">
      <t>ヘイネン</t>
    </rPh>
    <rPh sb="15" eb="16">
      <t>ガツ</t>
    </rPh>
    <rPh sb="18" eb="19">
      <t>ニチ</t>
    </rPh>
    <rPh sb="19" eb="21">
      <t>ジテン</t>
    </rPh>
    <rPh sb="21" eb="25">
      <t>ユウシカクシャ</t>
    </rPh>
    <phoneticPr fontId="3"/>
  </si>
  <si>
    <t>※令和2年3月31日時点で資格がある者を対象とする。</t>
    <rPh sb="1" eb="3">
      <t>レイワ</t>
    </rPh>
    <rPh sb="4" eb="5">
      <t>ネン</t>
    </rPh>
    <rPh sb="6" eb="7">
      <t>ツキ</t>
    </rPh>
    <rPh sb="9" eb="10">
      <t>ニチ</t>
    </rPh>
    <rPh sb="10" eb="12">
      <t>ジテン</t>
    </rPh>
    <rPh sb="13" eb="15">
      <t>シカク</t>
    </rPh>
    <rPh sb="18" eb="19">
      <t>モノ</t>
    </rPh>
    <rPh sb="20" eb="22">
      <t>タイショウ</t>
    </rPh>
    <phoneticPr fontId="3"/>
  </si>
  <si>
    <t>※令和2年3月31日時点で資格がある者を対象とする。</t>
    <rPh sb="1" eb="3">
      <t>レイワ</t>
    </rPh>
    <rPh sb="4" eb="5">
      <t>ネン</t>
    </rPh>
    <rPh sb="5" eb="6">
      <t>ヘイネン</t>
    </rPh>
    <rPh sb="6" eb="7">
      <t>ツキ</t>
    </rPh>
    <rPh sb="9" eb="10">
      <t>ニチ</t>
    </rPh>
    <rPh sb="10" eb="12">
      <t>ジテン</t>
    </rPh>
    <rPh sb="13" eb="15">
      <t>シカク</t>
    </rPh>
    <rPh sb="18" eb="19">
      <t>モノ</t>
    </rPh>
    <rPh sb="20" eb="22">
      <t>タイショウ</t>
    </rPh>
    <phoneticPr fontId="3"/>
  </si>
  <si>
    <t>　　医科健診受診率(令和2年3月31日時点有資格者)</t>
    <rPh sb="2" eb="4">
      <t>イカ</t>
    </rPh>
    <rPh sb="4" eb="6">
      <t>ケンシン</t>
    </rPh>
    <rPh sb="6" eb="8">
      <t>ジュシン</t>
    </rPh>
    <rPh sb="8" eb="9">
      <t>リツ</t>
    </rPh>
    <rPh sb="18" eb="19">
      <t>ニチ</t>
    </rPh>
    <rPh sb="19" eb="21">
      <t>ジテン</t>
    </rPh>
    <rPh sb="21" eb="25">
      <t>ユウシカクシャ</t>
    </rPh>
    <phoneticPr fontId="3"/>
  </si>
  <si>
    <t>※令和2年3月31日時点で資格がある者を対象とする。</t>
    <rPh sb="9" eb="10">
      <t>ニチ</t>
    </rPh>
    <rPh sb="10" eb="12">
      <t>ジテン</t>
    </rPh>
    <rPh sb="13" eb="15">
      <t>シカク</t>
    </rPh>
    <rPh sb="18" eb="19">
      <t>モノ</t>
    </rPh>
    <rPh sb="20" eb="22">
      <t>タイショウ</t>
    </rPh>
    <phoneticPr fontId="3"/>
  </si>
  <si>
    <t>※令和2年3月31日時点で資格があり、各検査項目毎に健診検査値が記録されている者を対象とする。</t>
    <rPh sb="9" eb="10">
      <t>ニチ</t>
    </rPh>
    <rPh sb="10" eb="12">
      <t>ジテン</t>
    </rPh>
    <rPh sb="13" eb="15">
      <t>シカク</t>
    </rPh>
    <rPh sb="19" eb="20">
      <t>カク</t>
    </rPh>
    <rPh sb="20" eb="22">
      <t>ケンサ</t>
    </rPh>
    <rPh sb="22" eb="24">
      <t>コウモク</t>
    </rPh>
    <rPh sb="24" eb="25">
      <t>ゴト</t>
    </rPh>
    <rPh sb="26" eb="28">
      <t>ケンシン</t>
    </rPh>
    <rPh sb="28" eb="31">
      <t>ケンサチ</t>
    </rPh>
    <rPh sb="32" eb="34">
      <t>キロク</t>
    </rPh>
    <rPh sb="39" eb="40">
      <t>モノ</t>
    </rPh>
    <rPh sb="41" eb="43">
      <t>タイショウ</t>
    </rPh>
    <phoneticPr fontId="3"/>
  </si>
  <si>
    <t>　　　健診異常値放置者　　　　　　　　　　…｢4.医療機関受診勧奨対象者｣のうち、健診受診後に生活習慣病に関する医療機関受診がない者。</t>
    <phoneticPr fontId="3"/>
  </si>
  <si>
    <t>　Ⅲ保健指導対象者…厚生労働省が定めた｢標準的な健診・保健指導プログラム【令和元年度版】｣に沿って、保健指導対象者に該当するか判定。　</t>
    <phoneticPr fontId="3"/>
  </si>
  <si>
    <t>年齢別</t>
    <rPh sb="0" eb="2">
      <t>ネンレイ</t>
    </rPh>
    <rPh sb="2" eb="3">
      <t>ベツ</t>
    </rPh>
    <phoneticPr fontId="3"/>
  </si>
  <si>
    <t>115歳</t>
    <rPh sb="3" eb="4">
      <t>サイ</t>
    </rPh>
    <phoneticPr fontId="3"/>
  </si>
  <si>
    <t>以上</t>
    <rPh sb="0" eb="2">
      <t>イジョウ</t>
    </rPh>
    <phoneticPr fontId="5"/>
  </si>
  <si>
    <t>以下</t>
    <rPh sb="0" eb="2">
      <t>イカ</t>
    </rPh>
    <phoneticPr fontId="5"/>
  </si>
  <si>
    <t>未満</t>
    <rPh sb="0" eb="2">
      <t>ミマン</t>
    </rPh>
    <phoneticPr fontId="5"/>
  </si>
  <si>
    <t>対象者数(人)※</t>
    <rPh sb="0" eb="3">
      <t>タイショウシャ</t>
    </rPh>
    <rPh sb="3" eb="4">
      <t>スウ</t>
    </rPh>
    <rPh sb="5" eb="6">
      <t>ニン</t>
    </rPh>
    <phoneticPr fontId="3"/>
  </si>
  <si>
    <t>該当者数(人)※</t>
    <rPh sb="0" eb="3">
      <t>ガイトウシャ</t>
    </rPh>
    <rPh sb="3" eb="4">
      <t>スウ</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</si>
  <si>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</si>
  <si>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※該当者数…対象者のうち、保健指導判定値を超えている者の人数。</t>
    <rPh sb="1" eb="4">
      <t>ガイトウシャ</t>
    </rPh>
    <rPh sb="4" eb="5">
      <t>スウ</t>
    </rPh>
    <rPh sb="6" eb="8">
      <t>タイショウ</t>
    </rPh>
    <rPh sb="8" eb="9">
      <t>モノ</t>
    </rPh>
    <rPh sb="13" eb="15">
      <t>ホケン</t>
    </rPh>
    <rPh sb="15" eb="17">
      <t>シドウ</t>
    </rPh>
    <rPh sb="17" eb="19">
      <t>ハンテイ</t>
    </rPh>
    <rPh sb="19" eb="20">
      <t>チ</t>
    </rPh>
    <rPh sb="21" eb="22">
      <t>コ</t>
    </rPh>
    <rPh sb="26" eb="27">
      <t>モノ</t>
    </rPh>
    <rPh sb="28" eb="30">
      <t>ニンズウ</t>
    </rPh>
    <phoneticPr fontId="3"/>
  </si>
  <si>
    <t>【保健指導判定値】</t>
    <phoneticPr fontId="3"/>
  </si>
  <si>
    <t>　･BMI…25以上</t>
    <phoneticPr fontId="3"/>
  </si>
  <si>
    <t>　･腹囲…男性85cm以上、女性90cm以上</t>
    <rPh sb="2" eb="4">
      <t>フクイ</t>
    </rPh>
    <rPh sb="5" eb="7">
      <t>ダンセイ</t>
    </rPh>
    <rPh sb="11" eb="13">
      <t>イジョウ</t>
    </rPh>
    <rPh sb="14" eb="16">
      <t>ジョセイ</t>
    </rPh>
    <rPh sb="20" eb="22">
      <t>イジョウ</t>
    </rPh>
    <phoneticPr fontId="4"/>
  </si>
  <si>
    <t>　･収縮期血圧…130mmHg以上</t>
    <phoneticPr fontId="3"/>
  </si>
  <si>
    <t>　･拡張期血圧…85mmHg以上</t>
    <phoneticPr fontId="3"/>
  </si>
  <si>
    <t>　･中性脂肪…150mg/dl以上</t>
    <phoneticPr fontId="3"/>
  </si>
  <si>
    <t>･HDLコレステロール…39mg/dl以下</t>
  </si>
  <si>
    <t>･LDLコレステロール…120mg/dl以上</t>
  </si>
  <si>
    <t>･空腹時血糖値…100mg/dl以上</t>
  </si>
  <si>
    <t>･HbA1c…5.6%以上</t>
  </si>
  <si>
    <t>資格確認条件…令和元年度を通して資格がある者を対象とする。ただし、除外対象者は含まれない。</t>
    <rPh sb="4" eb="6">
      <t>ジョウケン</t>
    </rPh>
    <rPh sb="23" eb="25">
      <t>タイショウ</t>
    </rPh>
    <rPh sb="33" eb="35">
      <t>ジョガイ</t>
    </rPh>
    <rPh sb="35" eb="38">
      <t>タイショウシャ</t>
    </rPh>
    <rPh sb="39" eb="40">
      <t>フク</t>
    </rPh>
    <phoneticPr fontId="3"/>
  </si>
  <si>
    <t>資格確認条件…令和2年3月31日時点。ただし、除外対象者は含まれない。</t>
    <rPh sb="0" eb="2">
      <t>シカク</t>
    </rPh>
    <rPh sb="2" eb="4">
      <t>カクニン</t>
    </rPh>
    <rPh sb="4" eb="6">
      <t>ジョウケン</t>
    </rPh>
    <phoneticPr fontId="3"/>
  </si>
  <si>
    <t>資格確認条件…令和2年3月31日時点。ただし、除外対象者は含まれない。</t>
    <rPh sb="4" eb="6">
      <t>ジョウケン</t>
    </rPh>
    <rPh sb="23" eb="25">
      <t>ジョガイ</t>
    </rPh>
    <rPh sb="25" eb="28">
      <t>タイショウシャ</t>
    </rPh>
    <rPh sb="29" eb="30">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</si>
</sst>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 numFmtId="186" formatCode="0_);[Red]\(0\)"/>
  </numFmts>
  <fonts count="5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b/>
      <sz val="8"/>
      <name val="ＭＳ 明朝"/>
      <family val="1"/>
      <charset val="128"/>
    </font>
    <font>
      <sz val="8"/>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sz val="8.5"/>
      <color theme="1"/>
      <name val="ＭＳ 明朝"/>
      <family val="1"/>
      <charset val="128"/>
    </font>
    <font>
      <b/>
      <sz val="8"/>
      <color theme="1"/>
      <name val="ＭＳ 明朝"/>
      <family val="1"/>
      <charset val="128"/>
    </font>
    <font>
      <b/>
      <sz val="11"/>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DCDB"/>
        <bgColor indexed="64"/>
      </patternFill>
    </fill>
    <fill>
      <patternFill patternType="solid">
        <fgColor rgb="FFDCE6F1"/>
        <bgColor indexed="64"/>
      </patternFill>
    </fill>
  </fills>
  <borders count="5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diagonalUp="1">
      <left/>
      <right style="thin">
        <color indexed="64"/>
      </right>
      <top style="double">
        <color indexed="64"/>
      </top>
      <bottom style="thin">
        <color indexed="64"/>
      </bottom>
      <diagonal style="thin">
        <color indexed="64"/>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48" fillId="43" borderId="0" applyBorder="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8"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50" fillId="0" borderId="0"/>
    <xf numFmtId="0" fontId="31" fillId="0" borderId="0">
      <alignment vertical="center"/>
    </xf>
    <xf numFmtId="0" fontId="51"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208">
    <xf numFmtId="0" fontId="0" fillId="0" borderId="0" xfId="0">
      <alignment vertical="center"/>
    </xf>
    <xf numFmtId="0" fontId="36" fillId="0" borderId="0" xfId="0" applyFont="1">
      <alignment vertical="center"/>
    </xf>
    <xf numFmtId="0" fontId="37" fillId="0" borderId="0" xfId="0" applyFont="1" applyFill="1" applyBorder="1" applyAlignment="1">
      <alignment horizontal="center" vertical="center"/>
    </xf>
    <xf numFmtId="0" fontId="37" fillId="0" borderId="0" xfId="0" applyFont="1">
      <alignment vertical="center"/>
    </xf>
    <xf numFmtId="0" fontId="37" fillId="0" borderId="0" xfId="0" applyFont="1" applyFill="1" applyBorder="1" applyAlignment="1">
      <alignment vertical="center"/>
    </xf>
    <xf numFmtId="0" fontId="37" fillId="0" borderId="3" xfId="0" applyFont="1" applyFill="1" applyBorder="1" applyAlignment="1">
      <alignment horizontal="center" vertical="center"/>
    </xf>
    <xf numFmtId="0" fontId="36" fillId="0" borderId="0" xfId="0" applyFont="1" applyAlignment="1">
      <alignment vertical="center"/>
    </xf>
    <xf numFmtId="0" fontId="37" fillId="28" borderId="3" xfId="0" applyFont="1" applyFill="1" applyBorder="1" applyAlignment="1">
      <alignment horizontal="center" vertical="center"/>
    </xf>
    <xf numFmtId="0" fontId="37" fillId="28" borderId="28" xfId="0" applyFont="1" applyFill="1" applyBorder="1" applyAlignment="1">
      <alignment horizontal="center" vertical="center"/>
    </xf>
    <xf numFmtId="0" fontId="37" fillId="28" borderId="37" xfId="0" applyFont="1" applyFill="1" applyBorder="1" applyAlignment="1">
      <alignment horizontal="center" vertical="center"/>
    </xf>
    <xf numFmtId="0" fontId="37" fillId="0" borderId="7" xfId="0" applyFont="1" applyFill="1" applyBorder="1" applyAlignment="1">
      <alignment horizontal="center" vertical="center"/>
    </xf>
    <xf numFmtId="0" fontId="40" fillId="0" borderId="0" xfId="1" applyNumberFormat="1" applyFont="1" applyFill="1" applyBorder="1" applyAlignment="1">
      <alignment vertical="center"/>
    </xf>
    <xf numFmtId="0" fontId="41" fillId="0" borderId="0" xfId="1" applyNumberFormat="1" applyFont="1" applyFill="1" applyBorder="1" applyAlignment="1">
      <alignment vertical="center"/>
    </xf>
    <xf numFmtId="0" fontId="37" fillId="28" borderId="27" xfId="0" applyFont="1" applyFill="1" applyBorder="1" applyAlignment="1">
      <alignment vertical="center"/>
    </xf>
    <xf numFmtId="0" fontId="37" fillId="28" borderId="24" xfId="0" applyFont="1" applyFill="1" applyBorder="1" applyAlignment="1">
      <alignment vertical="center"/>
    </xf>
    <xf numFmtId="0" fontId="37" fillId="0" borderId="25" xfId="0" applyFont="1" applyFill="1" applyBorder="1" applyAlignment="1">
      <alignment vertical="center" wrapText="1"/>
    </xf>
    <xf numFmtId="0" fontId="37" fillId="0" borderId="28" xfId="0" applyFont="1" applyFill="1" applyBorder="1">
      <alignment vertical="center"/>
    </xf>
    <xf numFmtId="178" fontId="47" fillId="0" borderId="0" xfId="0" applyNumberFormat="1" applyFont="1" applyFill="1" applyBorder="1" applyAlignment="1">
      <alignment horizontal="right" vertical="center" shrinkToFit="1"/>
    </xf>
    <xf numFmtId="0" fontId="37" fillId="28" borderId="28" xfId="0" applyFont="1" applyFill="1" applyBorder="1" applyAlignment="1">
      <alignment horizontal="center" vertical="center" shrinkToFit="1"/>
    </xf>
    <xf numFmtId="0" fontId="37" fillId="28" borderId="29" xfId="0" applyFont="1" applyFill="1" applyBorder="1" applyAlignment="1">
      <alignment horizontal="center" vertical="center" shrinkToFit="1"/>
    </xf>
    <xf numFmtId="0" fontId="37" fillId="28" borderId="30" xfId="0" applyFont="1" applyFill="1" applyBorder="1" applyAlignment="1">
      <alignment horizontal="center" vertical="center" shrinkToFit="1"/>
    </xf>
    <xf numFmtId="0" fontId="42" fillId="28" borderId="30" xfId="0" applyFont="1" applyFill="1" applyBorder="1" applyAlignment="1">
      <alignment horizontal="center" vertical="center" wrapText="1"/>
    </xf>
    <xf numFmtId="0" fontId="37" fillId="28" borderId="29" xfId="0" applyFont="1" applyFill="1" applyBorder="1" applyAlignment="1">
      <alignment horizontal="center" vertical="center" wrapText="1"/>
    </xf>
    <xf numFmtId="0" fontId="37" fillId="0" borderId="0" xfId="0" applyFont="1" applyFill="1" applyBorder="1" applyAlignment="1">
      <alignment vertical="center" wrapText="1"/>
    </xf>
    <xf numFmtId="0" fontId="37" fillId="28" borderId="28" xfId="0" applyFont="1" applyFill="1" applyBorder="1" applyAlignment="1">
      <alignment horizontal="center" vertical="center" wrapText="1"/>
    </xf>
    <xf numFmtId="0" fontId="37" fillId="0" borderId="3" xfId="0" applyFont="1" applyFill="1" applyBorder="1" applyAlignment="1">
      <alignment vertical="center" wrapText="1"/>
    </xf>
    <xf numFmtId="0" fontId="37" fillId="0" borderId="3" xfId="1386" applyFont="1" applyFill="1" applyBorder="1" applyAlignment="1">
      <alignment vertical="center" shrinkToFit="1"/>
    </xf>
    <xf numFmtId="0" fontId="37" fillId="28" borderId="18" xfId="0" applyFont="1" applyFill="1" applyBorder="1" applyAlignment="1">
      <alignment horizontal="center" vertical="center"/>
    </xf>
    <xf numFmtId="0" fontId="37" fillId="0" borderId="0" xfId="0" applyFont="1" applyFill="1" applyBorder="1" applyAlignment="1">
      <alignment horizontal="center" vertical="center" wrapText="1"/>
    </xf>
    <xf numFmtId="0" fontId="37" fillId="0" borderId="0" xfId="0" applyFont="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6" fillId="27" borderId="0" xfId="0" applyFont="1" applyFill="1" applyAlignment="1">
      <alignment vertical="center"/>
    </xf>
    <xf numFmtId="0" fontId="36" fillId="0" borderId="3" xfId="0" applyFont="1" applyBorder="1" applyAlignment="1">
      <alignment vertical="center"/>
    </xf>
    <xf numFmtId="0" fontId="37" fillId="0" borderId="28" xfId="0" applyFont="1" applyFill="1" applyBorder="1" applyAlignment="1">
      <alignment vertical="center"/>
    </xf>
    <xf numFmtId="0" fontId="39" fillId="0" borderId="0" xfId="0" applyFont="1" applyAlignment="1">
      <alignment vertical="center"/>
    </xf>
    <xf numFmtId="0" fontId="36" fillId="0" borderId="21" xfId="0" applyFont="1" applyBorder="1" applyAlignment="1">
      <alignment vertical="center"/>
    </xf>
    <xf numFmtId="0" fontId="36" fillId="0" borderId="27" xfId="0" applyFont="1" applyBorder="1" applyAlignment="1">
      <alignment vertical="center"/>
    </xf>
    <xf numFmtId="0" fontId="36" fillId="0" borderId="24" xfId="0" applyFont="1" applyBorder="1" applyAlignment="1">
      <alignment vertical="center"/>
    </xf>
    <xf numFmtId="0" fontId="36" fillId="0" borderId="23" xfId="0" applyFont="1" applyBorder="1" applyAlignment="1">
      <alignment vertical="center"/>
    </xf>
    <xf numFmtId="0" fontId="36" fillId="0" borderId="0" xfId="0" applyFont="1" applyBorder="1" applyAlignment="1">
      <alignment vertical="center"/>
    </xf>
    <xf numFmtId="0" fontId="36" fillId="0" borderId="39" xfId="0" applyFont="1" applyBorder="1" applyAlignment="1">
      <alignment vertical="center"/>
    </xf>
    <xf numFmtId="0" fontId="42" fillId="0" borderId="39" xfId="0" applyFont="1" applyBorder="1" applyAlignment="1">
      <alignment vertical="center"/>
    </xf>
    <xf numFmtId="0" fontId="36" fillId="0" borderId="22" xfId="0" applyFont="1" applyBorder="1" applyAlignment="1">
      <alignment vertical="center"/>
    </xf>
    <xf numFmtId="0" fontId="36" fillId="0" borderId="25" xfId="0" applyFont="1" applyBorder="1" applyAlignment="1">
      <alignment vertical="center"/>
    </xf>
    <xf numFmtId="0" fontId="36" fillId="0" borderId="26" xfId="0" applyFont="1" applyBorder="1" applyAlignment="1">
      <alignment vertical="center"/>
    </xf>
    <xf numFmtId="0" fontId="42" fillId="0" borderId="0" xfId="0" applyFont="1" applyAlignment="1">
      <alignment vertical="center"/>
    </xf>
    <xf numFmtId="0" fontId="52" fillId="0" borderId="0" xfId="0" applyFont="1" applyBorder="1" applyAlignment="1">
      <alignment vertical="center"/>
    </xf>
    <xf numFmtId="0" fontId="50" fillId="0" borderId="0" xfId="0" applyFont="1" applyBorder="1" applyAlignment="1">
      <alignment vertical="center"/>
    </xf>
    <xf numFmtId="0" fontId="37" fillId="0" borderId="3" xfId="1386" applyFont="1" applyFill="1" applyBorder="1" applyAlignment="1">
      <alignment vertical="center"/>
    </xf>
    <xf numFmtId="0" fontId="37" fillId="0" borderId="3" xfId="0" applyFont="1" applyFill="1" applyBorder="1" applyAlignment="1">
      <alignment vertical="center"/>
    </xf>
    <xf numFmtId="0" fontId="37" fillId="0" borderId="3" xfId="0" applyFont="1" applyBorder="1" applyAlignment="1">
      <alignment vertical="center"/>
    </xf>
    <xf numFmtId="0" fontId="37" fillId="0" borderId="0" xfId="0" applyFont="1" applyFill="1" applyAlignment="1">
      <alignment vertical="center"/>
    </xf>
    <xf numFmtId="0" fontId="36" fillId="0" borderId="0" xfId="0" applyFont="1" applyFill="1" applyAlignment="1">
      <alignment vertical="center"/>
    </xf>
    <xf numFmtId="177" fontId="36" fillId="0" borderId="0" xfId="0" applyNumberFormat="1" applyFont="1" applyAlignment="1">
      <alignment vertical="center"/>
    </xf>
    <xf numFmtId="177" fontId="37" fillId="0" borderId="0" xfId="0" applyNumberFormat="1" applyFont="1" applyAlignment="1">
      <alignment vertical="center"/>
    </xf>
    <xf numFmtId="0" fontId="37" fillId="0" borderId="4" xfId="0" applyFont="1" applyFill="1" applyBorder="1" applyAlignment="1">
      <alignment horizontal="center" vertical="center" shrinkToFit="1"/>
    </xf>
    <xf numFmtId="178" fontId="37" fillId="0" borderId="33" xfId="0" applyNumberFormat="1" applyFont="1" applyFill="1" applyBorder="1" applyAlignment="1">
      <alignment horizontal="right" vertical="center" shrinkToFit="1"/>
    </xf>
    <xf numFmtId="0" fontId="39" fillId="0" borderId="0" xfId="0" applyFont="1" applyFill="1" applyAlignment="1">
      <alignment vertical="center"/>
    </xf>
    <xf numFmtId="178" fontId="37" fillId="0" borderId="0" xfId="0" applyNumberFormat="1" applyFont="1" applyFill="1" applyBorder="1" applyAlignment="1">
      <alignment horizontal="right" vertical="center" shrinkToFit="1"/>
    </xf>
    <xf numFmtId="0" fontId="36" fillId="0" borderId="0" xfId="0" applyFont="1" applyFill="1">
      <alignment vertical="center"/>
    </xf>
    <xf numFmtId="0" fontId="39" fillId="0" borderId="0" xfId="0" applyFont="1" applyFill="1">
      <alignment vertical="center"/>
    </xf>
    <xf numFmtId="0" fontId="0" fillId="0" borderId="0" xfId="0" applyFill="1">
      <alignment vertical="center"/>
    </xf>
    <xf numFmtId="0" fontId="50" fillId="0" borderId="0" xfId="0" applyFont="1" applyBorder="1" applyAlignment="1">
      <alignment horizontal="left" vertical="center"/>
    </xf>
    <xf numFmtId="0" fontId="50" fillId="0" borderId="0" xfId="0" applyFont="1" applyBorder="1" applyAlignment="1">
      <alignment vertical="center" wrapText="1"/>
    </xf>
    <xf numFmtId="0" fontId="50" fillId="0" borderId="0" xfId="0" applyFont="1" applyFill="1" applyBorder="1">
      <alignment vertical="center"/>
    </xf>
    <xf numFmtId="0" fontId="42" fillId="0" borderId="0" xfId="0" applyFont="1" applyFill="1" applyBorder="1">
      <alignment vertical="center"/>
    </xf>
    <xf numFmtId="0" fontId="50" fillId="0" borderId="0" xfId="0" applyFont="1" applyFill="1" applyBorder="1" applyAlignment="1">
      <alignment vertical="center"/>
    </xf>
    <xf numFmtId="0" fontId="36" fillId="0" borderId="0" xfId="0" applyFont="1" applyBorder="1">
      <alignment vertical="center"/>
    </xf>
    <xf numFmtId="0" fontId="36" fillId="0" borderId="45" xfId="0" applyFont="1" applyBorder="1">
      <alignment vertical="center"/>
    </xf>
    <xf numFmtId="0" fontId="36" fillId="0" borderId="46" xfId="0" applyFont="1" applyBorder="1">
      <alignment vertical="center"/>
    </xf>
    <xf numFmtId="0" fontId="36" fillId="0" borderId="47" xfId="0" applyFont="1" applyBorder="1">
      <alignment vertical="center"/>
    </xf>
    <xf numFmtId="0" fontId="36" fillId="0" borderId="48" xfId="0" applyFont="1" applyBorder="1">
      <alignment vertical="center"/>
    </xf>
    <xf numFmtId="0" fontId="36" fillId="44" borderId="3" xfId="0" applyFont="1" applyFill="1" applyBorder="1">
      <alignment vertical="center"/>
    </xf>
    <xf numFmtId="178" fontId="36" fillId="0" borderId="0" xfId="1917" applyNumberFormat="1" applyFont="1" applyBorder="1">
      <alignment vertical="center"/>
    </xf>
    <xf numFmtId="178" fontId="36" fillId="0" borderId="0" xfId="1917" applyNumberFormat="1" applyFont="1" applyBorder="1" applyAlignment="1">
      <alignment vertical="center"/>
    </xf>
    <xf numFmtId="0" fontId="36" fillId="0" borderId="49" xfId="0" applyFont="1" applyBorder="1" applyAlignment="1">
      <alignment vertical="center"/>
    </xf>
    <xf numFmtId="0" fontId="36" fillId="45" borderId="3" xfId="0" applyFont="1" applyFill="1" applyBorder="1">
      <alignment vertical="center"/>
    </xf>
    <xf numFmtId="0" fontId="36" fillId="46" borderId="3" xfId="0" applyFont="1" applyFill="1" applyBorder="1">
      <alignment vertical="center"/>
    </xf>
    <xf numFmtId="0" fontId="36" fillId="47" borderId="3" xfId="0" applyFont="1" applyFill="1" applyBorder="1">
      <alignment vertical="center"/>
    </xf>
    <xf numFmtId="0" fontId="36" fillId="48" borderId="3" xfId="0" applyFont="1" applyFill="1" applyBorder="1">
      <alignment vertical="center"/>
    </xf>
    <xf numFmtId="0" fontId="36" fillId="0" borderId="50" xfId="0" applyFont="1" applyBorder="1">
      <alignment vertical="center"/>
    </xf>
    <xf numFmtId="0" fontId="36" fillId="0" borderId="51" xfId="0" applyFont="1" applyBorder="1">
      <alignment vertical="center"/>
    </xf>
    <xf numFmtId="0" fontId="36" fillId="0" borderId="52" xfId="0" applyFont="1" applyBorder="1" applyAlignment="1">
      <alignment vertical="center"/>
    </xf>
    <xf numFmtId="0" fontId="36" fillId="0" borderId="49" xfId="0" applyFont="1" applyBorder="1">
      <alignment vertical="center"/>
    </xf>
    <xf numFmtId="0" fontId="36" fillId="0" borderId="52" xfId="0" applyFont="1" applyBorder="1">
      <alignment vertical="center"/>
    </xf>
    <xf numFmtId="0" fontId="36" fillId="0" borderId="0" xfId="1550" applyFont="1">
      <alignment vertical="center"/>
    </xf>
    <xf numFmtId="0" fontId="38" fillId="28" borderId="28" xfId="1550" applyFont="1" applyFill="1" applyBorder="1" applyAlignment="1">
      <alignment horizontal="center" vertical="center"/>
    </xf>
    <xf numFmtId="0" fontId="38" fillId="28" borderId="17" xfId="1550" applyFont="1" applyFill="1" applyBorder="1" applyAlignment="1">
      <alignment horizontal="center" vertical="center"/>
    </xf>
    <xf numFmtId="0" fontId="52" fillId="0" borderId="0" xfId="0" applyFont="1" applyFill="1" applyBorder="1">
      <alignment vertical="center"/>
    </xf>
    <xf numFmtId="49" fontId="37" fillId="0" borderId="0" xfId="1550" applyNumberFormat="1" applyFont="1" applyBorder="1" applyAlignment="1">
      <alignment vertical="center" shrinkToFit="1"/>
    </xf>
    <xf numFmtId="177" fontId="37" fillId="0" borderId="0" xfId="1550" applyNumberFormat="1" applyFont="1" applyFill="1" applyBorder="1" applyAlignment="1">
      <alignment vertical="center" shrinkToFit="1"/>
    </xf>
    <xf numFmtId="178" fontId="37" fillId="0" borderId="0" xfId="1550" applyNumberFormat="1" applyFont="1" applyFill="1" applyBorder="1" applyAlignment="1">
      <alignment vertical="center" shrinkToFit="1"/>
    </xf>
    <xf numFmtId="0" fontId="53" fillId="0" borderId="0" xfId="0" applyFont="1" applyFill="1" applyBorder="1">
      <alignment vertical="center"/>
    </xf>
    <xf numFmtId="0" fontId="55" fillId="0" borderId="0" xfId="1550" applyFont="1" applyAlignment="1">
      <alignment vertical="center"/>
    </xf>
    <xf numFmtId="0" fontId="50" fillId="0" borderId="0" xfId="0" applyFont="1">
      <alignment vertical="center"/>
    </xf>
    <xf numFmtId="0" fontId="37" fillId="0" borderId="3" xfId="0" applyFont="1" applyFill="1" applyBorder="1" applyAlignment="1">
      <alignment horizontal="center" vertical="center" wrapText="1"/>
    </xf>
    <xf numFmtId="0" fontId="37" fillId="0" borderId="28" xfId="0" applyFont="1" applyFill="1" applyBorder="1" applyAlignment="1">
      <alignment horizontal="center" vertical="center"/>
    </xf>
    <xf numFmtId="0" fontId="37" fillId="0" borderId="37" xfId="0" applyFont="1" applyFill="1" applyBorder="1" applyAlignment="1">
      <alignment horizontal="center" vertical="center"/>
    </xf>
    <xf numFmtId="0" fontId="37" fillId="0" borderId="18" xfId="0" applyFont="1" applyFill="1" applyBorder="1" applyAlignment="1">
      <alignment horizontal="center" vertical="center"/>
    </xf>
    <xf numFmtId="0" fontId="37" fillId="0" borderId="3" xfId="0" applyFont="1" applyBorder="1" applyAlignment="1">
      <alignment horizontal="center" vertical="center"/>
    </xf>
    <xf numFmtId="0" fontId="37" fillId="0" borderId="25" xfId="0" applyFont="1" applyFill="1" applyBorder="1" applyAlignment="1">
      <alignment vertical="center"/>
    </xf>
    <xf numFmtId="0" fontId="38" fillId="0" borderId="3" xfId="1147" applyFont="1" applyFill="1" applyBorder="1" applyAlignment="1" applyProtection="1">
      <alignment vertical="center"/>
      <protection locked="0"/>
    </xf>
    <xf numFmtId="0" fontId="37" fillId="0" borderId="3" xfId="1386" applyFont="1" applyFill="1" applyBorder="1">
      <alignment vertical="center"/>
    </xf>
    <xf numFmtId="0" fontId="50" fillId="28" borderId="30" xfId="1550" applyFont="1" applyFill="1" applyBorder="1" applyAlignment="1">
      <alignment horizontal="center" vertical="center" wrapText="1"/>
    </xf>
    <xf numFmtId="178" fontId="37" fillId="0" borderId="30" xfId="0" applyNumberFormat="1" applyFont="1" applyFill="1" applyBorder="1" applyAlignment="1">
      <alignment horizontal="right" vertical="center"/>
    </xf>
    <xf numFmtId="0" fontId="37" fillId="0" borderId="3" xfId="0" applyFont="1" applyFill="1" applyBorder="1" applyAlignment="1">
      <alignment horizontal="right" vertical="center"/>
    </xf>
    <xf numFmtId="178" fontId="37" fillId="0" borderId="33" xfId="1550" applyNumberFormat="1" applyFont="1" applyFill="1" applyBorder="1" applyAlignment="1">
      <alignment horizontal="right" vertical="center" shrinkToFit="1"/>
    </xf>
    <xf numFmtId="178" fontId="37" fillId="0" borderId="30" xfId="1550" applyNumberFormat="1" applyFont="1" applyFill="1" applyBorder="1" applyAlignment="1">
      <alignment horizontal="right" vertical="center" shrinkToFit="1"/>
    </xf>
    <xf numFmtId="0" fontId="36" fillId="0" borderId="3" xfId="0" applyFont="1" applyBorder="1" applyAlignment="1">
      <alignment horizontal="center" vertical="center"/>
    </xf>
    <xf numFmtId="179" fontId="37" fillId="0" borderId="28" xfId="0" applyNumberFormat="1" applyFont="1" applyFill="1" applyBorder="1" applyAlignment="1">
      <alignment horizontal="right" vertical="center" shrinkToFit="1"/>
    </xf>
    <xf numFmtId="179" fontId="37" fillId="0" borderId="31" xfId="0" applyNumberFormat="1" applyFont="1" applyFill="1" applyBorder="1" applyAlignment="1">
      <alignment horizontal="right" vertical="center" shrinkToFit="1"/>
    </xf>
    <xf numFmtId="179" fontId="37" fillId="0" borderId="32" xfId="0" applyNumberFormat="1" applyFont="1" applyFill="1" applyBorder="1" applyAlignment="1">
      <alignment horizontal="right" vertical="center" shrinkToFit="1"/>
    </xf>
    <xf numFmtId="179" fontId="37" fillId="0" borderId="3" xfId="0" applyNumberFormat="1" applyFont="1" applyFill="1" applyBorder="1" applyAlignment="1">
      <alignment horizontal="right" vertical="center"/>
    </xf>
    <xf numFmtId="179" fontId="37" fillId="0" borderId="31" xfId="1550" applyNumberFormat="1" applyFont="1" applyFill="1" applyBorder="1" applyAlignment="1">
      <alignment horizontal="right" vertical="center" shrinkToFit="1"/>
    </xf>
    <xf numFmtId="179" fontId="37" fillId="0" borderId="44" xfId="1550" applyNumberFormat="1" applyFont="1" applyFill="1" applyBorder="1" applyAlignment="1">
      <alignment horizontal="right" vertical="center" shrinkToFit="1"/>
    </xf>
    <xf numFmtId="179" fontId="37" fillId="0" borderId="28" xfId="1550" applyNumberFormat="1" applyFont="1" applyFill="1" applyBorder="1" applyAlignment="1">
      <alignment horizontal="right" vertical="center" shrinkToFit="1"/>
    </xf>
    <xf numFmtId="179" fontId="37" fillId="0" borderId="37" xfId="1550" applyNumberFormat="1" applyFont="1" applyFill="1" applyBorder="1" applyAlignment="1">
      <alignment horizontal="right" vertical="center" shrinkToFit="1"/>
    </xf>
    <xf numFmtId="178" fontId="36" fillId="0" borderId="0" xfId="0" applyNumberFormat="1" applyFont="1" applyFill="1" applyAlignment="1">
      <alignment vertical="center"/>
    </xf>
    <xf numFmtId="177" fontId="36" fillId="0" borderId="0" xfId="0" applyNumberFormat="1" applyFont="1" applyFill="1" applyAlignment="1">
      <alignment vertical="center"/>
    </xf>
    <xf numFmtId="10" fontId="36" fillId="0" borderId="0" xfId="0" applyNumberFormat="1" applyFont="1" applyFill="1" applyAlignment="1">
      <alignment vertical="center"/>
    </xf>
    <xf numFmtId="0" fontId="56" fillId="0" borderId="0" xfId="0" applyFont="1" applyAlignment="1">
      <alignment vertical="center"/>
    </xf>
    <xf numFmtId="186" fontId="37" fillId="0" borderId="3" xfId="0" applyNumberFormat="1" applyFont="1" applyFill="1" applyBorder="1" applyAlignment="1">
      <alignment horizontal="right" vertical="center"/>
    </xf>
    <xf numFmtId="179" fontId="37" fillId="0" borderId="37" xfId="0" applyNumberFormat="1" applyFont="1" applyFill="1" applyBorder="1" applyAlignment="1">
      <alignment horizontal="right" vertical="center" shrinkToFit="1"/>
    </xf>
    <xf numFmtId="178" fontId="37" fillId="0" borderId="18" xfId="0" applyNumberFormat="1" applyFont="1" applyFill="1" applyBorder="1" applyAlignment="1">
      <alignment horizontal="right" vertical="center"/>
    </xf>
    <xf numFmtId="179" fontId="37" fillId="0" borderId="28" xfId="1577" applyNumberFormat="1" applyFont="1" applyFill="1" applyBorder="1" applyAlignment="1">
      <alignment horizontal="right" vertical="center" shrinkToFit="1"/>
    </xf>
    <xf numFmtId="179" fontId="37" fillId="0" borderId="37" xfId="1577" applyNumberFormat="1" applyFont="1" applyFill="1" applyBorder="1" applyAlignment="1">
      <alignment horizontal="right" vertical="center" shrinkToFit="1"/>
    </xf>
    <xf numFmtId="179" fontId="37" fillId="0" borderId="34" xfId="0" applyNumberFormat="1" applyFont="1" applyFill="1" applyBorder="1" applyAlignment="1">
      <alignment horizontal="right" vertical="center"/>
    </xf>
    <xf numFmtId="179" fontId="37" fillId="0" borderId="38" xfId="0" applyNumberFormat="1" applyFont="1" applyFill="1" applyBorder="1" applyAlignment="1">
      <alignment horizontal="right" vertical="center"/>
    </xf>
    <xf numFmtId="38" fontId="37" fillId="0" borderId="36" xfId="0" applyNumberFormat="1" applyFont="1" applyFill="1" applyBorder="1" applyAlignment="1">
      <alignment vertical="center"/>
    </xf>
    <xf numFmtId="179" fontId="37" fillId="0" borderId="34" xfId="0" applyNumberFormat="1" applyFont="1" applyFill="1" applyBorder="1" applyAlignment="1">
      <alignment horizontal="right" vertical="center" shrinkToFit="1"/>
    </xf>
    <xf numFmtId="179" fontId="37" fillId="0" borderId="35" xfId="0" applyNumberFormat="1" applyFont="1" applyFill="1" applyBorder="1" applyAlignment="1">
      <alignment horizontal="right" vertical="center" shrinkToFit="1"/>
    </xf>
    <xf numFmtId="178" fontId="37" fillId="0" borderId="20"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9" fontId="37" fillId="0" borderId="19" xfId="0" applyNumberFormat="1" applyFont="1" applyFill="1" applyBorder="1" applyAlignment="1">
      <alignment horizontal="right" vertical="center" shrinkToFit="1"/>
    </xf>
    <xf numFmtId="179" fontId="37" fillId="0" borderId="29" xfId="0" applyNumberFormat="1" applyFont="1" applyFill="1" applyBorder="1" applyAlignment="1">
      <alignment horizontal="right" vertical="center" shrinkToFit="1"/>
    </xf>
    <xf numFmtId="0" fontId="36" fillId="0" borderId="23" xfId="0" applyFont="1" applyFill="1" applyBorder="1" applyAlignment="1">
      <alignment vertical="center"/>
    </xf>
    <xf numFmtId="180" fontId="43" fillId="0" borderId="3" xfId="0" applyNumberFormat="1" applyFont="1" applyFill="1" applyBorder="1" applyAlignment="1">
      <alignment horizontal="right" vertical="center" shrinkToFit="1"/>
    </xf>
    <xf numFmtId="0" fontId="36" fillId="0" borderId="0" xfId="0" applyFont="1" applyFill="1" applyBorder="1" applyAlignment="1">
      <alignment vertical="center"/>
    </xf>
    <xf numFmtId="0" fontId="42" fillId="0" borderId="39" xfId="0" applyFont="1" applyFill="1" applyBorder="1" applyAlignment="1">
      <alignment vertical="center"/>
    </xf>
    <xf numFmtId="0" fontId="45" fillId="0" borderId="23" xfId="0" applyFont="1" applyFill="1" applyBorder="1" applyAlignment="1">
      <alignment horizontal="right" vertical="center"/>
    </xf>
    <xf numFmtId="0" fontId="36" fillId="0" borderId="41" xfId="0" applyFont="1" applyFill="1" applyBorder="1" applyAlignment="1">
      <alignment vertical="center"/>
    </xf>
    <xf numFmtId="0" fontId="36" fillId="0" borderId="42" xfId="0" applyFont="1" applyFill="1" applyBorder="1" applyAlignment="1">
      <alignment vertical="center"/>
    </xf>
    <xf numFmtId="181" fontId="43" fillId="0" borderId="0" xfId="0" applyNumberFormat="1" applyFont="1" applyFill="1" applyBorder="1" applyAlignment="1">
      <alignment vertical="center"/>
    </xf>
    <xf numFmtId="182" fontId="43" fillId="0" borderId="0" xfId="0" applyNumberFormat="1" applyFont="1" applyFill="1" applyBorder="1" applyAlignment="1">
      <alignment horizontal="center" vertical="center"/>
    </xf>
    <xf numFmtId="183" fontId="43" fillId="0" borderId="0" xfId="0" applyNumberFormat="1" applyFont="1" applyFill="1" applyBorder="1" applyAlignment="1">
      <alignment horizontal="center" vertical="center"/>
    </xf>
    <xf numFmtId="0" fontId="36" fillId="0" borderId="39" xfId="0" applyFont="1" applyFill="1" applyBorder="1" applyAlignment="1">
      <alignment vertical="center"/>
    </xf>
    <xf numFmtId="180" fontId="44" fillId="49" borderId="4" xfId="0" applyNumberFormat="1" applyFont="1" applyFill="1" applyBorder="1" applyAlignment="1">
      <alignment horizontal="right" vertical="center" shrinkToFit="1"/>
    </xf>
    <xf numFmtId="180" fontId="46" fillId="49" borderId="40" xfId="0" applyNumberFormat="1" applyFont="1" applyFill="1" applyBorder="1" applyAlignment="1">
      <alignment horizontal="right" vertical="center" shrinkToFit="1"/>
    </xf>
    <xf numFmtId="180" fontId="44" fillId="50" borderId="4" xfId="0" applyNumberFormat="1" applyFont="1" applyFill="1" applyBorder="1" applyAlignment="1">
      <alignment horizontal="right" vertical="center" shrinkToFit="1"/>
    </xf>
    <xf numFmtId="180" fontId="46" fillId="50" borderId="40" xfId="0" applyNumberFormat="1" applyFont="1" applyFill="1" applyBorder="1" applyAlignment="1">
      <alignment horizontal="right" vertical="center" shrinkToFit="1"/>
    </xf>
    <xf numFmtId="179" fontId="37" fillId="0" borderId="4" xfId="0" applyNumberFormat="1" applyFont="1" applyFill="1" applyBorder="1" applyAlignment="1">
      <alignment horizontal="right" vertical="center" shrinkToFit="1"/>
    </xf>
    <xf numFmtId="179" fontId="37" fillId="0" borderId="44" xfId="0" applyNumberFormat="1" applyFont="1" applyFill="1" applyBorder="1" applyAlignment="1">
      <alignment horizontal="right" vertical="center" shrinkToFit="1"/>
    </xf>
    <xf numFmtId="10" fontId="37" fillId="0" borderId="33" xfId="0" applyNumberFormat="1" applyFont="1" applyFill="1" applyBorder="1" applyAlignment="1">
      <alignment horizontal="right" vertical="center" shrinkToFit="1"/>
    </xf>
    <xf numFmtId="179" fontId="37" fillId="0" borderId="7" xfId="0" applyNumberFormat="1" applyFont="1" applyFill="1" applyBorder="1" applyAlignment="1">
      <alignment horizontal="right" vertical="center" shrinkToFit="1"/>
    </xf>
    <xf numFmtId="179" fontId="37" fillId="0" borderId="38" xfId="0" applyNumberFormat="1" applyFont="1" applyFill="1" applyBorder="1" applyAlignment="1">
      <alignment horizontal="right" vertical="center" shrinkToFit="1"/>
    </xf>
    <xf numFmtId="10" fontId="37" fillId="0" borderId="20" xfId="0" applyNumberFormat="1" applyFont="1" applyFill="1" applyBorder="1" applyAlignment="1">
      <alignment horizontal="right" vertical="center" shrinkToFit="1"/>
    </xf>
    <xf numFmtId="10" fontId="37" fillId="0" borderId="3" xfId="0" applyNumberFormat="1" applyFont="1" applyFill="1" applyBorder="1" applyAlignment="1">
      <alignment horizontal="right" vertical="center"/>
    </xf>
    <xf numFmtId="10" fontId="37" fillId="0" borderId="6" xfId="0" applyNumberFormat="1" applyFont="1" applyFill="1" applyBorder="1" applyAlignment="1">
      <alignment horizontal="right" vertical="center" shrinkToFit="1"/>
    </xf>
    <xf numFmtId="0" fontId="37" fillId="28" borderId="19" xfId="0" applyFont="1" applyFill="1" applyBorder="1" applyAlignment="1">
      <alignment horizontal="center" vertical="center"/>
    </xf>
    <xf numFmtId="0" fontId="37" fillId="28" borderId="17" xfId="0" applyFont="1" applyFill="1" applyBorder="1" applyAlignment="1">
      <alignment horizontal="center" vertical="center"/>
    </xf>
    <xf numFmtId="0" fontId="37" fillId="28" borderId="18" xfId="0" applyFont="1" applyFill="1" applyBorder="1" applyAlignment="1">
      <alignment horizontal="center" vertical="center"/>
    </xf>
    <xf numFmtId="0" fontId="37" fillId="0" borderId="5" xfId="0" applyFont="1" applyFill="1" applyBorder="1" applyAlignment="1">
      <alignment horizontal="center" vertical="center" shrinkToFit="1"/>
    </xf>
    <xf numFmtId="0" fontId="37" fillId="0" borderId="6" xfId="0" applyFont="1" applyFill="1" applyBorder="1" applyAlignment="1">
      <alignment horizontal="center" vertical="center" shrinkToFit="1"/>
    </xf>
    <xf numFmtId="0" fontId="37" fillId="28" borderId="21" xfId="0" applyFont="1" applyFill="1" applyBorder="1" applyAlignment="1">
      <alignment horizontal="center" vertical="center"/>
    </xf>
    <xf numFmtId="0" fontId="37" fillId="28" borderId="22" xfId="0" applyFont="1" applyFill="1" applyBorder="1" applyAlignment="1">
      <alignment horizontal="center" vertical="center"/>
    </xf>
    <xf numFmtId="0" fontId="37" fillId="28" borderId="3" xfId="0" applyFont="1" applyFill="1" applyBorder="1" applyAlignment="1">
      <alignment horizontal="center" vertical="center" shrinkToFit="1"/>
    </xf>
    <xf numFmtId="0" fontId="37" fillId="0" borderId="19"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9"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9" fillId="29" borderId="0" xfId="0" applyFont="1" applyFill="1" applyBorder="1" applyAlignment="1">
      <alignment horizontal="center" vertical="center" wrapText="1"/>
    </xf>
    <xf numFmtId="0" fontId="39" fillId="29" borderId="0" xfId="0" applyFont="1" applyFill="1" applyBorder="1" applyAlignment="1">
      <alignment horizontal="center" vertical="center"/>
    </xf>
    <xf numFmtId="184" fontId="43" fillId="0" borderId="0" xfId="0" applyNumberFormat="1" applyFont="1" applyFill="1" applyBorder="1" applyAlignment="1">
      <alignment horizontal="center" vertical="center"/>
    </xf>
    <xf numFmtId="185" fontId="43"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42" fillId="28" borderId="21" xfId="0" applyFont="1" applyFill="1" applyBorder="1" applyAlignment="1">
      <alignment horizontal="center" vertical="center" wrapText="1" shrinkToFit="1"/>
    </xf>
    <xf numFmtId="0" fontId="42" fillId="28" borderId="24" xfId="0" applyFont="1" applyFill="1" applyBorder="1" applyAlignment="1">
      <alignment horizontal="center" vertical="center" wrapText="1" shrinkToFit="1"/>
    </xf>
    <xf numFmtId="0" fontId="42" fillId="28" borderId="22" xfId="0" applyFont="1" applyFill="1" applyBorder="1" applyAlignment="1">
      <alignment horizontal="center" vertical="center" wrapText="1" shrinkToFit="1"/>
    </xf>
    <xf numFmtId="0" fontId="42" fillId="28" borderId="26" xfId="0" applyFont="1" applyFill="1" applyBorder="1" applyAlignment="1">
      <alignment horizontal="center" vertical="center" wrapText="1" shrinkToFit="1"/>
    </xf>
    <xf numFmtId="0" fontId="37" fillId="28" borderId="21" xfId="0" applyFont="1" applyFill="1" applyBorder="1" applyAlignment="1">
      <alignment horizontal="center" vertical="center" wrapText="1"/>
    </xf>
    <xf numFmtId="0" fontId="37" fillId="28" borderId="27" xfId="0" applyFont="1" applyFill="1" applyBorder="1" applyAlignment="1">
      <alignment horizontal="center" vertical="center"/>
    </xf>
    <xf numFmtId="0" fontId="37" fillId="28" borderId="25" xfId="0" applyFont="1" applyFill="1" applyBorder="1" applyAlignment="1">
      <alignment horizontal="center" vertical="center"/>
    </xf>
    <xf numFmtId="0" fontId="37" fillId="28" borderId="23" xfId="0" applyFont="1" applyFill="1" applyBorder="1" applyAlignment="1">
      <alignment horizontal="center" vertical="center"/>
    </xf>
    <xf numFmtId="0" fontId="37" fillId="28" borderId="4" xfId="0" applyFont="1" applyFill="1" applyBorder="1" applyAlignment="1">
      <alignment horizontal="center" vertical="center" wrapText="1"/>
    </xf>
    <xf numFmtId="0" fontId="37" fillId="28" borderId="43" xfId="0" applyFont="1" applyFill="1" applyBorder="1" applyAlignment="1">
      <alignment horizontal="center" vertical="center"/>
    </xf>
    <xf numFmtId="0" fontId="37" fillId="28" borderId="40" xfId="0" applyFont="1" applyFill="1" applyBorder="1" applyAlignment="1">
      <alignment horizontal="center" vertical="center"/>
    </xf>
    <xf numFmtId="0" fontId="37" fillId="28" borderId="24" xfId="0" applyFont="1" applyFill="1" applyBorder="1" applyAlignment="1">
      <alignment horizontal="center" vertical="center"/>
    </xf>
    <xf numFmtId="0" fontId="37" fillId="28" borderId="26" xfId="0" applyFont="1" applyFill="1" applyBorder="1" applyAlignment="1">
      <alignment horizontal="center" vertical="center"/>
    </xf>
    <xf numFmtId="0" fontId="39" fillId="28" borderId="19" xfId="0" applyFont="1" applyFill="1" applyBorder="1" applyAlignment="1">
      <alignment horizontal="center" vertical="center"/>
    </xf>
    <xf numFmtId="0" fontId="39" fillId="28" borderId="18" xfId="0" applyFont="1" applyFill="1" applyBorder="1" applyAlignment="1">
      <alignment horizontal="center" vertical="center"/>
    </xf>
    <xf numFmtId="0" fontId="42" fillId="28" borderId="21" xfId="0" applyFont="1" applyFill="1" applyBorder="1" applyAlignment="1">
      <alignment horizontal="center" vertical="center"/>
    </xf>
    <xf numFmtId="0" fontId="42" fillId="28" borderId="24" xfId="0" applyFont="1" applyFill="1" applyBorder="1" applyAlignment="1">
      <alignment horizontal="center" vertical="center"/>
    </xf>
    <xf numFmtId="0" fontId="42" fillId="28" borderId="22" xfId="0" applyFont="1" applyFill="1" applyBorder="1" applyAlignment="1">
      <alignment horizontal="center" vertical="center"/>
    </xf>
    <xf numFmtId="0" fontId="42" fillId="28" borderId="26" xfId="0" applyFont="1" applyFill="1" applyBorder="1" applyAlignment="1">
      <alignment horizontal="center" vertical="center"/>
    </xf>
    <xf numFmtId="0" fontId="37" fillId="0" borderId="3" xfId="0" applyFont="1" applyFill="1" applyBorder="1" applyAlignment="1">
      <alignment horizontal="center" vertical="center" wrapText="1"/>
    </xf>
    <xf numFmtId="0" fontId="54" fillId="28" borderId="19" xfId="0" applyFont="1" applyFill="1" applyBorder="1" applyAlignment="1">
      <alignment horizontal="center" vertical="center"/>
    </xf>
    <xf numFmtId="0" fontId="54" fillId="28" borderId="17" xfId="0" applyFont="1" applyFill="1" applyBorder="1" applyAlignment="1">
      <alignment horizontal="center" vertical="center"/>
    </xf>
    <xf numFmtId="0" fontId="39" fillId="28" borderId="19" xfId="0" applyFont="1" applyFill="1" applyBorder="1" applyAlignment="1">
      <alignment horizontal="center" vertical="center" shrinkToFit="1"/>
    </xf>
    <xf numFmtId="0" fontId="39" fillId="28" borderId="18" xfId="0" applyFont="1" applyFill="1" applyBorder="1" applyAlignment="1">
      <alignment horizontal="center" vertical="center" shrinkToFit="1"/>
    </xf>
    <xf numFmtId="0" fontId="42" fillId="28" borderId="21" xfId="0" applyFont="1" applyFill="1" applyBorder="1" applyAlignment="1">
      <alignment horizontal="center" vertical="center" shrinkToFit="1"/>
    </xf>
    <xf numFmtId="0" fontId="42" fillId="28" borderId="27" xfId="0" applyFont="1" applyFill="1" applyBorder="1" applyAlignment="1">
      <alignment horizontal="center" vertical="center" shrinkToFit="1"/>
    </xf>
    <xf numFmtId="0" fontId="42" fillId="28" borderId="22" xfId="0" applyFont="1" applyFill="1" applyBorder="1" applyAlignment="1">
      <alignment horizontal="center" vertical="center" shrinkToFit="1"/>
    </xf>
    <xf numFmtId="0" fontId="42" fillId="28" borderId="25" xfId="0" applyFont="1" applyFill="1" applyBorder="1" applyAlignment="1">
      <alignment horizontal="center" vertical="center" shrinkToFit="1"/>
    </xf>
    <xf numFmtId="0" fontId="37" fillId="0" borderId="19" xfId="1550" applyNumberFormat="1" applyFont="1" applyBorder="1" applyAlignment="1">
      <alignment vertical="center" shrinkToFit="1"/>
    </xf>
    <xf numFmtId="0" fontId="37" fillId="0" borderId="18" xfId="1550" applyNumberFormat="1" applyFont="1" applyBorder="1" applyAlignment="1">
      <alignment vertical="center" shrinkToFit="1"/>
    </xf>
    <xf numFmtId="0" fontId="38" fillId="28" borderId="19" xfId="1550" applyFont="1" applyFill="1" applyBorder="1" applyAlignment="1">
      <alignment horizontal="center" vertical="center"/>
    </xf>
    <xf numFmtId="0" fontId="38" fillId="28" borderId="18" xfId="1550" applyFont="1" applyFill="1" applyBorder="1" applyAlignment="1">
      <alignment horizontal="center"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DCE6F1"/>
      <color rgb="FFF2DCDB"/>
      <color rgb="FFD9D9D9"/>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'年齢別受診率(資格通年)'!$E$3</c:f>
              <c:strCache>
                <c:ptCount val="1"/>
                <c:pt idx="0">
                  <c:v>受診率(%)</c:v>
                </c:pt>
              </c:strCache>
            </c:strRef>
          </c:tx>
          <c:spPr>
            <a:solidFill>
              <a:srgbClr val="FFC000"/>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D6-487B-887F-7D3BDF0AC95E}"/>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D6-487B-887F-7D3BDF0AC95E}"/>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6-487B-887F-7D3BDF0AC95E}"/>
                </c:ext>
              </c:extLst>
            </c:dLbl>
            <c:dLbl>
              <c:idx val="7"/>
              <c:layout>
                <c:manualLayout>
                  <c:x val="1.3740338164250083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D6-487B-887F-7D3BDF0AC95E}"/>
                </c:ext>
              </c:extLst>
            </c:dLbl>
            <c:dLbl>
              <c:idx val="10"/>
              <c:layout>
                <c:manualLayout>
                  <c:x val="1.9844325749125653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D6-487B-887F-7D3BDF0AC95E}"/>
                </c:ext>
              </c:extLst>
            </c:dLbl>
            <c:dLbl>
              <c:idx val="11"/>
              <c:layout>
                <c:manualLayout>
                  <c:x val="1.9598390660754066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6-487B-887F-7D3BDF0AC95E}"/>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6-487B-887F-7D3BDF0AC95E}"/>
                </c:ext>
              </c:extLst>
            </c:dLbl>
            <c:dLbl>
              <c:idx val="13"/>
              <c:layout>
                <c:manualLayout>
                  <c:x val="1.404187788488569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6-487B-887F-7D3BDF0AC95E}"/>
                </c:ext>
              </c:extLst>
            </c:dLbl>
            <c:dLbl>
              <c:idx val="14"/>
              <c:layout>
                <c:manualLayout>
                  <c:x val="2.7703260869565104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6-487B-887F-7D3BDF0AC95E}"/>
                </c:ext>
              </c:extLst>
            </c:dLbl>
            <c:dLbl>
              <c:idx val="15"/>
              <c:layout>
                <c:manualLayout>
                  <c:x val="4.0200483091787443E-3"/>
                  <c:y val="1.0080158730159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6-487B-887F-7D3BDF0AC95E}"/>
                </c:ext>
              </c:extLst>
            </c:dLbl>
            <c:dLbl>
              <c:idx val="17"/>
              <c:layout>
                <c:manualLayout>
                  <c:x val="3.075E-3"/>
                  <c:y val="7.9365079438993862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6-487B-887F-7D3BDF0AC95E}"/>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6-487B-887F-7D3BDF0AC95E}"/>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D6-487B-887F-7D3BDF0AC95E}"/>
                </c:ext>
              </c:extLst>
            </c:dLbl>
            <c:dLbl>
              <c:idx val="28"/>
              <c:layout>
                <c:manualLayout>
                  <c:x val="2.3115942028985228E-3"/>
                  <c:y val="1.0080158730160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D6-487B-887F-7D3BDF0AC95E}"/>
                </c:ext>
              </c:extLst>
            </c:dLbl>
            <c:dLbl>
              <c:idx val="31"/>
              <c:layout>
                <c:manualLayout>
                  <c:x val="-2.4568840579710146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D6-487B-887F-7D3BDF0AC95E}"/>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D6-487B-887F-7D3BDF0AC95E}"/>
                </c:ext>
              </c:extLst>
            </c:dLbl>
            <c:dLbl>
              <c:idx val="34"/>
              <c:layout>
                <c:manualLayout>
                  <c:x val="1.1995169082125604E-3"/>
                  <c:y val="2.38095238095238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D6-487B-887F-7D3BDF0AC95E}"/>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13-4B43-B393-30E4F5E58BA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D6-487B-887F-7D3BDF0AC95E}"/>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D6-487B-887F-7D3BDF0AC95E}"/>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D6-487B-887F-7D3BDF0AC95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'年齢別受診率(資格通年)'!$B$4:$B$44</c:f>
              <c:strCache>
                <c:ptCount val="41"/>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96歳</c:v>
                </c:pt>
                <c:pt idx="23">
                  <c:v>97歳</c:v>
                </c:pt>
                <c:pt idx="24">
                  <c:v>98歳</c:v>
                </c:pt>
                <c:pt idx="25">
                  <c:v>99歳</c:v>
                </c:pt>
                <c:pt idx="26">
                  <c:v>100歳</c:v>
                </c:pt>
                <c:pt idx="27">
                  <c:v>101歳</c:v>
                </c:pt>
                <c:pt idx="28">
                  <c:v>102歳</c:v>
                </c:pt>
                <c:pt idx="29">
                  <c:v>103歳</c:v>
                </c:pt>
                <c:pt idx="30">
                  <c:v>104歳</c:v>
                </c:pt>
                <c:pt idx="31">
                  <c:v>105歳</c:v>
                </c:pt>
                <c:pt idx="32">
                  <c:v>106歳</c:v>
                </c:pt>
                <c:pt idx="33">
                  <c:v>107歳</c:v>
                </c:pt>
                <c:pt idx="34">
                  <c:v>108歳</c:v>
                </c:pt>
                <c:pt idx="35">
                  <c:v>109歳</c:v>
                </c:pt>
                <c:pt idx="36">
                  <c:v>110歳</c:v>
                </c:pt>
                <c:pt idx="37">
                  <c:v>111歳</c:v>
                </c:pt>
                <c:pt idx="38">
                  <c:v>112歳</c:v>
                </c:pt>
                <c:pt idx="39">
                  <c:v>113歳</c:v>
                </c:pt>
                <c:pt idx="40">
                  <c:v>114歳</c:v>
                </c:pt>
              </c:strCache>
            </c:strRef>
          </c:cat>
          <c:val>
            <c:numRef>
              <c:f>'年齢別受診率(資格通年)'!$E$4:$E$44</c:f>
              <c:numCache>
                <c:formatCode>0.0%</c:formatCode>
                <c:ptCount val="41"/>
                <c:pt idx="0">
                  <c:v>0.13062256399452227</c:v>
                </c:pt>
                <c:pt idx="1">
                  <c:v>0.15467239527389903</c:v>
                </c:pt>
                <c:pt idx="2">
                  <c:v>0.26333223563140462</c:v>
                </c:pt>
                <c:pt idx="3">
                  <c:v>0.26495595007333106</c:v>
                </c:pt>
                <c:pt idx="4">
                  <c:v>0.25679072249987872</c:v>
                </c:pt>
                <c:pt idx="5">
                  <c:v>0.24643350461351457</c:v>
                </c:pt>
                <c:pt idx="6">
                  <c:v>0.23710627868168543</c:v>
                </c:pt>
                <c:pt idx="7">
                  <c:v>0.22762584759082133</c:v>
                </c:pt>
                <c:pt idx="8">
                  <c:v>0.21361616105672709</c:v>
                </c:pt>
                <c:pt idx="9">
                  <c:v>0.20222493142334655</c:v>
                </c:pt>
                <c:pt idx="10">
                  <c:v>0.19026875843888638</c:v>
                </c:pt>
                <c:pt idx="11">
                  <c:v>0.17810750066664127</c:v>
                </c:pt>
                <c:pt idx="12">
                  <c:v>0.16496569095804742</c:v>
                </c:pt>
                <c:pt idx="13">
                  <c:v>0.15355068390481544</c:v>
                </c:pt>
                <c:pt idx="14">
                  <c:v>0.14192569276600528</c:v>
                </c:pt>
                <c:pt idx="15">
                  <c:v>0.12993883286493635</c:v>
                </c:pt>
                <c:pt idx="16">
                  <c:v>0.11986260334704638</c:v>
                </c:pt>
                <c:pt idx="17">
                  <c:v>0.10988043377514135</c:v>
                </c:pt>
                <c:pt idx="18">
                  <c:v>0.10262585913176291</c:v>
                </c:pt>
                <c:pt idx="19">
                  <c:v>9.0605220112367546E-2</c:v>
                </c:pt>
                <c:pt idx="20">
                  <c:v>8.9331856773717244E-2</c:v>
                </c:pt>
                <c:pt idx="21">
                  <c:v>8.4715937657114132E-2</c:v>
                </c:pt>
                <c:pt idx="22">
                  <c:v>7.4624401518903746E-2</c:v>
                </c:pt>
                <c:pt idx="23">
                  <c:v>6.818700114025085E-2</c:v>
                </c:pt>
                <c:pt idx="24">
                  <c:v>6.215213358070501E-2</c:v>
                </c:pt>
                <c:pt idx="25">
                  <c:v>6.0922541340295906E-2</c:v>
                </c:pt>
                <c:pt idx="26">
                  <c:v>5.2597402597402594E-2</c:v>
                </c:pt>
                <c:pt idx="27">
                  <c:v>6.3926940639269403E-2</c:v>
                </c:pt>
                <c:pt idx="28">
                  <c:v>3.6605657237936774E-2</c:v>
                </c:pt>
                <c:pt idx="29">
                  <c:v>4.3596730245231606E-2</c:v>
                </c:pt>
                <c:pt idx="30">
                  <c:v>2.8455284552845527E-2</c:v>
                </c:pt>
                <c:pt idx="31">
                  <c:v>4.7244094488188976E-2</c:v>
                </c:pt>
                <c:pt idx="32">
                  <c:v>0</c:v>
                </c:pt>
                <c:pt idx="33">
                  <c:v>0.04</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16-75D6-487B-887F-7D3BDF0AC95E}"/>
            </c:ext>
          </c:extLst>
        </c:ser>
        <c:dLbls>
          <c:showLegendKey val="0"/>
          <c:showVal val="0"/>
          <c:showCatName val="0"/>
          <c:showSerName val="0"/>
          <c:showPercent val="0"/>
          <c:showBubbleSize val="0"/>
        </c:dLbls>
        <c:gapWidth val="150"/>
        <c:axId val="449393664"/>
        <c:axId val="448519488"/>
      </c:barChart>
      <c:catAx>
        <c:axId val="449393664"/>
        <c:scaling>
          <c:orientation val="maxMin"/>
        </c:scaling>
        <c:delete val="0"/>
        <c:axPos val="l"/>
        <c:numFmt formatCode="General" sourceLinked="0"/>
        <c:majorTickMark val="none"/>
        <c:minorTickMark val="none"/>
        <c:tickLblPos val="nextTo"/>
        <c:spPr>
          <a:ln>
            <a:solidFill>
              <a:srgbClr val="7F7F7F"/>
            </a:solidFill>
          </a:ln>
        </c:spPr>
        <c:crossAx val="448519488"/>
        <c:crossesAt val="0"/>
        <c:auto val="1"/>
        <c:lblAlgn val="ctr"/>
        <c:lblOffset val="100"/>
        <c:noMultiLvlLbl val="0"/>
      </c:catAx>
      <c:valAx>
        <c:axId val="44851948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49393664"/>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市区町村別_指導対象者群分析!$AJ$5</c:f>
              <c:strCache>
                <c:ptCount val="1"/>
                <c:pt idx="0">
                  <c:v>治療中断者割合</c:v>
                </c:pt>
              </c:strCache>
            </c:strRef>
          </c:tx>
          <c:spPr>
            <a:solidFill>
              <a:srgbClr val="B3A2C7"/>
            </a:solidFill>
            <a:ln>
              <a:noFill/>
            </a:ln>
          </c:spPr>
          <c:invertIfNegative val="0"/>
          <c:dLbls>
            <c:dLbl>
              <c:idx val="36"/>
              <c:layout>
                <c:manualLayout>
                  <c:x val="3.3488580591785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8-4FAC-8649-94850833E167}"/>
                </c:ext>
              </c:extLst>
            </c:dLbl>
            <c:dLbl>
              <c:idx val="37"/>
              <c:layout>
                <c:manualLayout>
                  <c:x val="5.0302694151565849E-3"/>
                  <c:y val="7.52254244152625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BE-4D22-A8CE-88C798E99C51}"/>
                </c:ext>
              </c:extLst>
            </c:dLbl>
            <c:dLbl>
              <c:idx val="38"/>
              <c:layout>
                <c:manualLayout>
                  <c:x val="1.172838651623162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BE-4D22-A8CE-88C798E99C51}"/>
                </c:ext>
              </c:extLst>
            </c:dLbl>
            <c:dLbl>
              <c:idx val="39"/>
              <c:layout>
                <c:manualLayout>
                  <c:x val="1.1728518361037223E-2"/>
                  <c:y val="8.161707593532945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BE-4D22-A8CE-88C798E99C51}"/>
                </c:ext>
              </c:extLst>
            </c:dLbl>
            <c:dLbl>
              <c:idx val="40"/>
              <c:layout>
                <c:manualLayout>
                  <c:x val="1.3404413724740225E-2"/>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BE-4D22-A8CE-88C798E99C51}"/>
                </c:ext>
              </c:extLst>
            </c:dLbl>
            <c:dLbl>
              <c:idx val="41"/>
              <c:layout>
                <c:manualLayout>
                  <c:x val="1.5081224864625103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BE-4D22-A8CE-88C798E99C51}"/>
                </c:ext>
              </c:extLst>
            </c:dLbl>
            <c:dLbl>
              <c:idx val="42"/>
              <c:layout>
                <c:manualLayout>
                  <c:x val="2.1788540708731752E-2"/>
                  <c:y val="1.632341516426234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BE-4D22-A8CE-88C798E99C51}"/>
                </c:ext>
              </c:extLst>
            </c:dLbl>
            <c:dLbl>
              <c:idx val="43"/>
              <c:layout>
                <c:manualLayout>
                  <c:x val="2.1790913915230383E-2"/>
                  <c:y val="3.26468303513282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BE-4D22-A8CE-88C798E99C51}"/>
                </c:ext>
              </c:extLst>
            </c:dLbl>
            <c:dLbl>
              <c:idx val="44"/>
              <c:layout>
                <c:manualLayout>
                  <c:x val="2.1793155276923534E-2"/>
                  <c:y val="2.44851227577952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BE-4D22-A8CE-88C798E99C51}"/>
                </c:ext>
              </c:extLst>
            </c:dLbl>
            <c:dLbl>
              <c:idx val="45"/>
              <c:layout>
                <c:manualLayout>
                  <c:x val="2.346995751301131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BE-4D22-A8CE-88C798E99C51}"/>
                </c:ext>
              </c:extLst>
            </c:dLbl>
            <c:dLbl>
              <c:idx val="46"/>
              <c:layout>
                <c:manualLayout>
                  <c:x val="2.3472198874704586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BE-4D22-A8CE-88C798E99C51}"/>
                </c:ext>
              </c:extLst>
            </c:dLbl>
            <c:dLbl>
              <c:idx val="47"/>
              <c:layout>
                <c:manualLayout>
                  <c:x val="2.8497859169971027E-2"/>
                  <c:y val="3.26468303437270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BE-4D22-A8CE-88C798E99C51}"/>
                </c:ext>
              </c:extLst>
            </c:dLbl>
            <c:dLbl>
              <c:idx val="48"/>
              <c:layout>
                <c:manualLayout>
                  <c:x val="3.1849090435648202E-2"/>
                  <c:y val="1.6323415179464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BE-4D22-A8CE-88C798E99C51}"/>
                </c:ext>
              </c:extLst>
            </c:dLbl>
            <c:dLbl>
              <c:idx val="49"/>
              <c:layout>
                <c:manualLayout>
                  <c:x val="3.3523519465237468E-2"/>
                  <c:y val="4.0808537937259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BE-4D22-A8CE-88C798E99C51}"/>
                </c:ext>
              </c:extLst>
            </c:dLbl>
            <c:dLbl>
              <c:idx val="50"/>
              <c:layout>
                <c:manualLayout>
                  <c:x val="-8.38378235859436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BE-4D22-A8CE-88C798E99C51}"/>
                </c:ext>
              </c:extLst>
            </c:dLbl>
            <c:dLbl>
              <c:idx val="51"/>
              <c:layout>
                <c:manualLayout>
                  <c:x val="-6.70702588687550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BE-4D22-A8CE-88C798E99C51}"/>
                </c:ext>
              </c:extLst>
            </c:dLbl>
            <c:dLbl>
              <c:idx val="52"/>
              <c:layout>
                <c:manualLayout>
                  <c:x val="-5.0302694151566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BE-4D22-A8CE-88C798E99C51}"/>
                </c:ext>
              </c:extLst>
            </c:dLbl>
            <c:dLbl>
              <c:idx val="53"/>
              <c:layout>
                <c:manualLayout>
                  <c:x val="-6.7070258868754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BE-4D22-A8CE-88C798E99C51}"/>
                </c:ext>
              </c:extLst>
            </c:dLbl>
            <c:dLbl>
              <c:idx val="54"/>
              <c:layout>
                <c:manualLayout>
                  <c:x val="-1.6767564717188616E-3"/>
                  <c:y val="1.504508488305251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BE-4D22-A8CE-88C798E99C51}"/>
                </c:ext>
              </c:extLst>
            </c:dLbl>
            <c:dLbl>
              <c:idx val="55"/>
              <c:layout>
                <c:manualLayout>
                  <c:x val="-3.3488580591786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8-4FAC-8649-94850833E167}"/>
                </c:ext>
              </c:extLst>
            </c:dLbl>
            <c:dLbl>
              <c:idx val="56"/>
              <c:layout>
                <c:manualLayout>
                  <c:x val="-5.0232870887678112E-3"/>
                  <c:y val="1.5202365044377302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8-4FAC-8649-94850833E167}"/>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市区町村別_指導対象者群分析!$AJ$6:$AJ$79</c:f>
              <c:strCache>
                <c:ptCount val="74"/>
                <c:pt idx="0">
                  <c:v>堺市東区</c:v>
                </c:pt>
                <c:pt idx="1">
                  <c:v>守口市</c:v>
                </c:pt>
                <c:pt idx="2">
                  <c:v>能勢町</c:v>
                </c:pt>
                <c:pt idx="3">
                  <c:v>堺市南区</c:v>
                </c:pt>
                <c:pt idx="4">
                  <c:v>福島区</c:v>
                </c:pt>
                <c:pt idx="5">
                  <c:v>堺市堺区</c:v>
                </c:pt>
                <c:pt idx="6">
                  <c:v>北区</c:v>
                </c:pt>
                <c:pt idx="7">
                  <c:v>生野区</c:v>
                </c:pt>
                <c:pt idx="8">
                  <c:v>西成区</c:v>
                </c:pt>
                <c:pt idx="9">
                  <c:v>西区</c:v>
                </c:pt>
                <c:pt idx="10">
                  <c:v>旭区</c:v>
                </c:pt>
                <c:pt idx="11">
                  <c:v>平野区</c:v>
                </c:pt>
                <c:pt idx="12">
                  <c:v>鶴見区</c:v>
                </c:pt>
                <c:pt idx="13">
                  <c:v>泉南市</c:v>
                </c:pt>
                <c:pt idx="14">
                  <c:v>浪速区</c:v>
                </c:pt>
                <c:pt idx="15">
                  <c:v>堺市</c:v>
                </c:pt>
                <c:pt idx="16">
                  <c:v>松原市</c:v>
                </c:pt>
                <c:pt idx="17">
                  <c:v>忠岡町</c:v>
                </c:pt>
                <c:pt idx="18">
                  <c:v>四條畷市</c:v>
                </c:pt>
                <c:pt idx="19">
                  <c:v>東淀川区</c:v>
                </c:pt>
                <c:pt idx="20">
                  <c:v>淀川区</c:v>
                </c:pt>
                <c:pt idx="21">
                  <c:v>阿倍野区</c:v>
                </c:pt>
                <c:pt idx="22">
                  <c:v>箕面市</c:v>
                </c:pt>
                <c:pt idx="23">
                  <c:v>阪南市</c:v>
                </c:pt>
                <c:pt idx="24">
                  <c:v>都島区</c:v>
                </c:pt>
                <c:pt idx="25">
                  <c:v>住吉区</c:v>
                </c:pt>
                <c:pt idx="26">
                  <c:v>大阪市</c:v>
                </c:pt>
                <c:pt idx="27">
                  <c:v>柏原市</c:v>
                </c:pt>
                <c:pt idx="28">
                  <c:v>太子町</c:v>
                </c:pt>
                <c:pt idx="29">
                  <c:v>大東市</c:v>
                </c:pt>
                <c:pt idx="30">
                  <c:v>中央区</c:v>
                </c:pt>
                <c:pt idx="31">
                  <c:v>西淀川区</c:v>
                </c:pt>
                <c:pt idx="32">
                  <c:v>天王寺区</c:v>
                </c:pt>
                <c:pt idx="33">
                  <c:v>東大阪市</c:v>
                </c:pt>
                <c:pt idx="34">
                  <c:v>羽曳野市</c:v>
                </c:pt>
                <c:pt idx="35">
                  <c:v>茨木市</c:v>
                </c:pt>
                <c:pt idx="36">
                  <c:v>和泉市</c:v>
                </c:pt>
                <c:pt idx="37">
                  <c:v>堺市西区</c:v>
                </c:pt>
                <c:pt idx="38">
                  <c:v>島本町</c:v>
                </c:pt>
                <c:pt idx="39">
                  <c:v>住之江区</c:v>
                </c:pt>
                <c:pt idx="40">
                  <c:v>岸和田市</c:v>
                </c:pt>
                <c:pt idx="41">
                  <c:v>貝塚市</c:v>
                </c:pt>
                <c:pt idx="42">
                  <c:v>東住吉区</c:v>
                </c:pt>
                <c:pt idx="43">
                  <c:v>城東区</c:v>
                </c:pt>
                <c:pt idx="44">
                  <c:v>港区</c:v>
                </c:pt>
                <c:pt idx="45">
                  <c:v>交野市</c:v>
                </c:pt>
                <c:pt idx="46">
                  <c:v>豊中市</c:v>
                </c:pt>
                <c:pt idx="47">
                  <c:v>堺市中区</c:v>
                </c:pt>
                <c:pt idx="48">
                  <c:v>東成区</c:v>
                </c:pt>
                <c:pt idx="49">
                  <c:v>大正区</c:v>
                </c:pt>
                <c:pt idx="50">
                  <c:v>高石市</c:v>
                </c:pt>
                <c:pt idx="51">
                  <c:v>吹田市</c:v>
                </c:pt>
                <c:pt idx="52">
                  <c:v>枚方市</c:v>
                </c:pt>
                <c:pt idx="53">
                  <c:v>堺市北区</c:v>
                </c:pt>
                <c:pt idx="54">
                  <c:v>摂津市</c:v>
                </c:pt>
                <c:pt idx="55">
                  <c:v>寝屋川市</c:v>
                </c:pt>
                <c:pt idx="56">
                  <c:v>岬町</c:v>
                </c:pt>
                <c:pt idx="57">
                  <c:v>泉佐野市</c:v>
                </c:pt>
                <c:pt idx="58">
                  <c:v>豊能町</c:v>
                </c:pt>
                <c:pt idx="59">
                  <c:v>門真市</c:v>
                </c:pt>
                <c:pt idx="60">
                  <c:v>富田林市</c:v>
                </c:pt>
                <c:pt idx="61">
                  <c:v>池田市</c:v>
                </c:pt>
                <c:pt idx="62">
                  <c:v>田尻町</c:v>
                </c:pt>
                <c:pt idx="63">
                  <c:v>河内長野市</c:v>
                </c:pt>
                <c:pt idx="64">
                  <c:v>高槻市</c:v>
                </c:pt>
                <c:pt idx="65">
                  <c:v>此花区</c:v>
                </c:pt>
                <c:pt idx="66">
                  <c:v>八尾市</c:v>
                </c:pt>
                <c:pt idx="67">
                  <c:v>藤井寺市</c:v>
                </c:pt>
                <c:pt idx="68">
                  <c:v>大阪狭山市</c:v>
                </c:pt>
                <c:pt idx="69">
                  <c:v>泉大津市</c:v>
                </c:pt>
                <c:pt idx="70">
                  <c:v>熊取町</c:v>
                </c:pt>
                <c:pt idx="71">
                  <c:v>河南町</c:v>
                </c:pt>
                <c:pt idx="72">
                  <c:v>千早赤阪村</c:v>
                </c:pt>
                <c:pt idx="73">
                  <c:v>堺市美原区</c:v>
                </c:pt>
              </c:strCache>
            </c:strRef>
          </c:cat>
          <c:val>
            <c:numRef>
              <c:f>市区町村別_指導対象者群分析!$AK$6:$AK$79</c:f>
              <c:numCache>
                <c:formatCode>0.00%</c:formatCode>
                <c:ptCount val="74"/>
                <c:pt idx="0">
                  <c:v>9.4304318539031508E-3</c:v>
                </c:pt>
                <c:pt idx="1">
                  <c:v>8.5506225041108753E-3</c:v>
                </c:pt>
                <c:pt idx="2">
                  <c:v>8.4880636604774528E-3</c:v>
                </c:pt>
                <c:pt idx="3">
                  <c:v>8.2925152530720983E-3</c:v>
                </c:pt>
                <c:pt idx="4">
                  <c:v>7.1582928146947597E-3</c:v>
                </c:pt>
                <c:pt idx="5">
                  <c:v>7.1281482654839221E-3</c:v>
                </c:pt>
                <c:pt idx="6">
                  <c:v>6.8352699931647299E-3</c:v>
                </c:pt>
                <c:pt idx="7">
                  <c:v>6.8197317572175498E-3</c:v>
                </c:pt>
                <c:pt idx="8">
                  <c:v>6.7994560435165191E-3</c:v>
                </c:pt>
                <c:pt idx="9">
                  <c:v>6.7758328627893849E-3</c:v>
                </c:pt>
                <c:pt idx="10">
                  <c:v>6.736748593426118E-3</c:v>
                </c:pt>
                <c:pt idx="11">
                  <c:v>6.7155510381878905E-3</c:v>
                </c:pt>
                <c:pt idx="12">
                  <c:v>6.7124450273898621E-3</c:v>
                </c:pt>
                <c:pt idx="13">
                  <c:v>6.6990066990066993E-3</c:v>
                </c:pt>
                <c:pt idx="14">
                  <c:v>6.6896849374190768E-3</c:v>
                </c:pt>
                <c:pt idx="15">
                  <c:v>6.6638718580237207E-3</c:v>
                </c:pt>
                <c:pt idx="16">
                  <c:v>6.6278693824765597E-3</c:v>
                </c:pt>
                <c:pt idx="17">
                  <c:v>6.5687789799072646E-3</c:v>
                </c:pt>
                <c:pt idx="18">
                  <c:v>6.5263718700053278E-3</c:v>
                </c:pt>
                <c:pt idx="19">
                  <c:v>6.4538899813442246E-3</c:v>
                </c:pt>
                <c:pt idx="20">
                  <c:v>6.4023765621798812E-3</c:v>
                </c:pt>
                <c:pt idx="21">
                  <c:v>6.3913470993117007E-3</c:v>
                </c:pt>
                <c:pt idx="22">
                  <c:v>6.3816569718190544E-3</c:v>
                </c:pt>
                <c:pt idx="23">
                  <c:v>6.3268892794376098E-3</c:v>
                </c:pt>
                <c:pt idx="24">
                  <c:v>6.2677084227698117E-3</c:v>
                </c:pt>
                <c:pt idx="25">
                  <c:v>6.2450826121164434E-3</c:v>
                </c:pt>
                <c:pt idx="26">
                  <c:v>6.2108145614948084E-3</c:v>
                </c:pt>
                <c:pt idx="27">
                  <c:v>6.206827510261287E-3</c:v>
                </c:pt>
                <c:pt idx="28">
                  <c:v>6.2047569803516025E-3</c:v>
                </c:pt>
                <c:pt idx="29">
                  <c:v>6.1891047245542005E-3</c:v>
                </c:pt>
                <c:pt idx="30">
                  <c:v>6.0778963036467381E-3</c:v>
                </c:pt>
                <c:pt idx="31">
                  <c:v>6.0726988808883489E-3</c:v>
                </c:pt>
                <c:pt idx="32">
                  <c:v>5.9474412171507604E-3</c:v>
                </c:pt>
                <c:pt idx="33">
                  <c:v>5.9318790662074242E-3</c:v>
                </c:pt>
                <c:pt idx="34">
                  <c:v>5.9221658206429781E-3</c:v>
                </c:pt>
                <c:pt idx="35">
                  <c:v>5.9069949669991861E-3</c:v>
                </c:pt>
                <c:pt idx="36">
                  <c:v>5.8004640371229696E-3</c:v>
                </c:pt>
                <c:pt idx="37">
                  <c:v>5.7867794346761628E-3</c:v>
                </c:pt>
                <c:pt idx="38">
                  <c:v>5.6885517895235837E-3</c:v>
                </c:pt>
                <c:pt idx="39">
                  <c:v>5.6845965770171147E-3</c:v>
                </c:pt>
                <c:pt idx="40">
                  <c:v>5.6769908086815478E-3</c:v>
                </c:pt>
                <c:pt idx="41">
                  <c:v>5.6654754641331821E-3</c:v>
                </c:pt>
                <c:pt idx="42">
                  <c:v>5.5427003174944841E-3</c:v>
                </c:pt>
                <c:pt idx="43">
                  <c:v>5.5361712026052567E-3</c:v>
                </c:pt>
                <c:pt idx="44">
                  <c:v>5.5357477950835057E-3</c:v>
                </c:pt>
                <c:pt idx="45">
                  <c:v>5.5023074192403262E-3</c:v>
                </c:pt>
                <c:pt idx="46">
                  <c:v>5.4978619425778861E-3</c:v>
                </c:pt>
                <c:pt idx="47">
                  <c:v>5.4239978833178996E-3</c:v>
                </c:pt>
                <c:pt idx="48">
                  <c:v>5.3852932536962691E-3</c:v>
                </c:pt>
                <c:pt idx="49">
                  <c:v>5.339754999476495E-3</c:v>
                </c:pt>
                <c:pt idx="50">
                  <c:v>5.3376365441906654E-3</c:v>
                </c:pt>
                <c:pt idx="51">
                  <c:v>5.3303944941748014E-3</c:v>
                </c:pt>
                <c:pt idx="52">
                  <c:v>5.2946761118819836E-3</c:v>
                </c:pt>
                <c:pt idx="53">
                  <c:v>5.2431122322797643E-3</c:v>
                </c:pt>
                <c:pt idx="54">
                  <c:v>5.1808677953557218E-3</c:v>
                </c:pt>
                <c:pt idx="55">
                  <c:v>5.1612137751015927E-3</c:v>
                </c:pt>
                <c:pt idx="56">
                  <c:v>5.1020408163265302E-3</c:v>
                </c:pt>
                <c:pt idx="57">
                  <c:v>4.9428483163422923E-3</c:v>
                </c:pt>
                <c:pt idx="58">
                  <c:v>4.8962462112380504E-3</c:v>
                </c:pt>
                <c:pt idx="59">
                  <c:v>4.8618658125035748E-3</c:v>
                </c:pt>
                <c:pt idx="60">
                  <c:v>4.859086491739553E-3</c:v>
                </c:pt>
                <c:pt idx="61">
                  <c:v>4.830260561942989E-3</c:v>
                </c:pt>
                <c:pt idx="62">
                  <c:v>4.6948356807511738E-3</c:v>
                </c:pt>
                <c:pt idx="63">
                  <c:v>4.6511627906976744E-3</c:v>
                </c:pt>
                <c:pt idx="64">
                  <c:v>4.5482737233822615E-3</c:v>
                </c:pt>
                <c:pt idx="65">
                  <c:v>4.5206908542946567E-3</c:v>
                </c:pt>
                <c:pt idx="66">
                  <c:v>4.5036691657615174E-3</c:v>
                </c:pt>
                <c:pt idx="67">
                  <c:v>4.4929396662387678E-3</c:v>
                </c:pt>
                <c:pt idx="68">
                  <c:v>4.4897463900012138E-3</c:v>
                </c:pt>
                <c:pt idx="69">
                  <c:v>4.4338704444684763E-3</c:v>
                </c:pt>
                <c:pt idx="70">
                  <c:v>3.9751123401313513E-3</c:v>
                </c:pt>
                <c:pt idx="71">
                  <c:v>3.8022813688212928E-3</c:v>
                </c:pt>
                <c:pt idx="72">
                  <c:v>3.4158838599487617E-3</c:v>
                </c:pt>
                <c:pt idx="73">
                  <c:v>3.0270655270655269E-3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4.0071460992008225E-3"/>
                  <c:y val="-0.897381972054566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F72-4B73-99F3-5D587368A0FF}"/>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市区町村別_指導対象者群分析!$AM$6:$AM$79</c:f>
              <c:numCache>
                <c:formatCode>0.00%</c:formatCode>
                <c:ptCount val="74"/>
                <c:pt idx="0">
                  <c:v>5.8054628735580835E-3</c:v>
                </c:pt>
                <c:pt idx="1">
                  <c:v>5.8054628735580835E-3</c:v>
                </c:pt>
                <c:pt idx="2">
                  <c:v>5.8054628735580835E-3</c:v>
                </c:pt>
                <c:pt idx="3">
                  <c:v>5.8054628735580835E-3</c:v>
                </c:pt>
                <c:pt idx="4">
                  <c:v>5.8054628735580835E-3</c:v>
                </c:pt>
                <c:pt idx="5">
                  <c:v>5.8054628735580835E-3</c:v>
                </c:pt>
                <c:pt idx="6">
                  <c:v>5.8054628735580835E-3</c:v>
                </c:pt>
                <c:pt idx="7">
                  <c:v>5.8054628735580835E-3</c:v>
                </c:pt>
                <c:pt idx="8">
                  <c:v>5.8054628735580835E-3</c:v>
                </c:pt>
                <c:pt idx="9">
                  <c:v>5.8054628735580835E-3</c:v>
                </c:pt>
                <c:pt idx="10">
                  <c:v>5.8054628735580835E-3</c:v>
                </c:pt>
                <c:pt idx="11">
                  <c:v>5.8054628735580835E-3</c:v>
                </c:pt>
                <c:pt idx="12">
                  <c:v>5.8054628735580835E-3</c:v>
                </c:pt>
                <c:pt idx="13">
                  <c:v>5.8054628735580835E-3</c:v>
                </c:pt>
                <c:pt idx="14">
                  <c:v>5.8054628735580835E-3</c:v>
                </c:pt>
                <c:pt idx="15">
                  <c:v>5.8054628735580835E-3</c:v>
                </c:pt>
                <c:pt idx="16">
                  <c:v>5.8054628735580835E-3</c:v>
                </c:pt>
                <c:pt idx="17">
                  <c:v>5.8054628735580835E-3</c:v>
                </c:pt>
                <c:pt idx="18">
                  <c:v>5.8054628735580835E-3</c:v>
                </c:pt>
                <c:pt idx="19">
                  <c:v>5.8054628735580835E-3</c:v>
                </c:pt>
                <c:pt idx="20">
                  <c:v>5.8054628735580835E-3</c:v>
                </c:pt>
                <c:pt idx="21">
                  <c:v>5.8054628735580835E-3</c:v>
                </c:pt>
                <c:pt idx="22">
                  <c:v>5.8054628735580835E-3</c:v>
                </c:pt>
                <c:pt idx="23">
                  <c:v>5.8054628735580835E-3</c:v>
                </c:pt>
                <c:pt idx="24">
                  <c:v>5.8054628735580835E-3</c:v>
                </c:pt>
                <c:pt idx="25">
                  <c:v>5.8054628735580835E-3</c:v>
                </c:pt>
                <c:pt idx="26">
                  <c:v>5.8054628735580835E-3</c:v>
                </c:pt>
                <c:pt idx="27">
                  <c:v>5.8054628735580835E-3</c:v>
                </c:pt>
                <c:pt idx="28">
                  <c:v>5.8054628735580835E-3</c:v>
                </c:pt>
                <c:pt idx="29">
                  <c:v>5.8054628735580835E-3</c:v>
                </c:pt>
                <c:pt idx="30">
                  <c:v>5.8054628735580835E-3</c:v>
                </c:pt>
                <c:pt idx="31">
                  <c:v>5.8054628735580835E-3</c:v>
                </c:pt>
                <c:pt idx="32">
                  <c:v>5.8054628735580835E-3</c:v>
                </c:pt>
                <c:pt idx="33">
                  <c:v>5.8054628735580835E-3</c:v>
                </c:pt>
                <c:pt idx="34">
                  <c:v>5.8054628735580835E-3</c:v>
                </c:pt>
                <c:pt idx="35">
                  <c:v>5.8054628735580835E-3</c:v>
                </c:pt>
                <c:pt idx="36">
                  <c:v>5.8054628735580835E-3</c:v>
                </c:pt>
                <c:pt idx="37">
                  <c:v>5.8054628735580835E-3</c:v>
                </c:pt>
                <c:pt idx="38">
                  <c:v>5.8054628735580835E-3</c:v>
                </c:pt>
                <c:pt idx="39">
                  <c:v>5.8054628735580835E-3</c:v>
                </c:pt>
                <c:pt idx="40">
                  <c:v>5.8054628735580835E-3</c:v>
                </c:pt>
                <c:pt idx="41">
                  <c:v>5.8054628735580835E-3</c:v>
                </c:pt>
                <c:pt idx="42">
                  <c:v>5.8054628735580835E-3</c:v>
                </c:pt>
                <c:pt idx="43">
                  <c:v>5.8054628735580835E-3</c:v>
                </c:pt>
                <c:pt idx="44">
                  <c:v>5.8054628735580835E-3</c:v>
                </c:pt>
                <c:pt idx="45">
                  <c:v>5.8054628735580835E-3</c:v>
                </c:pt>
                <c:pt idx="46">
                  <c:v>5.8054628735580835E-3</c:v>
                </c:pt>
                <c:pt idx="47">
                  <c:v>5.8054628735580835E-3</c:v>
                </c:pt>
                <c:pt idx="48">
                  <c:v>5.8054628735580835E-3</c:v>
                </c:pt>
                <c:pt idx="49">
                  <c:v>5.8054628735580835E-3</c:v>
                </c:pt>
                <c:pt idx="50">
                  <c:v>5.8054628735580835E-3</c:v>
                </c:pt>
                <c:pt idx="51">
                  <c:v>5.8054628735580835E-3</c:v>
                </c:pt>
                <c:pt idx="52">
                  <c:v>5.8054628735580835E-3</c:v>
                </c:pt>
                <c:pt idx="53">
                  <c:v>5.8054628735580835E-3</c:v>
                </c:pt>
                <c:pt idx="54">
                  <c:v>5.8054628735580835E-3</c:v>
                </c:pt>
                <c:pt idx="55">
                  <c:v>5.8054628735580835E-3</c:v>
                </c:pt>
                <c:pt idx="56">
                  <c:v>5.8054628735580835E-3</c:v>
                </c:pt>
                <c:pt idx="57">
                  <c:v>5.8054628735580835E-3</c:v>
                </c:pt>
                <c:pt idx="58">
                  <c:v>5.8054628735580835E-3</c:v>
                </c:pt>
                <c:pt idx="59">
                  <c:v>5.8054628735580835E-3</c:v>
                </c:pt>
                <c:pt idx="60">
                  <c:v>5.8054628735580835E-3</c:v>
                </c:pt>
                <c:pt idx="61">
                  <c:v>5.8054628735580835E-3</c:v>
                </c:pt>
                <c:pt idx="62">
                  <c:v>5.8054628735580835E-3</c:v>
                </c:pt>
                <c:pt idx="63">
                  <c:v>5.8054628735580835E-3</c:v>
                </c:pt>
                <c:pt idx="64">
                  <c:v>5.8054628735580835E-3</c:v>
                </c:pt>
                <c:pt idx="65">
                  <c:v>5.8054628735580835E-3</c:v>
                </c:pt>
                <c:pt idx="66">
                  <c:v>5.8054628735580835E-3</c:v>
                </c:pt>
                <c:pt idx="67">
                  <c:v>5.8054628735580835E-3</c:v>
                </c:pt>
                <c:pt idx="68">
                  <c:v>5.8054628735580835E-3</c:v>
                </c:pt>
                <c:pt idx="69">
                  <c:v>5.8054628735580835E-3</c:v>
                </c:pt>
                <c:pt idx="70">
                  <c:v>5.8054628735580835E-3</c:v>
                </c:pt>
                <c:pt idx="71">
                  <c:v>5.8054628735580835E-3</c:v>
                </c:pt>
                <c:pt idx="72">
                  <c:v>5.8054628735580835E-3</c:v>
                </c:pt>
                <c:pt idx="73">
                  <c:v>5.8054628735580835E-3</c:v>
                </c:pt>
              </c:numCache>
            </c:numRef>
          </c:xVal>
          <c:yVal>
            <c:numRef>
              <c:f>市区町村別_指導対象者群分析!$AN$6:$AN$79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有所見者割合!$F$3</c:f>
              <c:strCache>
                <c:ptCount val="1"/>
                <c:pt idx="0">
                  <c:v>割合(%)
(対象者数に占める
割合)</c:v>
                </c:pt>
              </c:strCache>
            </c:strRef>
          </c:tx>
          <c:spPr>
            <a:solidFill>
              <a:srgbClr val="FFC000"/>
            </a:solidFill>
          </c:spPr>
          <c:invertIfNegative val="0"/>
          <c:dLbls>
            <c:dLbl>
              <c:idx val="1"/>
              <c:layout>
                <c:manualLayout>
                  <c:x val="3.0757121666212576E-3"/>
                  <c:y val="1.3888706620005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D5-4CA7-8066-2E857FBB56D0}"/>
                </c:ext>
              </c:extLst>
            </c:dLbl>
            <c:dLbl>
              <c:idx val="4"/>
              <c:layout>
                <c:manualLayout>
                  <c:x val="3.0757121666212576E-3"/>
                  <c:y val="-1.6203703703703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D5-4CA7-8066-2E857FBB56D0}"/>
                </c:ext>
              </c:extLst>
            </c:dLbl>
            <c:dLbl>
              <c:idx val="7"/>
              <c:layout>
                <c:manualLayout>
                  <c:x val="-1.127748099918843E-16"/>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D5-4CA7-8066-2E857FBB56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0.23584989523144326</c:v>
                </c:pt>
                <c:pt idx="1">
                  <c:v>0.36234594395732417</c:v>
                </c:pt>
                <c:pt idx="2">
                  <c:v>0.59219323933171963</c:v>
                </c:pt>
                <c:pt idx="3">
                  <c:v>0.12121353183637887</c:v>
                </c:pt>
                <c:pt idx="4">
                  <c:v>0.16920498834163455</c:v>
                </c:pt>
                <c:pt idx="5">
                  <c:v>5.5503129350728486E-2</c:v>
                </c:pt>
                <c:pt idx="6">
                  <c:v>0.42261415882746417</c:v>
                </c:pt>
                <c:pt idx="7">
                  <c:v>0.37768937362178912</c:v>
                </c:pt>
                <c:pt idx="8">
                  <c:v>0.63748047362828564</c:v>
                </c:pt>
              </c:numCache>
            </c:numRef>
          </c:val>
          <c:extLst>
            <c:ext xmlns:c16="http://schemas.microsoft.com/office/drawing/2014/chart" uri="{C3380CC4-5D6E-409C-BE32-E72D297353CC}">
              <c16:uniqueId val="{00000000-6797-4798-9C29-B8990469362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地区別_有所見者割合!$AF$5</c:f>
              <c:strCache>
                <c:ptCount val="1"/>
                <c:pt idx="0">
                  <c:v>有所見者割合 BMI</c:v>
                </c:pt>
              </c:strCache>
            </c:strRef>
          </c:tx>
          <c:spPr>
            <a:solidFill>
              <a:schemeClr val="accent3">
                <a:lumMod val="60000"/>
                <a:lumOff val="40000"/>
              </a:schemeClr>
            </a:solidFill>
            <a:ln>
              <a:noFill/>
            </a:ln>
          </c:spPr>
          <c:invertIfNegative val="0"/>
          <c:dLbls>
            <c:dLbl>
              <c:idx val="0"/>
              <c:layout>
                <c:manualLayout>
                  <c:x val="1.2270531400966183E-2"/>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0-4795-AC92-6BC5EC51B2A1}"/>
                </c:ext>
              </c:extLst>
            </c:dLbl>
            <c:dLbl>
              <c:idx val="1"/>
              <c:layout>
                <c:manualLayout>
                  <c:x val="9.2028985507245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50-4795-AC92-6BC5EC51B2A1}"/>
                </c:ext>
              </c:extLst>
            </c:dLbl>
            <c:dLbl>
              <c:idx val="2"/>
              <c:layout>
                <c:manualLayout>
                  <c:x val="7.669082125603752E-3"/>
                  <c:y val="2.38095238169152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0-4795-AC92-6BC5EC51B2A1}"/>
                </c:ext>
              </c:extLst>
            </c:dLbl>
            <c:dLbl>
              <c:idx val="3"/>
              <c:layout>
                <c:manualLayout>
                  <c:x val="-4.6014492753623185E-3"/>
                  <c:y val="1.00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50-4795-AC92-6BC5EC51B2A1}"/>
                </c:ext>
              </c:extLst>
            </c:dLbl>
            <c:dLbl>
              <c:idx val="4"/>
              <c:layout>
                <c:manualLayout>
                  <c:x val="-5.1066425120772944E-3"/>
                  <c:y val="7.9365079365079371E-8"/>
                </c:manualLayout>
              </c:layout>
              <c:showLegendKey val="0"/>
              <c:showVal val="1"/>
              <c:showCatName val="0"/>
              <c:showSerName val="0"/>
              <c:showPercent val="0"/>
              <c:showBubbleSize val="0"/>
              <c:extLst>
                <c:ext xmlns:c15="http://schemas.microsoft.com/office/drawing/2012/chart" uri="{CE6537A1-D6FC-4f65-9D91-7224C49458BB}">
                  <c15:layout>
                    <c:manualLayout>
                      <c:w val="5.2218719806763292E-2"/>
                      <c:h val="1.6126984126984129E-2"/>
                    </c:manualLayout>
                  </c15:layout>
                </c:ext>
                <c:ext xmlns:c16="http://schemas.microsoft.com/office/drawing/2014/chart" uri="{C3380CC4-5D6E-409C-BE32-E72D297353CC}">
                  <c16:uniqueId val="{00000000-9A68-4323-A765-A2795DD98EC5}"/>
                </c:ext>
              </c:extLst>
            </c:dLbl>
            <c:dLbl>
              <c:idx val="5"/>
              <c:layout>
                <c:manualLayout>
                  <c:x val="1.7019541233368251E-2"/>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3.497414232838484E-2"/>
                  <c:y val="3.246260510782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6.5796011775024641E-3"/>
                  <c:y val="-2.0156843076578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地区別_有所見者割合!$AF$6:$AF$13</c:f>
              <c:strCache>
                <c:ptCount val="8"/>
                <c:pt idx="0">
                  <c:v>中河内医療圏</c:v>
                </c:pt>
                <c:pt idx="1">
                  <c:v>大阪市医療圏</c:v>
                </c:pt>
                <c:pt idx="2">
                  <c:v>泉州医療圏</c:v>
                </c:pt>
                <c:pt idx="3">
                  <c:v>北河内医療圏</c:v>
                </c:pt>
                <c:pt idx="4">
                  <c:v>堺市医療圏</c:v>
                </c:pt>
                <c:pt idx="5">
                  <c:v>南河内医療圏</c:v>
                </c:pt>
                <c:pt idx="6">
                  <c:v>三島医療圏</c:v>
                </c:pt>
                <c:pt idx="7">
                  <c:v>豊能医療圏</c:v>
                </c:pt>
              </c:strCache>
            </c:strRef>
          </c:cat>
          <c:val>
            <c:numRef>
              <c:f>地区別_有所見者割合!$AG$6:$AG$13</c:f>
              <c:numCache>
                <c:formatCode>0.0%</c:formatCode>
                <c:ptCount val="8"/>
                <c:pt idx="0">
                  <c:v>0.24867437685274102</c:v>
                </c:pt>
                <c:pt idx="1">
                  <c:v>0.2474954408734576</c:v>
                </c:pt>
                <c:pt idx="2">
                  <c:v>0.24463770539783417</c:v>
                </c:pt>
                <c:pt idx="3">
                  <c:v>0.24212979864640963</c:v>
                </c:pt>
                <c:pt idx="4">
                  <c:v>0.23638211382113822</c:v>
                </c:pt>
                <c:pt idx="5">
                  <c:v>0.22913819522093842</c:v>
                </c:pt>
                <c:pt idx="6">
                  <c:v>0.22200556097208682</c:v>
                </c:pt>
                <c:pt idx="7">
                  <c:v>0.21796744841727542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8258944"/>
        <c:axId val="45953484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5.2500608745746202E-3"/>
                  <c:y val="-0.8960555500098604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2CE-4C8C-A1EF-E2EF88B93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地区別_有所見者割合!$AY$6:$AY$13</c:f>
              <c:numCache>
                <c:formatCode>0.0%</c:formatCode>
                <c:ptCount val="8"/>
                <c:pt idx="0">
                  <c:v>0.23584989523144326</c:v>
                </c:pt>
                <c:pt idx="1">
                  <c:v>0.23584989523144326</c:v>
                </c:pt>
                <c:pt idx="2">
                  <c:v>0.23584989523144326</c:v>
                </c:pt>
                <c:pt idx="3">
                  <c:v>0.23584989523144326</c:v>
                </c:pt>
                <c:pt idx="4">
                  <c:v>0.23584989523144326</c:v>
                </c:pt>
                <c:pt idx="5">
                  <c:v>0.23584989523144326</c:v>
                </c:pt>
                <c:pt idx="6">
                  <c:v>0.23584989523144326</c:v>
                </c:pt>
                <c:pt idx="7">
                  <c:v>0.23584989523144326</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9536000"/>
        <c:axId val="459535424"/>
      </c:scatterChart>
      <c:catAx>
        <c:axId val="458258944"/>
        <c:scaling>
          <c:orientation val="maxMin"/>
        </c:scaling>
        <c:delete val="0"/>
        <c:axPos val="l"/>
        <c:numFmt formatCode="General" sourceLinked="0"/>
        <c:majorTickMark val="none"/>
        <c:minorTickMark val="none"/>
        <c:tickLblPos val="nextTo"/>
        <c:spPr>
          <a:ln>
            <a:solidFill>
              <a:srgbClr val="7F7F7F"/>
            </a:solidFill>
          </a:ln>
        </c:spPr>
        <c:crossAx val="459534848"/>
        <c:crossesAt val="0"/>
        <c:auto val="1"/>
        <c:lblAlgn val="ctr"/>
        <c:lblOffset val="100"/>
        <c:noMultiLvlLbl val="0"/>
      </c:catAx>
      <c:valAx>
        <c:axId val="45953484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8258944"/>
        <c:crosses val="autoZero"/>
        <c:crossBetween val="between"/>
      </c:valAx>
      <c:valAx>
        <c:axId val="459535424"/>
        <c:scaling>
          <c:orientation val="minMax"/>
          <c:max val="50"/>
          <c:min val="0"/>
        </c:scaling>
        <c:delete val="1"/>
        <c:axPos val="r"/>
        <c:numFmt formatCode="General" sourceLinked="1"/>
        <c:majorTickMark val="out"/>
        <c:minorTickMark val="none"/>
        <c:tickLblPos val="nextTo"/>
        <c:crossAx val="459536000"/>
        <c:crosses val="max"/>
        <c:crossBetween val="midCat"/>
      </c:valAx>
      <c:valAx>
        <c:axId val="459536000"/>
        <c:scaling>
          <c:orientation val="minMax"/>
        </c:scaling>
        <c:delete val="1"/>
        <c:axPos val="b"/>
        <c:numFmt formatCode="0.0%" sourceLinked="1"/>
        <c:majorTickMark val="out"/>
        <c:minorTickMark val="none"/>
        <c:tickLblPos val="nextTo"/>
        <c:crossAx val="45953542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地区別_有所見者割合!$AH$5</c:f>
              <c:strCache>
                <c:ptCount val="1"/>
                <c:pt idx="0">
                  <c:v>有所見者割合 腹囲</c:v>
                </c:pt>
              </c:strCache>
            </c:strRef>
          </c:tx>
          <c:spPr>
            <a:solidFill>
              <a:schemeClr val="accent3">
                <a:lumMod val="60000"/>
                <a:lumOff val="40000"/>
              </a:schemeClr>
            </a:solidFill>
            <a:ln>
              <a:noFill/>
            </a:ln>
          </c:spPr>
          <c:invertIfNegative val="0"/>
          <c:dLbls>
            <c:dLbl>
              <c:idx val="0"/>
              <c:layout>
                <c:manualLayout>
                  <c:x val="-3.3522258977928669E-3"/>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ED-4189-AC73-3331EA68BE89}"/>
                </c:ext>
              </c:extLst>
            </c:dLbl>
            <c:dLbl>
              <c:idx val="4"/>
              <c:layout>
                <c:manualLayout>
                  <c:x val="6.5724743980345929E-4"/>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5841174440465326E-4"/>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0779913831958368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4216196134250046E-2"/>
                  <c:y val="2.4346953845988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地区別_有所見者割合!$AH$6:$AH$13</c:f>
              <c:strCache>
                <c:ptCount val="8"/>
                <c:pt idx="0">
                  <c:v>北河内医療圏</c:v>
                </c:pt>
                <c:pt idx="1">
                  <c:v>中河内医療圏</c:v>
                </c:pt>
                <c:pt idx="2">
                  <c:v>堺市医療圏</c:v>
                </c:pt>
                <c:pt idx="3">
                  <c:v>泉州医療圏</c:v>
                </c:pt>
                <c:pt idx="4">
                  <c:v>南河内医療圏</c:v>
                </c:pt>
                <c:pt idx="5">
                  <c:v>大阪市医療圏</c:v>
                </c:pt>
                <c:pt idx="6">
                  <c:v>三島医療圏</c:v>
                </c:pt>
                <c:pt idx="7">
                  <c:v>豊能医療圏</c:v>
                </c:pt>
              </c:strCache>
            </c:strRef>
          </c:cat>
          <c:val>
            <c:numRef>
              <c:f>地区別_有所見者割合!$AI$6:$AI$13</c:f>
              <c:numCache>
                <c:formatCode>0.0%</c:formatCode>
                <c:ptCount val="8"/>
                <c:pt idx="0">
                  <c:v>0.37565835395646929</c:v>
                </c:pt>
                <c:pt idx="1">
                  <c:v>0.36567811307665626</c:v>
                </c:pt>
                <c:pt idx="2">
                  <c:v>0.36434390456793714</c:v>
                </c:pt>
                <c:pt idx="3">
                  <c:v>0.36342155009451793</c:v>
                </c:pt>
                <c:pt idx="4">
                  <c:v>0.36251709986320108</c:v>
                </c:pt>
                <c:pt idx="5">
                  <c:v>0.36223428542438235</c:v>
                </c:pt>
                <c:pt idx="6">
                  <c:v>0.36194423511680485</c:v>
                </c:pt>
                <c:pt idx="7">
                  <c:v>0.34345875043148083</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0406272"/>
        <c:axId val="4543288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B3-44A3-A6F2-B4C94A34BC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地区別_有所見者割合!$AZ$6:$AZ$13</c:f>
              <c:numCache>
                <c:formatCode>0.0%</c:formatCode>
                <c:ptCount val="8"/>
                <c:pt idx="0">
                  <c:v>0.36234594395732417</c:v>
                </c:pt>
                <c:pt idx="1">
                  <c:v>0.36234594395732417</c:v>
                </c:pt>
                <c:pt idx="2">
                  <c:v>0.36234594395732417</c:v>
                </c:pt>
                <c:pt idx="3">
                  <c:v>0.36234594395732417</c:v>
                </c:pt>
                <c:pt idx="4">
                  <c:v>0.36234594395732417</c:v>
                </c:pt>
                <c:pt idx="5">
                  <c:v>0.36234594395732417</c:v>
                </c:pt>
                <c:pt idx="6">
                  <c:v>0.36234594395732417</c:v>
                </c:pt>
                <c:pt idx="7">
                  <c:v>0.36234594395732417</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0048"/>
        <c:axId val="454329472"/>
      </c:scatterChart>
      <c:catAx>
        <c:axId val="460406272"/>
        <c:scaling>
          <c:orientation val="maxMin"/>
        </c:scaling>
        <c:delete val="0"/>
        <c:axPos val="l"/>
        <c:numFmt formatCode="General" sourceLinked="0"/>
        <c:majorTickMark val="none"/>
        <c:minorTickMark val="none"/>
        <c:tickLblPos val="nextTo"/>
        <c:spPr>
          <a:ln>
            <a:solidFill>
              <a:srgbClr val="7F7F7F"/>
            </a:solidFill>
          </a:ln>
        </c:spPr>
        <c:crossAx val="454328896"/>
        <c:crossesAt val="0"/>
        <c:auto val="1"/>
        <c:lblAlgn val="ctr"/>
        <c:lblOffset val="100"/>
        <c:noMultiLvlLbl val="0"/>
      </c:catAx>
      <c:valAx>
        <c:axId val="4543288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0406272"/>
        <c:crosses val="autoZero"/>
        <c:crossBetween val="between"/>
      </c:valAx>
      <c:valAx>
        <c:axId val="454329472"/>
        <c:scaling>
          <c:orientation val="minMax"/>
          <c:max val="50"/>
          <c:min val="0"/>
        </c:scaling>
        <c:delete val="1"/>
        <c:axPos val="r"/>
        <c:numFmt formatCode="General" sourceLinked="1"/>
        <c:majorTickMark val="out"/>
        <c:minorTickMark val="none"/>
        <c:tickLblPos val="nextTo"/>
        <c:crossAx val="454330048"/>
        <c:crosses val="max"/>
        <c:crossBetween val="midCat"/>
      </c:valAx>
      <c:valAx>
        <c:axId val="454330048"/>
        <c:scaling>
          <c:orientation val="minMax"/>
        </c:scaling>
        <c:delete val="1"/>
        <c:axPos val="b"/>
        <c:numFmt formatCode="0.0%" sourceLinked="1"/>
        <c:majorTickMark val="out"/>
        <c:minorTickMark val="none"/>
        <c:tickLblPos val="nextTo"/>
        <c:crossAx val="4543294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地区別_有所見者割合!$AJ$5</c:f>
              <c:strCache>
                <c:ptCount val="1"/>
                <c:pt idx="0">
                  <c:v>有所見者割合 収縮期血圧</c:v>
                </c:pt>
              </c:strCache>
            </c:strRef>
          </c:tx>
          <c:spPr>
            <a:solidFill>
              <a:schemeClr val="accent3">
                <a:lumMod val="60000"/>
                <a:lumOff val="40000"/>
              </a:schemeClr>
            </a:solidFill>
            <a:ln>
              <a:noFill/>
            </a:ln>
          </c:spPr>
          <c:invertIfNegative val="0"/>
          <c:dLbls>
            <c:dLbl>
              <c:idx val="4"/>
              <c:layout>
                <c:manualLayout>
                  <c:x val="2.6171497584529814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4.6066710615140054E-3"/>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2.0711476952457123E-2"/>
                  <c:y val="2.4346953845988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2705127519860827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地区別_有所見者割合!$AJ$6:$AJ$13</c:f>
              <c:strCache>
                <c:ptCount val="8"/>
                <c:pt idx="0">
                  <c:v>堺市医療圏</c:v>
                </c:pt>
                <c:pt idx="1">
                  <c:v>中河内医療圏</c:v>
                </c:pt>
                <c:pt idx="2">
                  <c:v>泉州医療圏</c:v>
                </c:pt>
                <c:pt idx="3">
                  <c:v>北河内医療圏</c:v>
                </c:pt>
                <c:pt idx="4">
                  <c:v>大阪市医療圏</c:v>
                </c:pt>
                <c:pt idx="5">
                  <c:v>豊能医療圏</c:v>
                </c:pt>
                <c:pt idx="6">
                  <c:v>三島医療圏</c:v>
                </c:pt>
                <c:pt idx="7">
                  <c:v>南河内医療圏</c:v>
                </c:pt>
              </c:strCache>
            </c:strRef>
          </c:cat>
          <c:val>
            <c:numRef>
              <c:f>地区別_有所見者割合!$AK$6:$AK$13</c:f>
              <c:numCache>
                <c:formatCode>0.0%</c:formatCode>
                <c:ptCount val="8"/>
                <c:pt idx="0">
                  <c:v>0.61638062354016454</c:v>
                </c:pt>
                <c:pt idx="1">
                  <c:v>0.60730974632843793</c:v>
                </c:pt>
                <c:pt idx="2">
                  <c:v>0.60361113433085345</c:v>
                </c:pt>
                <c:pt idx="3">
                  <c:v>0.59625375607290287</c:v>
                </c:pt>
                <c:pt idx="4">
                  <c:v>0.59229093664172738</c:v>
                </c:pt>
                <c:pt idx="5">
                  <c:v>0.58826393337604099</c:v>
                </c:pt>
                <c:pt idx="6">
                  <c:v>0.57228480647024838</c:v>
                </c:pt>
                <c:pt idx="7">
                  <c:v>0.56918108801854761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270016"/>
        <c:axId val="4543329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F-4F92-8731-94AA556ED71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地区別_有所見者割合!$BA$6:$BA$13</c:f>
              <c:numCache>
                <c:formatCode>0.0%</c:formatCode>
                <c:ptCount val="8"/>
                <c:pt idx="0">
                  <c:v>0.59219323933171963</c:v>
                </c:pt>
                <c:pt idx="1">
                  <c:v>0.59219323933171963</c:v>
                </c:pt>
                <c:pt idx="2">
                  <c:v>0.59219323933171963</c:v>
                </c:pt>
                <c:pt idx="3">
                  <c:v>0.59219323933171963</c:v>
                </c:pt>
                <c:pt idx="4">
                  <c:v>0.59219323933171963</c:v>
                </c:pt>
                <c:pt idx="5">
                  <c:v>0.59219323933171963</c:v>
                </c:pt>
                <c:pt idx="6">
                  <c:v>0.59219323933171963</c:v>
                </c:pt>
                <c:pt idx="7">
                  <c:v>0.59219323933171963</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34080"/>
        <c:axId val="454333504"/>
      </c:scatterChart>
      <c:catAx>
        <c:axId val="461270016"/>
        <c:scaling>
          <c:orientation val="maxMin"/>
        </c:scaling>
        <c:delete val="0"/>
        <c:axPos val="l"/>
        <c:numFmt formatCode="General" sourceLinked="0"/>
        <c:majorTickMark val="none"/>
        <c:minorTickMark val="none"/>
        <c:tickLblPos val="nextTo"/>
        <c:spPr>
          <a:ln>
            <a:solidFill>
              <a:srgbClr val="7F7F7F"/>
            </a:solidFill>
          </a:ln>
        </c:spPr>
        <c:crossAx val="454332928"/>
        <c:crossesAt val="0"/>
        <c:auto val="1"/>
        <c:lblAlgn val="ctr"/>
        <c:lblOffset val="100"/>
        <c:noMultiLvlLbl val="0"/>
      </c:catAx>
      <c:valAx>
        <c:axId val="4543329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270016"/>
        <c:crosses val="autoZero"/>
        <c:crossBetween val="between"/>
      </c:valAx>
      <c:valAx>
        <c:axId val="454333504"/>
        <c:scaling>
          <c:orientation val="minMax"/>
          <c:max val="50"/>
          <c:min val="0"/>
        </c:scaling>
        <c:delete val="1"/>
        <c:axPos val="r"/>
        <c:numFmt formatCode="General" sourceLinked="1"/>
        <c:majorTickMark val="out"/>
        <c:minorTickMark val="none"/>
        <c:tickLblPos val="nextTo"/>
        <c:crossAx val="454334080"/>
        <c:crosses val="max"/>
        <c:crossBetween val="midCat"/>
      </c:valAx>
      <c:valAx>
        <c:axId val="454334080"/>
        <c:scaling>
          <c:orientation val="minMax"/>
        </c:scaling>
        <c:delete val="1"/>
        <c:axPos val="b"/>
        <c:numFmt formatCode="0.0%" sourceLinked="1"/>
        <c:majorTickMark val="out"/>
        <c:minorTickMark val="none"/>
        <c:tickLblPos val="nextTo"/>
        <c:crossAx val="4543335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地区別_有所見者割合!$AL$5</c:f>
              <c:strCache>
                <c:ptCount val="1"/>
                <c:pt idx="0">
                  <c:v>有所見者割合 拡張期血圧</c:v>
                </c:pt>
              </c:strCache>
            </c:strRef>
          </c:tx>
          <c:spPr>
            <a:solidFill>
              <a:schemeClr val="accent3">
                <a:lumMod val="60000"/>
                <a:lumOff val="40000"/>
              </a:schemeClr>
            </a:solidFill>
            <a:ln>
              <a:noFill/>
            </a:ln>
          </c:spPr>
          <c:invertIfNegative val="0"/>
          <c:dLbls>
            <c:dLbl>
              <c:idx val="0"/>
              <c:layout>
                <c:manualLayout>
                  <c:x val="4.1745770619322506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EC-429D-B40D-718D797AB13D}"/>
                </c:ext>
              </c:extLst>
            </c:dLbl>
            <c:dLbl>
              <c:idx val="1"/>
              <c:layout>
                <c:manualLayout>
                  <c:x val="1.10689443325936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EC-429D-B40D-718D797AB13D}"/>
                </c:ext>
              </c:extLst>
            </c:dLbl>
            <c:dLbl>
              <c:idx val="2"/>
              <c:layout>
                <c:manualLayout>
                  <c:x val="8.2235116413962943E-4"/>
                  <c:y val="1.0080856233672323E-3"/>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5.7389315505826474E-2"/>
                      <c:h val="1.9150826944286863E-2"/>
                    </c:manualLayout>
                  </c15:layout>
                </c:ext>
                <c:ext xmlns:c16="http://schemas.microsoft.com/office/drawing/2014/chart" uri="{C3380CC4-5D6E-409C-BE32-E72D297353CC}">
                  <c16:uniqueId val="{00000002-CBEC-429D-B40D-718D797AB13D}"/>
                </c:ext>
              </c:extLst>
            </c:dLbl>
            <c:dLbl>
              <c:idx val="3"/>
              <c:layout>
                <c:manualLayout>
                  <c:x val="1.4342115769253235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EC-429D-B40D-718D797AB13D}"/>
                </c:ext>
              </c:extLst>
            </c:dLbl>
            <c:dLbl>
              <c:idx val="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162093319898022E-2"/>
                  <c:y val="1.6231302553914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6.9286813940244597E-3"/>
                  <c:y val="-1.0077204190597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1.6935990338164252E-3"/>
                  <c:y val="-3.0237301587301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地区別_有所見者割合!$AL$6:$AL$13</c:f>
              <c:strCache>
                <c:ptCount val="8"/>
                <c:pt idx="0">
                  <c:v>北河内医療圏</c:v>
                </c:pt>
                <c:pt idx="1">
                  <c:v>堺市医療圏</c:v>
                </c:pt>
                <c:pt idx="2">
                  <c:v>中河内医療圏</c:v>
                </c:pt>
                <c:pt idx="3">
                  <c:v>豊能医療圏</c:v>
                </c:pt>
                <c:pt idx="4">
                  <c:v>大阪市医療圏</c:v>
                </c:pt>
                <c:pt idx="5">
                  <c:v>三島医療圏</c:v>
                </c:pt>
                <c:pt idx="6">
                  <c:v>泉州医療圏</c:v>
                </c:pt>
                <c:pt idx="7">
                  <c:v>南河内医療圏</c:v>
                </c:pt>
              </c:strCache>
            </c:strRef>
          </c:cat>
          <c:val>
            <c:numRef>
              <c:f>地区別_有所見者割合!$AM$6:$AM$13</c:f>
              <c:numCache>
                <c:formatCode>0.0%</c:formatCode>
                <c:ptCount val="8"/>
                <c:pt idx="0">
                  <c:v>0.12948973574096437</c:v>
                </c:pt>
                <c:pt idx="1">
                  <c:v>0.12943685573554053</c:v>
                </c:pt>
                <c:pt idx="2">
                  <c:v>0.12758678237650201</c:v>
                </c:pt>
                <c:pt idx="3">
                  <c:v>0.12094811018577835</c:v>
                </c:pt>
                <c:pt idx="4">
                  <c:v>0.12030876328937087</c:v>
                </c:pt>
                <c:pt idx="5">
                  <c:v>0.11749413251489439</c:v>
                </c:pt>
                <c:pt idx="6">
                  <c:v>0.11310344827586206</c:v>
                </c:pt>
                <c:pt idx="7">
                  <c:v>0.11029229113190361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3585024"/>
        <c:axId val="4606285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8F8-4474-9E24-64408977FA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地区別_有所見者割合!$BB$6:$BB$13</c:f>
              <c:numCache>
                <c:formatCode>0.0%</c:formatCode>
                <c:ptCount val="8"/>
                <c:pt idx="0">
                  <c:v>0.12121353183637887</c:v>
                </c:pt>
                <c:pt idx="1">
                  <c:v>0.12121353183637887</c:v>
                </c:pt>
                <c:pt idx="2">
                  <c:v>0.12121353183637887</c:v>
                </c:pt>
                <c:pt idx="3">
                  <c:v>0.12121353183637887</c:v>
                </c:pt>
                <c:pt idx="4">
                  <c:v>0.12121353183637887</c:v>
                </c:pt>
                <c:pt idx="5">
                  <c:v>0.12121353183637887</c:v>
                </c:pt>
                <c:pt idx="6">
                  <c:v>0.12121353183637887</c:v>
                </c:pt>
                <c:pt idx="7">
                  <c:v>0.12121353183637887</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29696"/>
        <c:axId val="460629120"/>
      </c:scatterChart>
      <c:catAx>
        <c:axId val="3585024"/>
        <c:scaling>
          <c:orientation val="maxMin"/>
        </c:scaling>
        <c:delete val="0"/>
        <c:axPos val="l"/>
        <c:numFmt formatCode="General" sourceLinked="0"/>
        <c:majorTickMark val="none"/>
        <c:minorTickMark val="none"/>
        <c:tickLblPos val="nextTo"/>
        <c:spPr>
          <a:ln>
            <a:solidFill>
              <a:srgbClr val="7F7F7F"/>
            </a:solidFill>
          </a:ln>
        </c:spPr>
        <c:crossAx val="460628544"/>
        <c:crossesAt val="0"/>
        <c:auto val="1"/>
        <c:lblAlgn val="ctr"/>
        <c:lblOffset val="100"/>
        <c:noMultiLvlLbl val="0"/>
      </c:catAx>
      <c:valAx>
        <c:axId val="4606285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3585024"/>
        <c:crosses val="autoZero"/>
        <c:crossBetween val="between"/>
      </c:valAx>
      <c:valAx>
        <c:axId val="460629120"/>
        <c:scaling>
          <c:orientation val="minMax"/>
          <c:max val="50"/>
          <c:min val="0"/>
        </c:scaling>
        <c:delete val="1"/>
        <c:axPos val="r"/>
        <c:numFmt formatCode="General" sourceLinked="1"/>
        <c:majorTickMark val="out"/>
        <c:minorTickMark val="none"/>
        <c:tickLblPos val="nextTo"/>
        <c:crossAx val="460629696"/>
        <c:crosses val="max"/>
        <c:crossBetween val="midCat"/>
      </c:valAx>
      <c:valAx>
        <c:axId val="460629696"/>
        <c:scaling>
          <c:orientation val="minMax"/>
        </c:scaling>
        <c:delete val="1"/>
        <c:axPos val="b"/>
        <c:numFmt formatCode="0.0%" sourceLinked="1"/>
        <c:majorTickMark val="out"/>
        <c:minorTickMark val="none"/>
        <c:tickLblPos val="nextTo"/>
        <c:crossAx val="4606291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地区別_有所見者割合!$AN$5</c:f>
              <c:strCache>
                <c:ptCount val="1"/>
                <c:pt idx="0">
                  <c:v>有所見者割合 中性脂肪</c:v>
                </c:pt>
              </c:strCache>
            </c:strRef>
          </c:tx>
          <c:spPr>
            <a:solidFill>
              <a:schemeClr val="accent3">
                <a:lumMod val="60000"/>
                <a:lumOff val="40000"/>
              </a:schemeClr>
            </a:solidFill>
            <a:ln>
              <a:noFill/>
            </a:ln>
          </c:spPr>
          <c:invertIfNegative val="0"/>
          <c:dLbls>
            <c:dLbl>
              <c:idx val="4"/>
              <c:layout>
                <c:manualLayout>
                  <c:x val="-1.0188655090930356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1.2648449826482593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地区別_有所見者割合!$AN$6:$AN$13</c:f>
              <c:strCache>
                <c:ptCount val="8"/>
                <c:pt idx="0">
                  <c:v>堺市医療圏</c:v>
                </c:pt>
                <c:pt idx="1">
                  <c:v>北河内医療圏</c:v>
                </c:pt>
                <c:pt idx="2">
                  <c:v>大阪市医療圏</c:v>
                </c:pt>
                <c:pt idx="3">
                  <c:v>泉州医療圏</c:v>
                </c:pt>
                <c:pt idx="4">
                  <c:v>中河内医療圏</c:v>
                </c:pt>
                <c:pt idx="5">
                  <c:v>南河内医療圏</c:v>
                </c:pt>
                <c:pt idx="6">
                  <c:v>豊能医療圏</c:v>
                </c:pt>
                <c:pt idx="7">
                  <c:v>三島医療圏</c:v>
                </c:pt>
              </c:strCache>
            </c:strRef>
          </c:cat>
          <c:val>
            <c:numRef>
              <c:f>地区別_有所見者割合!$AO$6:$AO$13</c:f>
              <c:numCache>
                <c:formatCode>0.0%</c:formatCode>
                <c:ptCount val="8"/>
                <c:pt idx="0">
                  <c:v>0.18188280694627806</c:v>
                </c:pt>
                <c:pt idx="1">
                  <c:v>0.18071274116094246</c:v>
                </c:pt>
                <c:pt idx="2">
                  <c:v>0.18022113312972038</c:v>
                </c:pt>
                <c:pt idx="3">
                  <c:v>0.17387669801462904</c:v>
                </c:pt>
                <c:pt idx="4">
                  <c:v>0.17251449789311193</c:v>
                </c:pt>
                <c:pt idx="5">
                  <c:v>0.16589384780988656</c:v>
                </c:pt>
                <c:pt idx="6">
                  <c:v>0.1531247597816896</c:v>
                </c:pt>
                <c:pt idx="7">
                  <c:v>0.14724147891392259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033920"/>
        <c:axId val="4606325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5CC-4179-8B04-9A0815B787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地区別_有所見者割合!$BC$6:$BC$13</c:f>
              <c:numCache>
                <c:formatCode>0.0%</c:formatCode>
                <c:ptCount val="8"/>
                <c:pt idx="0">
                  <c:v>0.16920498834163455</c:v>
                </c:pt>
                <c:pt idx="1">
                  <c:v>0.16920498834163455</c:v>
                </c:pt>
                <c:pt idx="2">
                  <c:v>0.16920498834163455</c:v>
                </c:pt>
                <c:pt idx="3">
                  <c:v>0.16920498834163455</c:v>
                </c:pt>
                <c:pt idx="4">
                  <c:v>0.16920498834163455</c:v>
                </c:pt>
                <c:pt idx="5">
                  <c:v>0.16920498834163455</c:v>
                </c:pt>
                <c:pt idx="6">
                  <c:v>0.16920498834163455</c:v>
                </c:pt>
                <c:pt idx="7">
                  <c:v>0.16920498834163455</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0633728"/>
        <c:axId val="460633152"/>
      </c:scatterChart>
      <c:catAx>
        <c:axId val="462033920"/>
        <c:scaling>
          <c:orientation val="maxMin"/>
        </c:scaling>
        <c:delete val="0"/>
        <c:axPos val="l"/>
        <c:numFmt formatCode="General" sourceLinked="0"/>
        <c:majorTickMark val="none"/>
        <c:minorTickMark val="none"/>
        <c:tickLblPos val="nextTo"/>
        <c:spPr>
          <a:ln>
            <a:solidFill>
              <a:srgbClr val="7F7F7F"/>
            </a:solidFill>
          </a:ln>
        </c:spPr>
        <c:crossAx val="460632576"/>
        <c:crossesAt val="0"/>
        <c:auto val="1"/>
        <c:lblAlgn val="ctr"/>
        <c:lblOffset val="100"/>
        <c:noMultiLvlLbl val="0"/>
      </c:catAx>
      <c:valAx>
        <c:axId val="4606325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033920"/>
        <c:crosses val="autoZero"/>
        <c:crossBetween val="between"/>
      </c:valAx>
      <c:valAx>
        <c:axId val="460633152"/>
        <c:scaling>
          <c:orientation val="minMax"/>
          <c:max val="50"/>
          <c:min val="0"/>
        </c:scaling>
        <c:delete val="1"/>
        <c:axPos val="r"/>
        <c:numFmt formatCode="General" sourceLinked="1"/>
        <c:majorTickMark val="out"/>
        <c:minorTickMark val="none"/>
        <c:tickLblPos val="nextTo"/>
        <c:crossAx val="460633728"/>
        <c:crosses val="max"/>
        <c:crossBetween val="midCat"/>
      </c:valAx>
      <c:valAx>
        <c:axId val="460633728"/>
        <c:scaling>
          <c:orientation val="minMax"/>
        </c:scaling>
        <c:delete val="1"/>
        <c:axPos val="b"/>
        <c:numFmt formatCode="0.0%" sourceLinked="1"/>
        <c:majorTickMark val="out"/>
        <c:minorTickMark val="none"/>
        <c:tickLblPos val="nextTo"/>
        <c:crossAx val="460633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地区別_有所見者割合!$AP$5</c:f>
              <c:strCache>
                <c:ptCount val="1"/>
                <c:pt idx="0">
                  <c:v>有所見者割合 HDLコレステロール</c:v>
                </c:pt>
              </c:strCache>
            </c:strRef>
          </c:tx>
          <c:spPr>
            <a:solidFill>
              <a:schemeClr val="accent3">
                <a:lumMod val="60000"/>
                <a:lumOff val="40000"/>
              </a:schemeClr>
            </a:solidFill>
            <a:ln>
              <a:noFill/>
            </a:ln>
          </c:spPr>
          <c:invertIfNegative val="0"/>
          <c:dLbls>
            <c:dLbl>
              <c:idx val="4"/>
              <c:layout>
                <c:manualLayout>
                  <c:x val="2.3333603886998315E-3"/>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9345246933010253E-3"/>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981215657005352E-4"/>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1.0576932367149646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地区別_有所見者割合!$AP$6:$AP$13</c:f>
              <c:strCache>
                <c:ptCount val="8"/>
                <c:pt idx="0">
                  <c:v>泉州医療圏</c:v>
                </c:pt>
                <c:pt idx="1">
                  <c:v>堺市医療圏</c:v>
                </c:pt>
                <c:pt idx="2">
                  <c:v>南河内医療圏</c:v>
                </c:pt>
                <c:pt idx="3">
                  <c:v>北河内医療圏</c:v>
                </c:pt>
                <c:pt idx="4">
                  <c:v>大阪市医療圏</c:v>
                </c:pt>
                <c:pt idx="5">
                  <c:v>中河内医療圏</c:v>
                </c:pt>
                <c:pt idx="6">
                  <c:v>三島医療圏</c:v>
                </c:pt>
                <c:pt idx="7">
                  <c:v>豊能医療圏</c:v>
                </c:pt>
              </c:strCache>
            </c:strRef>
          </c:cat>
          <c:val>
            <c:numRef>
              <c:f>地区別_有所見者割合!$AQ$6:$AQ$13</c:f>
              <c:numCache>
                <c:formatCode>0.0%</c:formatCode>
                <c:ptCount val="8"/>
                <c:pt idx="0">
                  <c:v>6.0689655172413794E-2</c:v>
                </c:pt>
                <c:pt idx="1">
                  <c:v>6.0373717883619379E-2</c:v>
                </c:pt>
                <c:pt idx="2">
                  <c:v>5.7588805166846072E-2</c:v>
                </c:pt>
                <c:pt idx="3">
                  <c:v>5.6474486787048216E-2</c:v>
                </c:pt>
                <c:pt idx="4">
                  <c:v>5.6301347160072922E-2</c:v>
                </c:pt>
                <c:pt idx="5">
                  <c:v>5.5905544661854899E-2</c:v>
                </c:pt>
                <c:pt idx="6">
                  <c:v>5.123483535528596E-2</c:v>
                </c:pt>
                <c:pt idx="7">
                  <c:v>4.9606682553104263E-2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1248"/>
        <c:axId val="4618491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D0-486D-B0BA-53C4278404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地区別_有所見者割合!$BD$6:$BD$13</c:f>
              <c:numCache>
                <c:formatCode>0.0%</c:formatCode>
                <c:ptCount val="8"/>
                <c:pt idx="0">
                  <c:v>5.5503129350728486E-2</c:v>
                </c:pt>
                <c:pt idx="1">
                  <c:v>5.5503129350728486E-2</c:v>
                </c:pt>
                <c:pt idx="2">
                  <c:v>5.5503129350728486E-2</c:v>
                </c:pt>
                <c:pt idx="3">
                  <c:v>5.5503129350728486E-2</c:v>
                </c:pt>
                <c:pt idx="4">
                  <c:v>5.5503129350728486E-2</c:v>
                </c:pt>
                <c:pt idx="5">
                  <c:v>5.5503129350728486E-2</c:v>
                </c:pt>
                <c:pt idx="6">
                  <c:v>5.5503129350728486E-2</c:v>
                </c:pt>
                <c:pt idx="7">
                  <c:v>5.5503129350728486E-2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0304"/>
        <c:axId val="461849728"/>
      </c:scatterChart>
      <c:catAx>
        <c:axId val="461941248"/>
        <c:scaling>
          <c:orientation val="maxMin"/>
        </c:scaling>
        <c:delete val="0"/>
        <c:axPos val="l"/>
        <c:numFmt formatCode="General" sourceLinked="0"/>
        <c:majorTickMark val="none"/>
        <c:minorTickMark val="none"/>
        <c:tickLblPos val="nextTo"/>
        <c:spPr>
          <a:ln>
            <a:solidFill>
              <a:srgbClr val="7F7F7F"/>
            </a:solidFill>
          </a:ln>
        </c:spPr>
        <c:crossAx val="461849152"/>
        <c:crossesAt val="0"/>
        <c:auto val="1"/>
        <c:lblAlgn val="ctr"/>
        <c:lblOffset val="100"/>
        <c:noMultiLvlLbl val="0"/>
      </c:catAx>
      <c:valAx>
        <c:axId val="46184915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1248"/>
        <c:crosses val="autoZero"/>
        <c:crossBetween val="between"/>
      </c:valAx>
      <c:valAx>
        <c:axId val="461849728"/>
        <c:scaling>
          <c:orientation val="minMax"/>
          <c:max val="50"/>
          <c:min val="0"/>
        </c:scaling>
        <c:delete val="1"/>
        <c:axPos val="r"/>
        <c:numFmt formatCode="General" sourceLinked="1"/>
        <c:majorTickMark val="out"/>
        <c:minorTickMark val="none"/>
        <c:tickLblPos val="nextTo"/>
        <c:crossAx val="461850304"/>
        <c:crosses val="max"/>
        <c:crossBetween val="midCat"/>
      </c:valAx>
      <c:valAx>
        <c:axId val="461850304"/>
        <c:scaling>
          <c:orientation val="minMax"/>
        </c:scaling>
        <c:delete val="1"/>
        <c:axPos val="b"/>
        <c:numFmt formatCode="0.0%" sourceLinked="1"/>
        <c:majorTickMark val="out"/>
        <c:minorTickMark val="none"/>
        <c:tickLblPos val="nextTo"/>
        <c:crossAx val="46184972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地区別_有所見者割合!$AR$5</c:f>
              <c:strCache>
                <c:ptCount val="1"/>
                <c:pt idx="0">
                  <c:v>有所見者割合 LDLコレステロール</c:v>
                </c:pt>
              </c:strCache>
            </c:strRef>
          </c:tx>
          <c:spPr>
            <a:solidFill>
              <a:schemeClr val="accent3">
                <a:lumMod val="60000"/>
                <a:lumOff val="40000"/>
              </a:schemeClr>
            </a:solidFill>
            <a:ln>
              <a:noFill/>
            </a:ln>
          </c:spPr>
          <c:invertIfNegative val="0"/>
          <c:dLbls>
            <c:dLbl>
              <c:idx val="3"/>
              <c:layout>
                <c:manualLayout>
                  <c:x val="3.3522258977926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EA-4425-94C0-43D0D5B03601}"/>
                </c:ext>
              </c:extLst>
            </c:dLbl>
            <c:dLbl>
              <c:idx val="4"/>
              <c:layout>
                <c:manualLayout>
                  <c:x val="7.3616992353889472E-3"/>
                  <c:y val="1.623130254635601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2.2047880080057366E-2"/>
                  <c:y val="1.62313025690308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2.238758990135337E-2"/>
                  <c:y val="1.62313025690308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3.4437918162135553E-2"/>
                  <c:y val="4.869390766174290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地区別_有所見者割合!$AR$6:$AR$13</c:f>
              <c:strCache>
                <c:ptCount val="8"/>
                <c:pt idx="0">
                  <c:v>中河内医療圏</c:v>
                </c:pt>
                <c:pt idx="1">
                  <c:v>豊能医療圏</c:v>
                </c:pt>
                <c:pt idx="2">
                  <c:v>堺市医療圏</c:v>
                </c:pt>
                <c:pt idx="3">
                  <c:v>大阪市医療圏</c:v>
                </c:pt>
                <c:pt idx="4">
                  <c:v>北河内医療圏</c:v>
                </c:pt>
                <c:pt idx="5">
                  <c:v>南河内医療圏</c:v>
                </c:pt>
                <c:pt idx="6">
                  <c:v>泉州医療圏</c:v>
                </c:pt>
                <c:pt idx="7">
                  <c:v>三島医療圏</c:v>
                </c:pt>
              </c:strCache>
            </c:strRef>
          </c:cat>
          <c:val>
            <c:numRef>
              <c:f>地区別_有所見者割合!$AS$6:$AS$13</c:f>
              <c:numCache>
                <c:formatCode>0.0%</c:formatCode>
                <c:ptCount val="8"/>
                <c:pt idx="0">
                  <c:v>0.45440494590417313</c:v>
                </c:pt>
                <c:pt idx="1">
                  <c:v>0.44030137618205584</c:v>
                </c:pt>
                <c:pt idx="2">
                  <c:v>0.43045752297770784</c:v>
                </c:pt>
                <c:pt idx="3">
                  <c:v>0.42245076897556816</c:v>
                </c:pt>
                <c:pt idx="4">
                  <c:v>0.41905136341936028</c:v>
                </c:pt>
                <c:pt idx="5">
                  <c:v>0.40672491614559608</c:v>
                </c:pt>
                <c:pt idx="6">
                  <c:v>0.40603296795247262</c:v>
                </c:pt>
                <c:pt idx="7">
                  <c:v>0.39763125586769699</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1942272"/>
        <c:axId val="4618531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148-482A-B6A7-B3DD667973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地区別_有所見者割合!$BE$6:$BE$13</c:f>
              <c:numCache>
                <c:formatCode>0.0%</c:formatCode>
                <c:ptCount val="8"/>
                <c:pt idx="0">
                  <c:v>0.42261415882746417</c:v>
                </c:pt>
                <c:pt idx="1">
                  <c:v>0.42261415882746417</c:v>
                </c:pt>
                <c:pt idx="2">
                  <c:v>0.42261415882746417</c:v>
                </c:pt>
                <c:pt idx="3">
                  <c:v>0.42261415882746417</c:v>
                </c:pt>
                <c:pt idx="4">
                  <c:v>0.42261415882746417</c:v>
                </c:pt>
                <c:pt idx="5">
                  <c:v>0.42261415882746417</c:v>
                </c:pt>
                <c:pt idx="6">
                  <c:v>0.42261415882746417</c:v>
                </c:pt>
                <c:pt idx="7">
                  <c:v>0.42261415882746417</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854336"/>
        <c:axId val="461853760"/>
      </c:scatterChart>
      <c:catAx>
        <c:axId val="461942272"/>
        <c:scaling>
          <c:orientation val="maxMin"/>
        </c:scaling>
        <c:delete val="0"/>
        <c:axPos val="l"/>
        <c:numFmt formatCode="General" sourceLinked="0"/>
        <c:majorTickMark val="none"/>
        <c:minorTickMark val="none"/>
        <c:tickLblPos val="nextTo"/>
        <c:spPr>
          <a:ln>
            <a:solidFill>
              <a:srgbClr val="7F7F7F"/>
            </a:solidFill>
          </a:ln>
        </c:spPr>
        <c:crossAx val="461853184"/>
        <c:crossesAt val="0"/>
        <c:auto val="1"/>
        <c:lblAlgn val="ctr"/>
        <c:lblOffset val="100"/>
        <c:noMultiLvlLbl val="0"/>
      </c:catAx>
      <c:valAx>
        <c:axId val="4618531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1942272"/>
        <c:crosses val="autoZero"/>
        <c:crossBetween val="between"/>
      </c:valAx>
      <c:valAx>
        <c:axId val="461853760"/>
        <c:scaling>
          <c:orientation val="minMax"/>
          <c:max val="50"/>
          <c:min val="0"/>
        </c:scaling>
        <c:delete val="1"/>
        <c:axPos val="r"/>
        <c:numFmt formatCode="General" sourceLinked="1"/>
        <c:majorTickMark val="out"/>
        <c:minorTickMark val="none"/>
        <c:tickLblPos val="nextTo"/>
        <c:crossAx val="461854336"/>
        <c:crosses val="max"/>
        <c:crossBetween val="midCat"/>
      </c:valAx>
      <c:valAx>
        <c:axId val="461854336"/>
        <c:scaling>
          <c:orientation val="minMax"/>
        </c:scaling>
        <c:delete val="1"/>
        <c:axPos val="b"/>
        <c:numFmt formatCode="0.0%" sourceLinked="1"/>
        <c:majorTickMark val="out"/>
        <c:minorTickMark val="none"/>
        <c:tickLblPos val="nextTo"/>
        <c:crossAx val="4618537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地区別_有所見者割合!$AT$5</c:f>
              <c:strCache>
                <c:ptCount val="1"/>
                <c:pt idx="0">
                  <c:v>有所見者割合 空腹時血糖</c:v>
                </c:pt>
              </c:strCache>
            </c:strRef>
          </c:tx>
          <c:spPr>
            <a:solidFill>
              <a:schemeClr val="accent3">
                <a:lumMod val="60000"/>
                <a:lumOff val="40000"/>
              </a:schemeClr>
            </a:solidFill>
            <a:ln>
              <a:noFill/>
            </a:ln>
          </c:spPr>
          <c:invertIfNegative val="0"/>
          <c:dLbls>
            <c:dLbl>
              <c:idx val="4"/>
              <c:layout>
                <c:manualLayout>
                  <c:x val="2.3333603886998315E-3"/>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6.9628635399900185E-3"/>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4.7612318840579712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地区別_有所見者割合!$AT$6:$AT$13</c:f>
              <c:strCache>
                <c:ptCount val="8"/>
                <c:pt idx="0">
                  <c:v>堺市医療圏</c:v>
                </c:pt>
                <c:pt idx="1">
                  <c:v>泉州医療圏</c:v>
                </c:pt>
                <c:pt idx="2">
                  <c:v>北河内医療圏</c:v>
                </c:pt>
                <c:pt idx="3">
                  <c:v>大阪市医療圏</c:v>
                </c:pt>
                <c:pt idx="4">
                  <c:v>南河内医療圏</c:v>
                </c:pt>
                <c:pt idx="5">
                  <c:v>豊能医療圏</c:v>
                </c:pt>
                <c:pt idx="6">
                  <c:v>三島医療圏</c:v>
                </c:pt>
                <c:pt idx="7">
                  <c:v>中河内医療圏</c:v>
                </c:pt>
              </c:strCache>
            </c:strRef>
          </c:cat>
          <c:val>
            <c:numRef>
              <c:f>地区別_有所見者割合!$AU$6:$AU$13</c:f>
              <c:numCache>
                <c:formatCode>0.0%</c:formatCode>
                <c:ptCount val="8"/>
                <c:pt idx="0">
                  <c:v>0.40257534246575344</c:v>
                </c:pt>
                <c:pt idx="1">
                  <c:v>0.38629268050944049</c:v>
                </c:pt>
                <c:pt idx="2">
                  <c:v>0.38567650632549494</c:v>
                </c:pt>
                <c:pt idx="3">
                  <c:v>0.37693189122718762</c:v>
                </c:pt>
                <c:pt idx="4">
                  <c:v>0.37665974602868041</c:v>
                </c:pt>
                <c:pt idx="5">
                  <c:v>0.37324379252452061</c:v>
                </c:pt>
                <c:pt idx="6">
                  <c:v>0.37297230362818345</c:v>
                </c:pt>
                <c:pt idx="7">
                  <c:v>0.35116198746731142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93184"/>
        <c:axId val="46199660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C2E-4F77-AE57-3EE1FCF9EE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地区別_有所見者割合!$BF$6:$BF$13</c:f>
              <c:numCache>
                <c:formatCode>0.0%</c:formatCode>
                <c:ptCount val="8"/>
                <c:pt idx="0">
                  <c:v>0.37768937362178912</c:v>
                </c:pt>
                <c:pt idx="1">
                  <c:v>0.37768937362178912</c:v>
                </c:pt>
                <c:pt idx="2">
                  <c:v>0.37768937362178912</c:v>
                </c:pt>
                <c:pt idx="3">
                  <c:v>0.37768937362178912</c:v>
                </c:pt>
                <c:pt idx="4">
                  <c:v>0.37768937362178912</c:v>
                </c:pt>
                <c:pt idx="5">
                  <c:v>0.37768937362178912</c:v>
                </c:pt>
                <c:pt idx="6">
                  <c:v>0.37768937362178912</c:v>
                </c:pt>
                <c:pt idx="7">
                  <c:v>0.37768937362178912</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1997760"/>
        <c:axId val="461997184"/>
      </c:scatterChart>
      <c:catAx>
        <c:axId val="462493184"/>
        <c:scaling>
          <c:orientation val="maxMin"/>
        </c:scaling>
        <c:delete val="0"/>
        <c:axPos val="l"/>
        <c:numFmt formatCode="General" sourceLinked="0"/>
        <c:majorTickMark val="none"/>
        <c:minorTickMark val="none"/>
        <c:tickLblPos val="nextTo"/>
        <c:spPr>
          <a:ln>
            <a:solidFill>
              <a:srgbClr val="7F7F7F"/>
            </a:solidFill>
          </a:ln>
        </c:spPr>
        <c:crossAx val="461996608"/>
        <c:crossesAt val="0"/>
        <c:auto val="1"/>
        <c:lblAlgn val="ctr"/>
        <c:lblOffset val="100"/>
        <c:noMultiLvlLbl val="0"/>
      </c:catAx>
      <c:valAx>
        <c:axId val="46199660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93184"/>
        <c:crosses val="autoZero"/>
        <c:crossBetween val="between"/>
      </c:valAx>
      <c:valAx>
        <c:axId val="461997184"/>
        <c:scaling>
          <c:orientation val="minMax"/>
          <c:max val="50"/>
          <c:min val="0"/>
        </c:scaling>
        <c:delete val="1"/>
        <c:axPos val="r"/>
        <c:numFmt formatCode="General" sourceLinked="1"/>
        <c:majorTickMark val="out"/>
        <c:minorTickMark val="none"/>
        <c:tickLblPos val="nextTo"/>
        <c:crossAx val="461997760"/>
        <c:crosses val="max"/>
        <c:crossBetween val="midCat"/>
      </c:valAx>
      <c:valAx>
        <c:axId val="461997760"/>
        <c:scaling>
          <c:orientation val="minMax"/>
        </c:scaling>
        <c:delete val="1"/>
        <c:axPos val="b"/>
        <c:numFmt formatCode="0.0%" sourceLinked="1"/>
        <c:majorTickMark val="out"/>
        <c:minorTickMark val="none"/>
        <c:tickLblPos val="nextTo"/>
        <c:crossAx val="46199718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712190637187302"/>
          <c:y val="7.2786609996886034E-2"/>
          <c:w val="0.75253273425567568"/>
          <c:h val="0.92166103060674787"/>
        </c:manualLayout>
      </c:layout>
      <c:barChart>
        <c:barDir val="bar"/>
        <c:grouping val="clustered"/>
        <c:varyColors val="0"/>
        <c:ser>
          <c:idx val="0"/>
          <c:order val="0"/>
          <c:tx>
            <c:strRef>
              <c:f>'地区別_健診受診率(資格通年)'!$AC$4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7.6690821256038648E-3"/>
                  <c:y val="1.84786225122118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85-4491-9940-B73DFB1C7A23}"/>
                </c:ext>
              </c:extLst>
            </c:dLbl>
            <c:dLbl>
              <c:idx val="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6.2950483091787999E-3"/>
                  <c:y val="-2.0157936507936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'地区別_健診受診率(資格通年)'!$AC$5:$AC$12</c:f>
              <c:strCache>
                <c:ptCount val="8"/>
                <c:pt idx="0">
                  <c:v>豊能医療圏</c:v>
                </c:pt>
                <c:pt idx="1">
                  <c:v>三島医療圏</c:v>
                </c:pt>
                <c:pt idx="2">
                  <c:v>南河内医療圏</c:v>
                </c:pt>
                <c:pt idx="3">
                  <c:v>北河内医療圏</c:v>
                </c:pt>
                <c:pt idx="4">
                  <c:v>中河内医療圏</c:v>
                </c:pt>
                <c:pt idx="5">
                  <c:v>泉州医療圏</c:v>
                </c:pt>
                <c:pt idx="6">
                  <c:v>堺市医療圏</c:v>
                </c:pt>
                <c:pt idx="7">
                  <c:v>大阪市医療圏</c:v>
                </c:pt>
              </c:strCache>
            </c:strRef>
          </c:cat>
          <c:val>
            <c:numRef>
              <c:f>'地区別_健診受診率(資格通年)'!$AD$5:$AD$12</c:f>
              <c:numCache>
                <c:formatCode>0.0%</c:formatCode>
                <c:ptCount val="8"/>
                <c:pt idx="0">
                  <c:v>0.29312928605170141</c:v>
                </c:pt>
                <c:pt idx="1">
                  <c:v>0.28212308694236404</c:v>
                </c:pt>
                <c:pt idx="2">
                  <c:v>0.26455789774895078</c:v>
                </c:pt>
                <c:pt idx="3">
                  <c:v>0.22455155415582637</c:v>
                </c:pt>
                <c:pt idx="4">
                  <c:v>0.21158103672036033</c:v>
                </c:pt>
                <c:pt idx="5">
                  <c:v>0.20451930215293243</c:v>
                </c:pt>
                <c:pt idx="6">
                  <c:v>0.17498359136712868</c:v>
                </c:pt>
                <c:pt idx="7">
                  <c:v>0.13135511275925127</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49396224"/>
        <c:axId val="44917670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3743961352657004E-2"/>
                  <c:y val="-0.896055555555555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577-4CFB-A5A1-F4C70045CA8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'地区別_健診受診率(資格通年)'!$AF$5:$AF$12</c:f>
              <c:numCache>
                <c:formatCode>0.0%</c:formatCode>
                <c:ptCount val="8"/>
                <c:pt idx="0">
                  <c:v>0.2060617247352004</c:v>
                </c:pt>
                <c:pt idx="1">
                  <c:v>0.2060617247352004</c:v>
                </c:pt>
                <c:pt idx="2">
                  <c:v>0.2060617247352004</c:v>
                </c:pt>
                <c:pt idx="3">
                  <c:v>0.2060617247352004</c:v>
                </c:pt>
                <c:pt idx="4">
                  <c:v>0.2060617247352004</c:v>
                </c:pt>
                <c:pt idx="5">
                  <c:v>0.2060617247352004</c:v>
                </c:pt>
                <c:pt idx="6">
                  <c:v>0.2060617247352004</c:v>
                </c:pt>
                <c:pt idx="7">
                  <c:v>0.2060617247352004</c:v>
                </c:pt>
              </c:numCache>
            </c:numRef>
          </c:xVal>
          <c:yVal>
            <c:numRef>
              <c:f>'地区別_健診受診率(資格通年)'!$AG$5:$AG$12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77856"/>
        <c:axId val="449177280"/>
      </c:scatterChart>
      <c:catAx>
        <c:axId val="449396224"/>
        <c:scaling>
          <c:orientation val="maxMin"/>
        </c:scaling>
        <c:delete val="0"/>
        <c:axPos val="l"/>
        <c:numFmt formatCode="General" sourceLinked="0"/>
        <c:majorTickMark val="none"/>
        <c:minorTickMark val="none"/>
        <c:tickLblPos val="nextTo"/>
        <c:spPr>
          <a:ln>
            <a:solidFill>
              <a:srgbClr val="7F7F7F"/>
            </a:solidFill>
          </a:ln>
        </c:spPr>
        <c:crossAx val="449176704"/>
        <c:crossesAt val="0"/>
        <c:auto val="1"/>
        <c:lblAlgn val="ctr"/>
        <c:lblOffset val="100"/>
        <c:noMultiLvlLbl val="0"/>
      </c:catAx>
      <c:valAx>
        <c:axId val="44917670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49396224"/>
        <c:crosses val="autoZero"/>
        <c:crossBetween val="between"/>
      </c:valAx>
      <c:valAx>
        <c:axId val="449177280"/>
        <c:scaling>
          <c:orientation val="minMax"/>
          <c:max val="50"/>
          <c:min val="0"/>
        </c:scaling>
        <c:delete val="1"/>
        <c:axPos val="r"/>
        <c:numFmt formatCode="General" sourceLinked="1"/>
        <c:majorTickMark val="out"/>
        <c:minorTickMark val="none"/>
        <c:tickLblPos val="nextTo"/>
        <c:crossAx val="449177856"/>
        <c:crosses val="max"/>
        <c:crossBetween val="midCat"/>
      </c:valAx>
      <c:valAx>
        <c:axId val="449177856"/>
        <c:scaling>
          <c:orientation val="minMax"/>
        </c:scaling>
        <c:delete val="1"/>
        <c:axPos val="b"/>
        <c:numFmt formatCode="0.0%" sourceLinked="1"/>
        <c:majorTickMark val="out"/>
        <c:minorTickMark val="none"/>
        <c:tickLblPos val="nextTo"/>
        <c:crossAx val="44917728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地区別_有所見者割合!$AV$5</c:f>
              <c:strCache>
                <c:ptCount val="1"/>
                <c:pt idx="0">
                  <c:v>有所見者割合 HbA1c</c:v>
                </c:pt>
              </c:strCache>
            </c:strRef>
          </c:tx>
          <c:spPr>
            <a:solidFill>
              <a:schemeClr val="accent3">
                <a:lumMod val="60000"/>
                <a:lumOff val="40000"/>
              </a:schemeClr>
            </a:solidFill>
            <a:ln>
              <a:noFill/>
            </a:ln>
          </c:spPr>
          <c:invertIfNegative val="0"/>
          <c:dLbls>
            <c:dLbl>
              <c:idx val="4"/>
              <c:layout>
                <c:manualLayout>
                  <c:x val="5.6855862864925756E-3"/>
                  <c:y val="8.11565128451543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1.065479925907889E-2"/>
                  <c:y val="8.1156512769571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2.9409579315446438E-2"/>
                  <c:y val="-1.030606555660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地区別_有所見者割合!$AV$6:$AV$13</c:f>
              <c:strCache>
                <c:ptCount val="8"/>
                <c:pt idx="0">
                  <c:v>豊能医療圏</c:v>
                </c:pt>
                <c:pt idx="1">
                  <c:v>中河内医療圏</c:v>
                </c:pt>
                <c:pt idx="2">
                  <c:v>堺市医療圏</c:v>
                </c:pt>
                <c:pt idx="3">
                  <c:v>三島医療圏</c:v>
                </c:pt>
                <c:pt idx="4">
                  <c:v>泉州医療圏</c:v>
                </c:pt>
                <c:pt idx="5">
                  <c:v>北河内医療圏</c:v>
                </c:pt>
                <c:pt idx="6">
                  <c:v>南河内医療圏</c:v>
                </c:pt>
                <c:pt idx="7">
                  <c:v>大阪市医療圏</c:v>
                </c:pt>
              </c:strCache>
            </c:strRef>
          </c:cat>
          <c:val>
            <c:numRef>
              <c:f>地区別_有所見者割合!$AW$6:$AW$13</c:f>
              <c:numCache>
                <c:formatCode>0.0%</c:formatCode>
                <c:ptCount val="8"/>
                <c:pt idx="0">
                  <c:v>0.68470684706847074</c:v>
                </c:pt>
                <c:pt idx="1">
                  <c:v>0.66250730323011431</c:v>
                </c:pt>
                <c:pt idx="2">
                  <c:v>0.64166030048382994</c:v>
                </c:pt>
                <c:pt idx="3">
                  <c:v>0.63427580977142239</c:v>
                </c:pt>
                <c:pt idx="4">
                  <c:v>0.63105091547529468</c:v>
                </c:pt>
                <c:pt idx="5">
                  <c:v>0.62368701904173451</c:v>
                </c:pt>
                <c:pt idx="6">
                  <c:v>0.62311100070384629</c:v>
                </c:pt>
                <c:pt idx="7">
                  <c:v>0.60328249336870021</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2466560"/>
        <c:axId val="46200064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7971014481"/>
                  <c:y val="-0.8940396825396825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0F4-4C05-8870-760779DB14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地区別_有所見者割合!$BG$6:$BG$13</c:f>
              <c:numCache>
                <c:formatCode>0.0%</c:formatCode>
                <c:ptCount val="8"/>
                <c:pt idx="0">
                  <c:v>0.63748047362828564</c:v>
                </c:pt>
                <c:pt idx="1">
                  <c:v>0.63748047362828564</c:v>
                </c:pt>
                <c:pt idx="2">
                  <c:v>0.63748047362828564</c:v>
                </c:pt>
                <c:pt idx="3">
                  <c:v>0.63748047362828564</c:v>
                </c:pt>
                <c:pt idx="4">
                  <c:v>0.63748047362828564</c:v>
                </c:pt>
                <c:pt idx="5">
                  <c:v>0.63748047362828564</c:v>
                </c:pt>
                <c:pt idx="6">
                  <c:v>0.63748047362828564</c:v>
                </c:pt>
                <c:pt idx="7">
                  <c:v>0.63748047362828564</c:v>
                </c:pt>
              </c:numCache>
            </c:numRef>
          </c:xVal>
          <c:yVal>
            <c:numRef>
              <c:f>地区別_有所見者割合!$BH$6:$BH$13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001792"/>
        <c:axId val="462001216"/>
      </c:scatterChart>
      <c:catAx>
        <c:axId val="462466560"/>
        <c:scaling>
          <c:orientation val="maxMin"/>
        </c:scaling>
        <c:delete val="0"/>
        <c:axPos val="l"/>
        <c:numFmt formatCode="General" sourceLinked="0"/>
        <c:majorTickMark val="none"/>
        <c:minorTickMark val="none"/>
        <c:tickLblPos val="nextTo"/>
        <c:spPr>
          <a:ln>
            <a:solidFill>
              <a:srgbClr val="7F7F7F"/>
            </a:solidFill>
          </a:ln>
        </c:spPr>
        <c:crossAx val="462000640"/>
        <c:crossesAt val="0"/>
        <c:auto val="1"/>
        <c:lblAlgn val="ctr"/>
        <c:lblOffset val="100"/>
        <c:noMultiLvlLbl val="0"/>
      </c:catAx>
      <c:valAx>
        <c:axId val="46200064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2466560"/>
        <c:crosses val="autoZero"/>
        <c:crossBetween val="between"/>
      </c:valAx>
      <c:valAx>
        <c:axId val="462001216"/>
        <c:scaling>
          <c:orientation val="minMax"/>
          <c:max val="50"/>
          <c:min val="0"/>
        </c:scaling>
        <c:delete val="1"/>
        <c:axPos val="r"/>
        <c:numFmt formatCode="General" sourceLinked="1"/>
        <c:majorTickMark val="out"/>
        <c:minorTickMark val="none"/>
        <c:tickLblPos val="nextTo"/>
        <c:crossAx val="462001792"/>
        <c:crosses val="max"/>
        <c:crossBetween val="midCat"/>
      </c:valAx>
      <c:valAx>
        <c:axId val="462001792"/>
        <c:scaling>
          <c:orientation val="minMax"/>
        </c:scaling>
        <c:delete val="1"/>
        <c:axPos val="b"/>
        <c:numFmt formatCode="0.0%" sourceLinked="1"/>
        <c:majorTickMark val="out"/>
        <c:minorTickMark val="none"/>
        <c:tickLblPos val="nextTo"/>
        <c:crossAx val="46200121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市区町村別_有所見者割合!$AF$5</c:f>
              <c:strCache>
                <c:ptCount val="1"/>
                <c:pt idx="0">
                  <c:v>有所見者割合 BMI</c:v>
                </c:pt>
              </c:strCache>
            </c:strRef>
          </c:tx>
          <c:spPr>
            <a:solidFill>
              <a:schemeClr val="accent4">
                <a:lumMod val="60000"/>
                <a:lumOff val="40000"/>
              </a:schemeClr>
            </a:solidFill>
            <a:ln>
              <a:noFill/>
            </a:ln>
          </c:spPr>
          <c:invertIfNegative val="0"/>
          <c:dLbls>
            <c:dLbl>
              <c:idx val="44"/>
              <c:layout>
                <c:manualLayout>
                  <c:x val="1.67498995995191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94-408C-B0FE-9DC878DAC620}"/>
                </c:ext>
              </c:extLst>
            </c:dLbl>
            <c:dLbl>
              <c:idx val="45"/>
              <c:layout>
                <c:manualLayout>
                  <c:x val="6.69291307460569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6D-475E-B204-DFBC1E682938}"/>
                </c:ext>
              </c:extLst>
            </c:dLbl>
            <c:dLbl>
              <c:idx val="46"/>
              <c:layout>
                <c:manualLayout>
                  <c:x val="8.370496647706574E-3"/>
                  <c:y val="1.61545368920861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6D-475E-B204-DFBC1E682938}"/>
                </c:ext>
              </c:extLst>
            </c:dLbl>
            <c:dLbl>
              <c:idx val="47"/>
              <c:layout>
                <c:manualLayout>
                  <c:x val="8.370496647706574E-3"/>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6D-475E-B204-DFBC1E682938}"/>
                </c:ext>
              </c:extLst>
            </c:dLbl>
            <c:dLbl>
              <c:idx val="48"/>
              <c:layout>
                <c:manualLayout>
                  <c:x val="1.0043671352401211E-2"/>
                  <c:y val="3.23090737616047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6D-475E-B204-DFBC1E682938}"/>
                </c:ext>
              </c:extLst>
            </c:dLbl>
            <c:dLbl>
              <c:idx val="49"/>
              <c:layout>
                <c:manualLayout>
                  <c:x val="1.1716846057095848E-2"/>
                  <c:y val="3.23090737691272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6D-475E-B204-DFBC1E682938}"/>
                </c:ext>
              </c:extLst>
            </c:dLbl>
            <c:dLbl>
              <c:idx val="50"/>
              <c:layout>
                <c:manualLayout>
                  <c:x val="1.1716846057095725E-2"/>
                  <c:y val="1.61545368845636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6D-475E-B204-DFBC1E682938}"/>
                </c:ext>
              </c:extLst>
            </c:dLbl>
            <c:dLbl>
              <c:idx val="51"/>
              <c:layout>
                <c:manualLayout>
                  <c:x val="1.5060797519432069E-2"/>
                  <c:y val="1.13619117877400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6D-475E-B204-DFBC1E682938}"/>
                </c:ext>
              </c:extLst>
            </c:dLbl>
            <c:dLbl>
              <c:idx val="52"/>
              <c:layout>
                <c:manualLayout>
                  <c:x val="1.5061920495495941E-2"/>
                  <c:y val="8.11565127695714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6D-475E-B204-DFBC1E682938}"/>
                </c:ext>
              </c:extLst>
            </c:dLbl>
            <c:dLbl>
              <c:idx val="53"/>
              <c:layout>
                <c:manualLayout>
                  <c:x val="1.506198452019109E-2"/>
                  <c:y val="7.304086149261435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6D-475E-B204-DFBC1E682938}"/>
                </c:ext>
              </c:extLst>
            </c:dLbl>
            <c:dLbl>
              <c:idx val="54"/>
              <c:layout>
                <c:manualLayout>
                  <c:x val="1.840721643705883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6D-475E-B204-DFBC1E682938}"/>
                </c:ext>
              </c:extLst>
            </c:dLbl>
            <c:dLbl>
              <c:idx val="55"/>
              <c:layout>
                <c:manualLayout>
                  <c:x val="1.8450344131303264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6D-475E-B204-DFBC1E682938}"/>
                </c:ext>
              </c:extLst>
            </c:dLbl>
            <c:dLbl>
              <c:idx val="56"/>
              <c:layout>
                <c:manualLayout>
                  <c:x val="1.8450344131303385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6D-475E-B204-DFBC1E682938}"/>
                </c:ext>
              </c:extLst>
            </c:dLbl>
            <c:dLbl>
              <c:idx val="57"/>
              <c:layout>
                <c:manualLayout>
                  <c:x val="2.348296357160615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6D-475E-B204-DFBC1E682938}"/>
                </c:ext>
              </c:extLst>
            </c:dLbl>
            <c:dLbl>
              <c:idx val="58"/>
              <c:layout>
                <c:manualLayout>
                  <c:x val="2.6773461564585578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6D-475E-B204-DFBC1E682938}"/>
                </c:ext>
              </c:extLst>
            </c:dLbl>
            <c:dLbl>
              <c:idx val="59"/>
              <c:layout>
                <c:manualLayout>
                  <c:x val="2.8541433250660928E-2"/>
                  <c:y val="8.11565127695714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6D-475E-B204-DFBC1E682938}"/>
                </c:ext>
              </c:extLst>
            </c:dLbl>
            <c:dLbl>
              <c:idx val="60"/>
              <c:layout>
                <c:manualLayout>
                  <c:x val="3.0214576764987698E-2"/>
                  <c:y val="9.73878153234858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6D-475E-B204-DFBC1E682938}"/>
                </c:ext>
              </c:extLst>
            </c:dLbl>
            <c:dLbl>
              <c:idx val="61"/>
              <c:layout>
                <c:manualLayout>
                  <c:x val="3.183179935466713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6D-475E-B204-DFBC1E682938}"/>
                </c:ext>
              </c:extLst>
            </c:dLbl>
            <c:dLbl>
              <c:idx val="62"/>
              <c:layout>
                <c:manualLayout>
                  <c:x val="-3.34997991990382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94-408C-B0FE-9DC878DAC62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市区町村別_有所見者割合!$AF$6:$AF$79</c:f>
              <c:strCache>
                <c:ptCount val="74"/>
                <c:pt idx="0">
                  <c:v>田尻町</c:v>
                </c:pt>
                <c:pt idx="1">
                  <c:v>大正区</c:v>
                </c:pt>
                <c:pt idx="2">
                  <c:v>浪速区</c:v>
                </c:pt>
                <c:pt idx="3">
                  <c:v>此花区</c:v>
                </c:pt>
                <c:pt idx="4">
                  <c:v>生野区</c:v>
                </c:pt>
                <c:pt idx="5">
                  <c:v>泉佐野市</c:v>
                </c:pt>
                <c:pt idx="6">
                  <c:v>福島区</c:v>
                </c:pt>
                <c:pt idx="7">
                  <c:v>門真市</c:v>
                </c:pt>
                <c:pt idx="8">
                  <c:v>西成区</c:v>
                </c:pt>
                <c:pt idx="9">
                  <c:v>港区</c:v>
                </c:pt>
                <c:pt idx="10">
                  <c:v>平野区</c:v>
                </c:pt>
                <c:pt idx="11">
                  <c:v>西淀川区</c:v>
                </c:pt>
                <c:pt idx="12">
                  <c:v>大東市</c:v>
                </c:pt>
                <c:pt idx="13">
                  <c:v>堺市堺区</c:v>
                </c:pt>
                <c:pt idx="14">
                  <c:v>鶴見区</c:v>
                </c:pt>
                <c:pt idx="15">
                  <c:v>岸和田市</c:v>
                </c:pt>
                <c:pt idx="16">
                  <c:v>松原市</c:v>
                </c:pt>
                <c:pt idx="17">
                  <c:v>堺市美原区</c:v>
                </c:pt>
                <c:pt idx="18">
                  <c:v>堺市中区</c:v>
                </c:pt>
                <c:pt idx="19">
                  <c:v>東淀川区</c:v>
                </c:pt>
                <c:pt idx="20">
                  <c:v>東大阪市</c:v>
                </c:pt>
                <c:pt idx="21">
                  <c:v>忠岡町</c:v>
                </c:pt>
                <c:pt idx="22">
                  <c:v>守口市</c:v>
                </c:pt>
                <c:pt idx="23">
                  <c:v>大阪市</c:v>
                </c:pt>
                <c:pt idx="24">
                  <c:v>貝塚市</c:v>
                </c:pt>
                <c:pt idx="25">
                  <c:v>八尾市</c:v>
                </c:pt>
                <c:pt idx="26">
                  <c:v>寝屋川市</c:v>
                </c:pt>
                <c:pt idx="27">
                  <c:v>堺市北区</c:v>
                </c:pt>
                <c:pt idx="28">
                  <c:v>堺市西区</c:v>
                </c:pt>
                <c:pt idx="29">
                  <c:v>柏原市</c:v>
                </c:pt>
                <c:pt idx="30">
                  <c:v>都島区</c:v>
                </c:pt>
                <c:pt idx="31">
                  <c:v>淀川区</c:v>
                </c:pt>
                <c:pt idx="32">
                  <c:v>摂津市</c:v>
                </c:pt>
                <c:pt idx="33">
                  <c:v>住吉区</c:v>
                </c:pt>
                <c:pt idx="34">
                  <c:v>阪南市</c:v>
                </c:pt>
                <c:pt idx="35">
                  <c:v>羽曳野市</c:v>
                </c:pt>
                <c:pt idx="36">
                  <c:v>住之江区</c:v>
                </c:pt>
                <c:pt idx="37">
                  <c:v>千早赤阪村</c:v>
                </c:pt>
                <c:pt idx="38">
                  <c:v>泉大津市</c:v>
                </c:pt>
                <c:pt idx="39">
                  <c:v>堺市</c:v>
                </c:pt>
                <c:pt idx="40">
                  <c:v>和泉市</c:v>
                </c:pt>
                <c:pt idx="41">
                  <c:v>泉南市</c:v>
                </c:pt>
                <c:pt idx="42">
                  <c:v>太子町</c:v>
                </c:pt>
                <c:pt idx="43">
                  <c:v>四條畷市</c:v>
                </c:pt>
                <c:pt idx="44">
                  <c:v>東成区</c:v>
                </c:pt>
                <c:pt idx="45">
                  <c:v>旭区</c:v>
                </c:pt>
                <c:pt idx="46">
                  <c:v>熊取町</c:v>
                </c:pt>
                <c:pt idx="47">
                  <c:v>東住吉区</c:v>
                </c:pt>
                <c:pt idx="48">
                  <c:v>河南町</c:v>
                </c:pt>
                <c:pt idx="49">
                  <c:v>河内長野市</c:v>
                </c:pt>
                <c:pt idx="50">
                  <c:v>富田林市</c:v>
                </c:pt>
                <c:pt idx="51">
                  <c:v>枚方市</c:v>
                </c:pt>
                <c:pt idx="52">
                  <c:v>高槻市</c:v>
                </c:pt>
                <c:pt idx="53">
                  <c:v>阿倍野区</c:v>
                </c:pt>
                <c:pt idx="54">
                  <c:v>豊能町</c:v>
                </c:pt>
                <c:pt idx="55">
                  <c:v>西区</c:v>
                </c:pt>
                <c:pt idx="56">
                  <c:v>池田市</c:v>
                </c:pt>
                <c:pt idx="57">
                  <c:v>高石市</c:v>
                </c:pt>
                <c:pt idx="58">
                  <c:v>豊中市</c:v>
                </c:pt>
                <c:pt idx="59">
                  <c:v>城東区</c:v>
                </c:pt>
                <c:pt idx="60">
                  <c:v>吹田市</c:v>
                </c:pt>
                <c:pt idx="61">
                  <c:v>堺市東区</c:v>
                </c:pt>
                <c:pt idx="62">
                  <c:v>島本町</c:v>
                </c:pt>
                <c:pt idx="63">
                  <c:v>藤井寺市</c:v>
                </c:pt>
                <c:pt idx="64">
                  <c:v>茨木市</c:v>
                </c:pt>
                <c:pt idx="65">
                  <c:v>天王寺区</c:v>
                </c:pt>
                <c:pt idx="66">
                  <c:v>中央区</c:v>
                </c:pt>
                <c:pt idx="67">
                  <c:v>交野市</c:v>
                </c:pt>
                <c:pt idx="68">
                  <c:v>堺市南区</c:v>
                </c:pt>
                <c:pt idx="69">
                  <c:v>能勢町</c:v>
                </c:pt>
                <c:pt idx="70">
                  <c:v>大阪狭山市</c:v>
                </c:pt>
                <c:pt idx="71">
                  <c:v>北区</c:v>
                </c:pt>
                <c:pt idx="72">
                  <c:v>箕面市</c:v>
                </c:pt>
                <c:pt idx="73">
                  <c:v>岬町</c:v>
                </c:pt>
              </c:strCache>
            </c:strRef>
          </c:cat>
          <c:val>
            <c:numRef>
              <c:f>市区町村別_有所見者割合!$AG$6:$AG$79</c:f>
              <c:numCache>
                <c:formatCode>0.0%</c:formatCode>
                <c:ptCount val="74"/>
                <c:pt idx="0">
                  <c:v>0.33482142857142855</c:v>
                </c:pt>
                <c:pt idx="1">
                  <c:v>0.30265095729013253</c:v>
                </c:pt>
                <c:pt idx="2">
                  <c:v>0.28776978417266186</c:v>
                </c:pt>
                <c:pt idx="3">
                  <c:v>0.28610169491525422</c:v>
                </c:pt>
                <c:pt idx="4">
                  <c:v>0.27917414721723521</c:v>
                </c:pt>
                <c:pt idx="5">
                  <c:v>0.27640845070422537</c:v>
                </c:pt>
                <c:pt idx="6">
                  <c:v>0.27479526842584168</c:v>
                </c:pt>
                <c:pt idx="7">
                  <c:v>0.27102611556652273</c:v>
                </c:pt>
                <c:pt idx="8">
                  <c:v>0.2686962276637988</c:v>
                </c:pt>
                <c:pt idx="9">
                  <c:v>0.26728110599078342</c:v>
                </c:pt>
                <c:pt idx="10">
                  <c:v>0.26392694063926941</c:v>
                </c:pt>
                <c:pt idx="11">
                  <c:v>0.26366559485530544</c:v>
                </c:pt>
                <c:pt idx="12">
                  <c:v>0.25865002836074874</c:v>
                </c:pt>
                <c:pt idx="13">
                  <c:v>0.2581721147431621</c:v>
                </c:pt>
                <c:pt idx="14">
                  <c:v>0.25779625779625781</c:v>
                </c:pt>
                <c:pt idx="15">
                  <c:v>0.25691783737760748</c:v>
                </c:pt>
                <c:pt idx="16">
                  <c:v>0.25643702157272097</c:v>
                </c:pt>
                <c:pt idx="17">
                  <c:v>0.25613747954173488</c:v>
                </c:pt>
                <c:pt idx="18">
                  <c:v>0.25280000000000002</c:v>
                </c:pt>
                <c:pt idx="19">
                  <c:v>0.25256322624743677</c:v>
                </c:pt>
                <c:pt idx="20">
                  <c:v>0.25183489858732538</c:v>
                </c:pt>
                <c:pt idx="21">
                  <c:v>0.25164113785557984</c:v>
                </c:pt>
                <c:pt idx="22">
                  <c:v>0.25063505503810329</c:v>
                </c:pt>
                <c:pt idx="23">
                  <c:v>0.2474954408734576</c:v>
                </c:pt>
                <c:pt idx="24">
                  <c:v>0.24660633484162897</c:v>
                </c:pt>
                <c:pt idx="25">
                  <c:v>0.24603088886488822</c:v>
                </c:pt>
                <c:pt idx="26">
                  <c:v>0.24473712620101479</c:v>
                </c:pt>
                <c:pt idx="27">
                  <c:v>0.24196326061997703</c:v>
                </c:pt>
                <c:pt idx="28">
                  <c:v>0.2418558736426456</c:v>
                </c:pt>
                <c:pt idx="29">
                  <c:v>0.24096981692231567</c:v>
                </c:pt>
                <c:pt idx="30">
                  <c:v>0.24037339556592766</c:v>
                </c:pt>
                <c:pt idx="31">
                  <c:v>0.23966613672496026</c:v>
                </c:pt>
                <c:pt idx="32">
                  <c:v>0.23955712128837445</c:v>
                </c:pt>
                <c:pt idx="33">
                  <c:v>0.23907637655417407</c:v>
                </c:pt>
                <c:pt idx="34">
                  <c:v>0.23852385238523852</c:v>
                </c:pt>
                <c:pt idx="35">
                  <c:v>0.23838471558836299</c:v>
                </c:pt>
                <c:pt idx="36">
                  <c:v>0.23822714681440443</c:v>
                </c:pt>
                <c:pt idx="37">
                  <c:v>0.23699421965317918</c:v>
                </c:pt>
                <c:pt idx="38">
                  <c:v>0.23677248677248677</c:v>
                </c:pt>
                <c:pt idx="39">
                  <c:v>0.23638211382113822</c:v>
                </c:pt>
                <c:pt idx="40">
                  <c:v>0.23618551966937087</c:v>
                </c:pt>
                <c:pt idx="41">
                  <c:v>0.23587786259541985</c:v>
                </c:pt>
                <c:pt idx="42">
                  <c:v>0.23515981735159816</c:v>
                </c:pt>
                <c:pt idx="43">
                  <c:v>0.23459863098942127</c:v>
                </c:pt>
                <c:pt idx="44">
                  <c:v>0.23295880149812734</c:v>
                </c:pt>
                <c:pt idx="45">
                  <c:v>0.23023658395845356</c:v>
                </c:pt>
                <c:pt idx="46">
                  <c:v>0.22943722943722944</c:v>
                </c:pt>
                <c:pt idx="47">
                  <c:v>0.22937710437710437</c:v>
                </c:pt>
                <c:pt idx="48">
                  <c:v>0.22843822843822845</c:v>
                </c:pt>
                <c:pt idx="49">
                  <c:v>0.22730725408279528</c:v>
                </c:pt>
                <c:pt idx="50">
                  <c:v>0.22721297107800176</c:v>
                </c:pt>
                <c:pt idx="51">
                  <c:v>0.22590967270067655</c:v>
                </c:pt>
                <c:pt idx="52">
                  <c:v>0.22558451047247929</c:v>
                </c:pt>
                <c:pt idx="53">
                  <c:v>0.22513966480446929</c:v>
                </c:pt>
                <c:pt idx="54">
                  <c:v>0.22405431619786614</c:v>
                </c:pt>
                <c:pt idx="55">
                  <c:v>0.22403560830860533</c:v>
                </c:pt>
                <c:pt idx="56">
                  <c:v>0.22397325692454631</c:v>
                </c:pt>
                <c:pt idx="57">
                  <c:v>0.22149837133550487</c:v>
                </c:pt>
                <c:pt idx="58">
                  <c:v>0.21966177290466457</c:v>
                </c:pt>
                <c:pt idx="59">
                  <c:v>0.21905400872190539</c:v>
                </c:pt>
                <c:pt idx="60">
                  <c:v>0.21830238726790452</c:v>
                </c:pt>
                <c:pt idx="61">
                  <c:v>0.2175365344467641</c:v>
                </c:pt>
                <c:pt idx="62">
                  <c:v>0.21395348837209302</c:v>
                </c:pt>
                <c:pt idx="63">
                  <c:v>0.21217215870880968</c:v>
                </c:pt>
                <c:pt idx="64">
                  <c:v>0.21170743291379721</c:v>
                </c:pt>
                <c:pt idx="65">
                  <c:v>0.20965971459934138</c:v>
                </c:pt>
                <c:pt idx="66">
                  <c:v>0.20909090909090908</c:v>
                </c:pt>
                <c:pt idx="67">
                  <c:v>0.20813269127875869</c:v>
                </c:pt>
                <c:pt idx="68">
                  <c:v>0.20633349826818406</c:v>
                </c:pt>
                <c:pt idx="69">
                  <c:v>0.20554272517321015</c:v>
                </c:pt>
                <c:pt idx="70">
                  <c:v>0.20351193156235931</c:v>
                </c:pt>
                <c:pt idx="71">
                  <c:v>0.20309653916211293</c:v>
                </c:pt>
                <c:pt idx="72">
                  <c:v>0.20245677888989991</c:v>
                </c:pt>
                <c:pt idx="73">
                  <c:v>0.2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6.7996307830787343E-4"/>
                  <c:y val="-0.898103815612475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EA2-462A-8B3D-916E1AA6F7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市区町村別_有所見者割合!$AY$6:$AY$79</c:f>
              <c:numCache>
                <c:formatCode>0.0%</c:formatCode>
                <c:ptCount val="74"/>
                <c:pt idx="0">
                  <c:v>0.23584989523144326</c:v>
                </c:pt>
                <c:pt idx="1">
                  <c:v>0.23584989523144326</c:v>
                </c:pt>
                <c:pt idx="2">
                  <c:v>0.23584989523144326</c:v>
                </c:pt>
                <c:pt idx="3">
                  <c:v>0.23584989523144326</c:v>
                </c:pt>
                <c:pt idx="4">
                  <c:v>0.23584989523144326</c:v>
                </c:pt>
                <c:pt idx="5">
                  <c:v>0.23584989523144326</c:v>
                </c:pt>
                <c:pt idx="6">
                  <c:v>0.23584989523144326</c:v>
                </c:pt>
                <c:pt idx="7">
                  <c:v>0.23584989523144326</c:v>
                </c:pt>
                <c:pt idx="8">
                  <c:v>0.23584989523144326</c:v>
                </c:pt>
                <c:pt idx="9">
                  <c:v>0.23584989523144326</c:v>
                </c:pt>
                <c:pt idx="10">
                  <c:v>0.23584989523144326</c:v>
                </c:pt>
                <c:pt idx="11">
                  <c:v>0.23584989523144326</c:v>
                </c:pt>
                <c:pt idx="12">
                  <c:v>0.23584989523144326</c:v>
                </c:pt>
                <c:pt idx="13">
                  <c:v>0.23584989523144326</c:v>
                </c:pt>
                <c:pt idx="14">
                  <c:v>0.23584989523144326</c:v>
                </c:pt>
                <c:pt idx="15">
                  <c:v>0.23584989523144326</c:v>
                </c:pt>
                <c:pt idx="16">
                  <c:v>0.23584989523144326</c:v>
                </c:pt>
                <c:pt idx="17">
                  <c:v>0.23584989523144326</c:v>
                </c:pt>
                <c:pt idx="18">
                  <c:v>0.23584989523144326</c:v>
                </c:pt>
                <c:pt idx="19">
                  <c:v>0.23584989523144326</c:v>
                </c:pt>
                <c:pt idx="20">
                  <c:v>0.23584989523144326</c:v>
                </c:pt>
                <c:pt idx="21">
                  <c:v>0.23584989523144326</c:v>
                </c:pt>
                <c:pt idx="22">
                  <c:v>0.23584989523144326</c:v>
                </c:pt>
                <c:pt idx="23">
                  <c:v>0.23584989523144326</c:v>
                </c:pt>
                <c:pt idx="24">
                  <c:v>0.23584989523144326</c:v>
                </c:pt>
                <c:pt idx="25">
                  <c:v>0.23584989523144326</c:v>
                </c:pt>
                <c:pt idx="26">
                  <c:v>0.23584989523144326</c:v>
                </c:pt>
                <c:pt idx="27">
                  <c:v>0.23584989523144326</c:v>
                </c:pt>
                <c:pt idx="28">
                  <c:v>0.23584989523144326</c:v>
                </c:pt>
                <c:pt idx="29">
                  <c:v>0.23584989523144326</c:v>
                </c:pt>
                <c:pt idx="30">
                  <c:v>0.23584989523144326</c:v>
                </c:pt>
                <c:pt idx="31">
                  <c:v>0.23584989523144326</c:v>
                </c:pt>
                <c:pt idx="32">
                  <c:v>0.23584989523144326</c:v>
                </c:pt>
                <c:pt idx="33">
                  <c:v>0.23584989523144326</c:v>
                </c:pt>
                <c:pt idx="34">
                  <c:v>0.23584989523144326</c:v>
                </c:pt>
                <c:pt idx="35">
                  <c:v>0.23584989523144326</c:v>
                </c:pt>
                <c:pt idx="36">
                  <c:v>0.23584989523144326</c:v>
                </c:pt>
                <c:pt idx="37">
                  <c:v>0.23584989523144326</c:v>
                </c:pt>
                <c:pt idx="38">
                  <c:v>0.23584989523144326</c:v>
                </c:pt>
                <c:pt idx="39">
                  <c:v>0.23584989523144326</c:v>
                </c:pt>
                <c:pt idx="40">
                  <c:v>0.23584989523144326</c:v>
                </c:pt>
                <c:pt idx="41">
                  <c:v>0.23584989523144326</c:v>
                </c:pt>
                <c:pt idx="42">
                  <c:v>0.23584989523144326</c:v>
                </c:pt>
                <c:pt idx="43">
                  <c:v>0.23584989523144326</c:v>
                </c:pt>
                <c:pt idx="44">
                  <c:v>0.23584989523144326</c:v>
                </c:pt>
                <c:pt idx="45">
                  <c:v>0.23584989523144326</c:v>
                </c:pt>
                <c:pt idx="46">
                  <c:v>0.23584989523144326</c:v>
                </c:pt>
                <c:pt idx="47">
                  <c:v>0.23584989523144326</c:v>
                </c:pt>
                <c:pt idx="48">
                  <c:v>0.23584989523144326</c:v>
                </c:pt>
                <c:pt idx="49">
                  <c:v>0.23584989523144326</c:v>
                </c:pt>
                <c:pt idx="50">
                  <c:v>0.23584989523144326</c:v>
                </c:pt>
                <c:pt idx="51">
                  <c:v>0.23584989523144326</c:v>
                </c:pt>
                <c:pt idx="52">
                  <c:v>0.23584989523144326</c:v>
                </c:pt>
                <c:pt idx="53">
                  <c:v>0.23584989523144326</c:v>
                </c:pt>
                <c:pt idx="54">
                  <c:v>0.23584989523144326</c:v>
                </c:pt>
                <c:pt idx="55">
                  <c:v>0.23584989523144326</c:v>
                </c:pt>
                <c:pt idx="56">
                  <c:v>0.23584989523144326</c:v>
                </c:pt>
                <c:pt idx="57">
                  <c:v>0.23584989523144326</c:v>
                </c:pt>
                <c:pt idx="58">
                  <c:v>0.23584989523144326</c:v>
                </c:pt>
                <c:pt idx="59">
                  <c:v>0.23584989523144326</c:v>
                </c:pt>
                <c:pt idx="60">
                  <c:v>0.23584989523144326</c:v>
                </c:pt>
                <c:pt idx="61">
                  <c:v>0.23584989523144326</c:v>
                </c:pt>
                <c:pt idx="62">
                  <c:v>0.23584989523144326</c:v>
                </c:pt>
                <c:pt idx="63">
                  <c:v>0.23584989523144326</c:v>
                </c:pt>
                <c:pt idx="64">
                  <c:v>0.23584989523144326</c:v>
                </c:pt>
                <c:pt idx="65">
                  <c:v>0.23584989523144326</c:v>
                </c:pt>
                <c:pt idx="66">
                  <c:v>0.23584989523144326</c:v>
                </c:pt>
                <c:pt idx="67">
                  <c:v>0.23584989523144326</c:v>
                </c:pt>
                <c:pt idx="68">
                  <c:v>0.23584989523144326</c:v>
                </c:pt>
                <c:pt idx="69">
                  <c:v>0.23584989523144326</c:v>
                </c:pt>
                <c:pt idx="70">
                  <c:v>0.23584989523144326</c:v>
                </c:pt>
                <c:pt idx="71">
                  <c:v>0.23584989523144326</c:v>
                </c:pt>
                <c:pt idx="72">
                  <c:v>0.23584989523144326</c:v>
                </c:pt>
                <c:pt idx="73">
                  <c:v>0.23584989523144326</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nextTo"/>
        <c:spPr>
          <a:ln>
            <a:solidFill>
              <a:srgbClr val="7F7F7F"/>
            </a:solidFill>
          </a:ln>
        </c:spPr>
        <c:crossAx val="462840384"/>
        <c:crossesAt val="0"/>
        <c:auto val="1"/>
        <c:lblAlgn val="ctr"/>
        <c:lblOffset val="100"/>
        <c:noMultiLvlLbl val="0"/>
      </c:catAx>
      <c:valAx>
        <c:axId val="462840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0.0%"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市区町村別_有所見者割合!$AH$5</c:f>
              <c:strCache>
                <c:ptCount val="1"/>
                <c:pt idx="0">
                  <c:v>有所見者割合 腹囲</c:v>
                </c:pt>
              </c:strCache>
            </c:strRef>
          </c:tx>
          <c:spPr>
            <a:solidFill>
              <a:schemeClr val="accent4">
                <a:lumMod val="60000"/>
                <a:lumOff val="40000"/>
              </a:schemeClr>
            </a:solidFill>
            <a:ln>
              <a:noFill/>
            </a:ln>
          </c:spPr>
          <c:invertIfNegative val="0"/>
          <c:dLbls>
            <c:dLbl>
              <c:idx val="46"/>
              <c:layout>
                <c:manualLayout>
                  <c:x val="1.676112948896372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7A-4C88-B525-EAA224313CA7}"/>
                </c:ext>
              </c:extLst>
            </c:dLbl>
            <c:dLbl>
              <c:idx val="47"/>
              <c:layout>
                <c:manualLayout>
                  <c:x val="1.676112948896249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7A-4C88-B525-EAA224313CA7}"/>
                </c:ext>
              </c:extLst>
            </c:dLbl>
            <c:dLbl>
              <c:idx val="48"/>
              <c:layout>
                <c:manualLayout>
                  <c:x val="3.3522258977927441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7A-4C88-B525-EAA224313CA7}"/>
                </c:ext>
              </c:extLst>
            </c:dLbl>
            <c:dLbl>
              <c:idx val="49"/>
              <c:layout>
                <c:manualLayout>
                  <c:x val="3.352225897792621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7A-4C88-B525-EAA224313CA7}"/>
                </c:ext>
              </c:extLst>
            </c:dLbl>
            <c:dLbl>
              <c:idx val="50"/>
              <c:layout>
                <c:manualLayout>
                  <c:x val="3.352225897792621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7A-4C88-B525-EAA224313CA7}"/>
                </c:ext>
              </c:extLst>
            </c:dLbl>
            <c:dLbl>
              <c:idx val="51"/>
              <c:layout>
                <c:manualLayout>
                  <c:x val="3.3522258977927441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A-4C88-B525-EAA224313CA7}"/>
                </c:ext>
              </c:extLst>
            </c:dLbl>
            <c:dLbl>
              <c:idx val="52"/>
              <c:layout>
                <c:manualLayout>
                  <c:x val="5.0283388466891158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7A-4C88-B525-EAA224313CA7}"/>
                </c:ext>
              </c:extLst>
            </c:dLbl>
            <c:dLbl>
              <c:idx val="53"/>
              <c:layout>
                <c:manualLayout>
                  <c:x val="5.0283388466891158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A-4C88-B525-EAA224313CA7}"/>
                </c:ext>
              </c:extLst>
            </c:dLbl>
            <c:dLbl>
              <c:idx val="54"/>
              <c:layout>
                <c:manualLayout>
                  <c:x val="6.7044517955854883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7A-4C88-B525-EAA224313CA7}"/>
                </c:ext>
              </c:extLst>
            </c:dLbl>
            <c:dLbl>
              <c:idx val="55"/>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7A-4C88-B525-EAA224313CA7}"/>
                </c:ext>
              </c:extLst>
            </c:dLbl>
            <c:dLbl>
              <c:idx val="56"/>
              <c:layout>
                <c:manualLayout>
                  <c:x val="8.3805647444818599E-3"/>
                  <c:y val="3.24626051229451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7A-4C88-B525-EAA224313CA7}"/>
                </c:ext>
              </c:extLst>
            </c:dLbl>
            <c:dLbl>
              <c:idx val="57"/>
              <c:layout>
                <c:manualLayout>
                  <c:x val="1.173279064227460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7A-4C88-B525-EAA224313CA7}"/>
                </c:ext>
              </c:extLst>
            </c:dLbl>
            <c:dLbl>
              <c:idx val="58"/>
              <c:layout>
                <c:manualLayout>
                  <c:x val="1.676112948896372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7A-4C88-B525-EAA224313CA7}"/>
                </c:ext>
              </c:extLst>
            </c:dLbl>
            <c:dLbl>
              <c:idx val="59"/>
              <c:layout>
                <c:manualLayout>
                  <c:x val="1.843724243786009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7A-4C88-B525-EAA224313CA7}"/>
                </c:ext>
              </c:extLst>
            </c:dLbl>
            <c:dLbl>
              <c:idx val="60"/>
              <c:layout>
                <c:manualLayout>
                  <c:x val="1.8437242437860091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77A-4C88-B525-EAA224313CA7}"/>
                </c:ext>
              </c:extLst>
            </c:dLbl>
            <c:dLbl>
              <c:idx val="61"/>
              <c:layout>
                <c:manualLayout>
                  <c:x val="2.011335538675646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77A-4C88-B525-EAA224313CA7}"/>
                </c:ext>
              </c:extLst>
            </c:dLbl>
            <c:dLbl>
              <c:idx val="62"/>
              <c:layout>
                <c:manualLayout>
                  <c:x val="2.0113355386756463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77A-4C88-B525-EAA224313CA7}"/>
                </c:ext>
              </c:extLst>
            </c:dLbl>
            <c:dLbl>
              <c:idx val="63"/>
              <c:layout>
                <c:manualLayout>
                  <c:x val="2.5141694233445581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77A-4C88-B525-EAA224313CA7}"/>
                </c:ext>
              </c:extLst>
            </c:dLbl>
            <c:dLbl>
              <c:idx val="64"/>
              <c:layout>
                <c:manualLayout>
                  <c:x val="2.514169423344558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7A-4C88-B525-EAA224313CA7}"/>
                </c:ext>
              </c:extLst>
            </c:dLbl>
            <c:dLbl>
              <c:idx val="65"/>
              <c:layout>
                <c:manualLayout>
                  <c:x val="2.681780718234195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7A-4C88-B525-EAA224313CA7}"/>
                </c:ext>
              </c:extLst>
            </c:dLbl>
            <c:dLbl>
              <c:idx val="66"/>
              <c:layout>
                <c:manualLayout>
                  <c:x val="-8.3805647444818599E-3"/>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7A-4C88-B525-EAA224313CA7}"/>
                </c:ext>
              </c:extLst>
            </c:dLbl>
            <c:dLbl>
              <c:idx val="67"/>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7A-4C88-B525-EAA224313CA7}"/>
                </c:ext>
              </c:extLst>
            </c:dLbl>
            <c:dLbl>
              <c:idx val="68"/>
              <c:layout>
                <c:manualLayout>
                  <c:x val="-3.3522258977927441E-3"/>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7A-4C88-B525-EAA224313CA7}"/>
                </c:ext>
              </c:extLst>
            </c:dLbl>
            <c:dLbl>
              <c:idx val="69"/>
              <c:layout>
                <c:manualLayout>
                  <c:x val="-5.0283388466891158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7A-4C88-B525-EAA224313CA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市区町村別_有所見者割合!$AH$6:$AH$79</c:f>
              <c:strCache>
                <c:ptCount val="74"/>
                <c:pt idx="0">
                  <c:v>藤井寺市</c:v>
                </c:pt>
                <c:pt idx="1">
                  <c:v>高石市</c:v>
                </c:pt>
                <c:pt idx="2">
                  <c:v>河南町</c:v>
                </c:pt>
                <c:pt idx="3">
                  <c:v>熊取町</c:v>
                </c:pt>
                <c:pt idx="4">
                  <c:v>堺市美原区</c:v>
                </c:pt>
                <c:pt idx="5">
                  <c:v>千早赤阪村</c:v>
                </c:pt>
                <c:pt idx="6">
                  <c:v>守口市</c:v>
                </c:pt>
                <c:pt idx="7">
                  <c:v>松原市</c:v>
                </c:pt>
                <c:pt idx="8">
                  <c:v>摂津市</c:v>
                </c:pt>
                <c:pt idx="9">
                  <c:v>浪速区</c:v>
                </c:pt>
                <c:pt idx="10">
                  <c:v>岬町</c:v>
                </c:pt>
                <c:pt idx="11">
                  <c:v>泉佐野市</c:v>
                </c:pt>
                <c:pt idx="12">
                  <c:v>吹田市</c:v>
                </c:pt>
                <c:pt idx="13">
                  <c:v>泉大津市</c:v>
                </c:pt>
                <c:pt idx="14">
                  <c:v>羽曳野市</c:v>
                </c:pt>
                <c:pt idx="15">
                  <c:v>門真市</c:v>
                </c:pt>
                <c:pt idx="16">
                  <c:v>淀川区</c:v>
                </c:pt>
                <c:pt idx="17">
                  <c:v>鶴見区</c:v>
                </c:pt>
                <c:pt idx="18">
                  <c:v>西成区</c:v>
                </c:pt>
                <c:pt idx="19">
                  <c:v>柏原市</c:v>
                </c:pt>
                <c:pt idx="20">
                  <c:v>八尾市</c:v>
                </c:pt>
                <c:pt idx="21">
                  <c:v>枚方市</c:v>
                </c:pt>
                <c:pt idx="22">
                  <c:v>大正区</c:v>
                </c:pt>
                <c:pt idx="23">
                  <c:v>能勢町</c:v>
                </c:pt>
                <c:pt idx="24">
                  <c:v>住之江区</c:v>
                </c:pt>
                <c:pt idx="25">
                  <c:v>岸和田市</c:v>
                </c:pt>
                <c:pt idx="26">
                  <c:v>大東市</c:v>
                </c:pt>
                <c:pt idx="27">
                  <c:v>堺市南区</c:v>
                </c:pt>
                <c:pt idx="28">
                  <c:v>阿倍野区</c:v>
                </c:pt>
                <c:pt idx="29">
                  <c:v>平野区</c:v>
                </c:pt>
                <c:pt idx="30">
                  <c:v>箕面市</c:v>
                </c:pt>
                <c:pt idx="31">
                  <c:v>都島区</c:v>
                </c:pt>
                <c:pt idx="32">
                  <c:v>寝屋川市</c:v>
                </c:pt>
                <c:pt idx="33">
                  <c:v>港区</c:v>
                </c:pt>
                <c:pt idx="34">
                  <c:v>堺市堺区</c:v>
                </c:pt>
                <c:pt idx="35">
                  <c:v>堺市東区</c:v>
                </c:pt>
                <c:pt idx="36">
                  <c:v>此花区</c:v>
                </c:pt>
                <c:pt idx="37">
                  <c:v>太子町</c:v>
                </c:pt>
                <c:pt idx="38">
                  <c:v>泉南市</c:v>
                </c:pt>
                <c:pt idx="39">
                  <c:v>阪南市</c:v>
                </c:pt>
                <c:pt idx="40">
                  <c:v>高槻市</c:v>
                </c:pt>
                <c:pt idx="41">
                  <c:v>東淀川区</c:v>
                </c:pt>
                <c:pt idx="42">
                  <c:v>堺市</c:v>
                </c:pt>
                <c:pt idx="43">
                  <c:v>福島区</c:v>
                </c:pt>
                <c:pt idx="44">
                  <c:v>大阪市</c:v>
                </c:pt>
                <c:pt idx="45">
                  <c:v>東成区</c:v>
                </c:pt>
                <c:pt idx="46">
                  <c:v>生野区</c:v>
                </c:pt>
                <c:pt idx="47">
                  <c:v>茨木市</c:v>
                </c:pt>
                <c:pt idx="48">
                  <c:v>堺市北区</c:v>
                </c:pt>
                <c:pt idx="49">
                  <c:v>河内長野市</c:v>
                </c:pt>
                <c:pt idx="50">
                  <c:v>富田林市</c:v>
                </c:pt>
                <c:pt idx="51">
                  <c:v>交野市</c:v>
                </c:pt>
                <c:pt idx="52">
                  <c:v>東大阪市</c:v>
                </c:pt>
                <c:pt idx="53">
                  <c:v>堺市西区</c:v>
                </c:pt>
                <c:pt idx="54">
                  <c:v>四條畷市</c:v>
                </c:pt>
                <c:pt idx="55">
                  <c:v>堺市中区</c:v>
                </c:pt>
                <c:pt idx="56">
                  <c:v>西区</c:v>
                </c:pt>
                <c:pt idx="57">
                  <c:v>豊中市</c:v>
                </c:pt>
                <c:pt idx="58">
                  <c:v>和泉市</c:v>
                </c:pt>
                <c:pt idx="59">
                  <c:v>旭区</c:v>
                </c:pt>
                <c:pt idx="60">
                  <c:v>大阪狭山市</c:v>
                </c:pt>
                <c:pt idx="61">
                  <c:v>城東区</c:v>
                </c:pt>
                <c:pt idx="62">
                  <c:v>西淀川区</c:v>
                </c:pt>
                <c:pt idx="63">
                  <c:v>天王寺区</c:v>
                </c:pt>
                <c:pt idx="64">
                  <c:v>中央区</c:v>
                </c:pt>
                <c:pt idx="65">
                  <c:v>東住吉区</c:v>
                </c:pt>
                <c:pt idx="66">
                  <c:v>池田市</c:v>
                </c:pt>
                <c:pt idx="67">
                  <c:v>豊能町</c:v>
                </c:pt>
                <c:pt idx="68">
                  <c:v>北区</c:v>
                </c:pt>
                <c:pt idx="69">
                  <c:v>住吉区</c:v>
                </c:pt>
                <c:pt idx="70">
                  <c:v>島本町</c:v>
                </c:pt>
                <c:pt idx="71">
                  <c:v>貝塚市</c:v>
                </c:pt>
                <c:pt idx="72">
                  <c:v>忠岡町</c:v>
                </c:pt>
                <c:pt idx="73">
                  <c:v>田尻町</c:v>
                </c:pt>
              </c:strCache>
            </c:strRef>
          </c:cat>
          <c:val>
            <c:numRef>
              <c:f>市区町村別_有所見者割合!$AI$6:$AI$79</c:f>
              <c:numCache>
                <c:formatCode>0.0%</c:formatCode>
                <c:ptCount val="74"/>
                <c:pt idx="0">
                  <c:v>0.5</c:v>
                </c:pt>
                <c:pt idx="1">
                  <c:v>0.45098039215686275</c:v>
                </c:pt>
                <c:pt idx="2">
                  <c:v>0.44380403458213258</c:v>
                </c:pt>
                <c:pt idx="3">
                  <c:v>0.42222222222222222</c:v>
                </c:pt>
                <c:pt idx="4">
                  <c:v>0.42063492063492064</c:v>
                </c:pt>
                <c:pt idx="5">
                  <c:v>0.41935483870967744</c:v>
                </c:pt>
                <c:pt idx="6">
                  <c:v>0.40720720720720721</c:v>
                </c:pt>
                <c:pt idx="7">
                  <c:v>0.40689655172413791</c:v>
                </c:pt>
                <c:pt idx="8">
                  <c:v>0.40425531914893614</c:v>
                </c:pt>
                <c:pt idx="9">
                  <c:v>0.40306122448979592</c:v>
                </c:pt>
                <c:pt idx="10">
                  <c:v>0.40259740259740262</c:v>
                </c:pt>
                <c:pt idx="11">
                  <c:v>0.40206185567010311</c:v>
                </c:pt>
                <c:pt idx="12">
                  <c:v>0.40127388535031849</c:v>
                </c:pt>
                <c:pt idx="13">
                  <c:v>0.4</c:v>
                </c:pt>
                <c:pt idx="14">
                  <c:v>0.39622641509433965</c:v>
                </c:pt>
                <c:pt idx="15">
                  <c:v>0.39589665653495443</c:v>
                </c:pt>
                <c:pt idx="16">
                  <c:v>0.39585062240663899</c:v>
                </c:pt>
                <c:pt idx="17">
                  <c:v>0.39305177111716622</c:v>
                </c:pt>
                <c:pt idx="18">
                  <c:v>0.39255499153976309</c:v>
                </c:pt>
                <c:pt idx="19">
                  <c:v>0.38775510204081631</c:v>
                </c:pt>
                <c:pt idx="20">
                  <c:v>0.38353556983107306</c:v>
                </c:pt>
                <c:pt idx="21">
                  <c:v>0.38210133801272211</c:v>
                </c:pt>
                <c:pt idx="22">
                  <c:v>0.37940026075619299</c:v>
                </c:pt>
                <c:pt idx="23">
                  <c:v>0.37853107344632769</c:v>
                </c:pt>
                <c:pt idx="24">
                  <c:v>0.37645687645687648</c:v>
                </c:pt>
                <c:pt idx="25">
                  <c:v>0.37610921501706485</c:v>
                </c:pt>
                <c:pt idx="26">
                  <c:v>0.375909458367017</c:v>
                </c:pt>
                <c:pt idx="27">
                  <c:v>0.37395459976105139</c:v>
                </c:pt>
                <c:pt idx="28">
                  <c:v>0.37293388429752067</c:v>
                </c:pt>
                <c:pt idx="29">
                  <c:v>0.37106446776611696</c:v>
                </c:pt>
                <c:pt idx="30">
                  <c:v>0.37043478260869567</c:v>
                </c:pt>
                <c:pt idx="31">
                  <c:v>0.36965517241379309</c:v>
                </c:pt>
                <c:pt idx="32">
                  <c:v>0.36960313999127781</c:v>
                </c:pt>
                <c:pt idx="33">
                  <c:v>0.36842105263157893</c:v>
                </c:pt>
                <c:pt idx="34">
                  <c:v>0.36720867208672087</c:v>
                </c:pt>
                <c:pt idx="35">
                  <c:v>0.36714089031665903</c:v>
                </c:pt>
                <c:pt idx="36">
                  <c:v>0.36712328767123287</c:v>
                </c:pt>
                <c:pt idx="37">
                  <c:v>0.36676217765042979</c:v>
                </c:pt>
                <c:pt idx="38">
                  <c:v>0.36666666666666664</c:v>
                </c:pt>
                <c:pt idx="39">
                  <c:v>0.36647727272727271</c:v>
                </c:pt>
                <c:pt idx="40">
                  <c:v>0.36639927691786239</c:v>
                </c:pt>
                <c:pt idx="41">
                  <c:v>0.36565836298932386</c:v>
                </c:pt>
                <c:pt idx="42">
                  <c:v>0.36434390456793714</c:v>
                </c:pt>
                <c:pt idx="43">
                  <c:v>0.36410256410256409</c:v>
                </c:pt>
                <c:pt idx="44">
                  <c:v>0.36223428542438235</c:v>
                </c:pt>
                <c:pt idx="45">
                  <c:v>0.36212624584717606</c:v>
                </c:pt>
                <c:pt idx="46">
                  <c:v>0.35885714285714287</c:v>
                </c:pt>
                <c:pt idx="47">
                  <c:v>0.35852133731992392</c:v>
                </c:pt>
                <c:pt idx="48">
                  <c:v>0.35762081784386618</c:v>
                </c:pt>
                <c:pt idx="49">
                  <c:v>0.35686274509803922</c:v>
                </c:pt>
                <c:pt idx="50">
                  <c:v>0.35683033543996112</c:v>
                </c:pt>
                <c:pt idx="51">
                  <c:v>0.35673930589184827</c:v>
                </c:pt>
                <c:pt idx="52">
                  <c:v>0.35477582846003897</c:v>
                </c:pt>
                <c:pt idx="53">
                  <c:v>0.35414680648236413</c:v>
                </c:pt>
                <c:pt idx="54">
                  <c:v>0.35339805825242721</c:v>
                </c:pt>
                <c:pt idx="55">
                  <c:v>0.3533969010727056</c:v>
                </c:pt>
                <c:pt idx="56">
                  <c:v>0.35168195718654433</c:v>
                </c:pt>
                <c:pt idx="57">
                  <c:v>0.34924881662893598</c:v>
                </c:pt>
                <c:pt idx="58">
                  <c:v>0.34601113172541742</c:v>
                </c:pt>
                <c:pt idx="59">
                  <c:v>0.3447058823529412</c:v>
                </c:pt>
                <c:pt idx="60">
                  <c:v>0.34436343241727424</c:v>
                </c:pt>
                <c:pt idx="61">
                  <c:v>0.34340118187787261</c:v>
                </c:pt>
                <c:pt idx="62">
                  <c:v>0.3428154631655726</c:v>
                </c:pt>
                <c:pt idx="63">
                  <c:v>0.33966745843230406</c:v>
                </c:pt>
                <c:pt idx="64">
                  <c:v>0.33916849015317285</c:v>
                </c:pt>
                <c:pt idx="65">
                  <c:v>0.3380726698262243</c:v>
                </c:pt>
                <c:pt idx="66">
                  <c:v>0.3352941176470588</c:v>
                </c:pt>
                <c:pt idx="67">
                  <c:v>0.33135509396636992</c:v>
                </c:pt>
                <c:pt idx="68">
                  <c:v>0.32914046121593293</c:v>
                </c:pt>
                <c:pt idx="69">
                  <c:v>0.3280231716147719</c:v>
                </c:pt>
                <c:pt idx="70">
                  <c:v>0.31424148606811148</c:v>
                </c:pt>
                <c:pt idx="71">
                  <c:v>0.30215827338129497</c:v>
                </c:pt>
                <c:pt idx="72">
                  <c:v>0</c:v>
                </c:pt>
                <c:pt idx="73">
                  <c:v>0</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427072"/>
        <c:axId val="46284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3051667171480219"/>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B9-4B1B-A01B-C35CDA776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市区町村別_有所見者割合!$AZ$6:$AZ$79</c:f>
              <c:numCache>
                <c:formatCode>0.0%</c:formatCode>
                <c:ptCount val="74"/>
                <c:pt idx="0">
                  <c:v>0.36234594395732417</c:v>
                </c:pt>
                <c:pt idx="1">
                  <c:v>0.36234594395732417</c:v>
                </c:pt>
                <c:pt idx="2">
                  <c:v>0.36234594395732417</c:v>
                </c:pt>
                <c:pt idx="3">
                  <c:v>0.36234594395732417</c:v>
                </c:pt>
                <c:pt idx="4">
                  <c:v>0.36234594395732417</c:v>
                </c:pt>
                <c:pt idx="5">
                  <c:v>0.36234594395732417</c:v>
                </c:pt>
                <c:pt idx="6">
                  <c:v>0.36234594395732417</c:v>
                </c:pt>
                <c:pt idx="7">
                  <c:v>0.36234594395732417</c:v>
                </c:pt>
                <c:pt idx="8">
                  <c:v>0.36234594395732417</c:v>
                </c:pt>
                <c:pt idx="9">
                  <c:v>0.36234594395732417</c:v>
                </c:pt>
                <c:pt idx="10">
                  <c:v>0.36234594395732417</c:v>
                </c:pt>
                <c:pt idx="11">
                  <c:v>0.36234594395732417</c:v>
                </c:pt>
                <c:pt idx="12">
                  <c:v>0.36234594395732417</c:v>
                </c:pt>
                <c:pt idx="13">
                  <c:v>0.36234594395732417</c:v>
                </c:pt>
                <c:pt idx="14">
                  <c:v>0.36234594395732417</c:v>
                </c:pt>
                <c:pt idx="15">
                  <c:v>0.36234594395732417</c:v>
                </c:pt>
                <c:pt idx="16">
                  <c:v>0.36234594395732417</c:v>
                </c:pt>
                <c:pt idx="17">
                  <c:v>0.36234594395732417</c:v>
                </c:pt>
                <c:pt idx="18">
                  <c:v>0.36234594395732417</c:v>
                </c:pt>
                <c:pt idx="19">
                  <c:v>0.36234594395732417</c:v>
                </c:pt>
                <c:pt idx="20">
                  <c:v>0.36234594395732417</c:v>
                </c:pt>
                <c:pt idx="21">
                  <c:v>0.36234594395732417</c:v>
                </c:pt>
                <c:pt idx="22">
                  <c:v>0.36234594395732417</c:v>
                </c:pt>
                <c:pt idx="23">
                  <c:v>0.36234594395732417</c:v>
                </c:pt>
                <c:pt idx="24">
                  <c:v>0.36234594395732417</c:v>
                </c:pt>
                <c:pt idx="25">
                  <c:v>0.36234594395732417</c:v>
                </c:pt>
                <c:pt idx="26">
                  <c:v>0.36234594395732417</c:v>
                </c:pt>
                <c:pt idx="27">
                  <c:v>0.36234594395732417</c:v>
                </c:pt>
                <c:pt idx="28">
                  <c:v>0.36234594395732417</c:v>
                </c:pt>
                <c:pt idx="29">
                  <c:v>0.36234594395732417</c:v>
                </c:pt>
                <c:pt idx="30">
                  <c:v>0.36234594395732417</c:v>
                </c:pt>
                <c:pt idx="31">
                  <c:v>0.36234594395732417</c:v>
                </c:pt>
                <c:pt idx="32">
                  <c:v>0.36234594395732417</c:v>
                </c:pt>
                <c:pt idx="33">
                  <c:v>0.36234594395732417</c:v>
                </c:pt>
                <c:pt idx="34">
                  <c:v>0.36234594395732417</c:v>
                </c:pt>
                <c:pt idx="35">
                  <c:v>0.36234594395732417</c:v>
                </c:pt>
                <c:pt idx="36">
                  <c:v>0.36234594395732417</c:v>
                </c:pt>
                <c:pt idx="37">
                  <c:v>0.36234594395732417</c:v>
                </c:pt>
                <c:pt idx="38">
                  <c:v>0.36234594395732417</c:v>
                </c:pt>
                <c:pt idx="39">
                  <c:v>0.36234594395732417</c:v>
                </c:pt>
                <c:pt idx="40">
                  <c:v>0.36234594395732417</c:v>
                </c:pt>
                <c:pt idx="41">
                  <c:v>0.36234594395732417</c:v>
                </c:pt>
                <c:pt idx="42">
                  <c:v>0.36234594395732417</c:v>
                </c:pt>
                <c:pt idx="43">
                  <c:v>0.36234594395732417</c:v>
                </c:pt>
                <c:pt idx="44">
                  <c:v>0.36234594395732417</c:v>
                </c:pt>
                <c:pt idx="45">
                  <c:v>0.36234594395732417</c:v>
                </c:pt>
                <c:pt idx="46">
                  <c:v>0.36234594395732417</c:v>
                </c:pt>
                <c:pt idx="47">
                  <c:v>0.36234594395732417</c:v>
                </c:pt>
                <c:pt idx="48">
                  <c:v>0.36234594395732417</c:v>
                </c:pt>
                <c:pt idx="49">
                  <c:v>0.36234594395732417</c:v>
                </c:pt>
                <c:pt idx="50">
                  <c:v>0.36234594395732417</c:v>
                </c:pt>
                <c:pt idx="51">
                  <c:v>0.36234594395732417</c:v>
                </c:pt>
                <c:pt idx="52">
                  <c:v>0.36234594395732417</c:v>
                </c:pt>
                <c:pt idx="53">
                  <c:v>0.36234594395732417</c:v>
                </c:pt>
                <c:pt idx="54">
                  <c:v>0.36234594395732417</c:v>
                </c:pt>
                <c:pt idx="55">
                  <c:v>0.36234594395732417</c:v>
                </c:pt>
                <c:pt idx="56">
                  <c:v>0.36234594395732417</c:v>
                </c:pt>
                <c:pt idx="57">
                  <c:v>0.36234594395732417</c:v>
                </c:pt>
                <c:pt idx="58">
                  <c:v>0.36234594395732417</c:v>
                </c:pt>
                <c:pt idx="59">
                  <c:v>0.36234594395732417</c:v>
                </c:pt>
                <c:pt idx="60">
                  <c:v>0.36234594395732417</c:v>
                </c:pt>
                <c:pt idx="61">
                  <c:v>0.36234594395732417</c:v>
                </c:pt>
                <c:pt idx="62">
                  <c:v>0.36234594395732417</c:v>
                </c:pt>
                <c:pt idx="63">
                  <c:v>0.36234594395732417</c:v>
                </c:pt>
                <c:pt idx="64">
                  <c:v>0.36234594395732417</c:v>
                </c:pt>
                <c:pt idx="65">
                  <c:v>0.36234594395732417</c:v>
                </c:pt>
                <c:pt idx="66">
                  <c:v>0.36234594395732417</c:v>
                </c:pt>
                <c:pt idx="67">
                  <c:v>0.36234594395732417</c:v>
                </c:pt>
                <c:pt idx="68">
                  <c:v>0.36234594395732417</c:v>
                </c:pt>
                <c:pt idx="69">
                  <c:v>0.36234594395732417</c:v>
                </c:pt>
                <c:pt idx="70">
                  <c:v>0.36234594395732417</c:v>
                </c:pt>
                <c:pt idx="71">
                  <c:v>0.36234594395732417</c:v>
                </c:pt>
                <c:pt idx="72">
                  <c:v>0.36234594395732417</c:v>
                </c:pt>
                <c:pt idx="73">
                  <c:v>0.36234594395732417</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845568"/>
        <c:axId val="462844992"/>
      </c:scatterChart>
      <c:catAx>
        <c:axId val="463427072"/>
        <c:scaling>
          <c:orientation val="maxMin"/>
        </c:scaling>
        <c:delete val="0"/>
        <c:axPos val="l"/>
        <c:numFmt formatCode="General" sourceLinked="0"/>
        <c:majorTickMark val="none"/>
        <c:minorTickMark val="none"/>
        <c:tickLblPos val="nextTo"/>
        <c:spPr>
          <a:ln>
            <a:solidFill>
              <a:srgbClr val="7F7F7F"/>
            </a:solidFill>
          </a:ln>
        </c:spPr>
        <c:crossAx val="462844416"/>
        <c:crossesAt val="0"/>
        <c:auto val="1"/>
        <c:lblAlgn val="ctr"/>
        <c:lblOffset val="100"/>
        <c:noMultiLvlLbl val="0"/>
      </c:catAx>
      <c:valAx>
        <c:axId val="46284441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427072"/>
        <c:crosses val="autoZero"/>
        <c:crossBetween val="between"/>
      </c:valAx>
      <c:valAx>
        <c:axId val="462844992"/>
        <c:scaling>
          <c:orientation val="minMax"/>
          <c:max val="50"/>
          <c:min val="0"/>
        </c:scaling>
        <c:delete val="1"/>
        <c:axPos val="r"/>
        <c:numFmt formatCode="General" sourceLinked="1"/>
        <c:majorTickMark val="out"/>
        <c:minorTickMark val="none"/>
        <c:tickLblPos val="nextTo"/>
        <c:crossAx val="462845568"/>
        <c:crosses val="max"/>
        <c:crossBetween val="midCat"/>
      </c:valAx>
      <c:valAx>
        <c:axId val="462845568"/>
        <c:scaling>
          <c:orientation val="minMax"/>
        </c:scaling>
        <c:delete val="1"/>
        <c:axPos val="b"/>
        <c:numFmt formatCode="0.0%" sourceLinked="1"/>
        <c:majorTickMark val="out"/>
        <c:minorTickMark val="none"/>
        <c:tickLblPos val="nextTo"/>
        <c:crossAx val="46284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市区町村別_有所見者割合!$AJ$5</c:f>
              <c:strCache>
                <c:ptCount val="1"/>
                <c:pt idx="0">
                  <c:v>有所見者割合 収縮期血圧</c:v>
                </c:pt>
              </c:strCache>
            </c:strRef>
          </c:tx>
          <c:spPr>
            <a:solidFill>
              <a:schemeClr val="accent4">
                <a:lumMod val="60000"/>
                <a:lumOff val="40000"/>
              </a:schemeClr>
            </a:solidFill>
            <a:ln>
              <a:noFill/>
            </a:ln>
          </c:spPr>
          <c:invertIfNegative val="0"/>
          <c:dLbls>
            <c:dLbl>
              <c:idx val="44"/>
              <c:layout>
                <c:manualLayout>
                  <c:x val="1.676112948896372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03-40D2-A624-7D3212DE010C}"/>
                </c:ext>
              </c:extLst>
            </c:dLbl>
            <c:dLbl>
              <c:idx val="45"/>
              <c:layout>
                <c:manualLayout>
                  <c:x val="1.6761129488963721E-3"/>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03-40D2-A624-7D3212DE010C}"/>
                </c:ext>
              </c:extLst>
            </c:dLbl>
            <c:dLbl>
              <c:idx val="46"/>
              <c:layout>
                <c:manualLayout>
                  <c:x val="3.3522258977927441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03-40D2-A624-7D3212DE010C}"/>
                </c:ext>
              </c:extLst>
            </c:dLbl>
            <c:dLbl>
              <c:idx val="47"/>
              <c:layout>
                <c:manualLayout>
                  <c:x val="6.7044517955854883E-3"/>
                  <c:y val="7.304086150017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03-40D2-A624-7D3212DE010C}"/>
                </c:ext>
              </c:extLst>
            </c:dLbl>
            <c:dLbl>
              <c:idx val="48"/>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03-40D2-A624-7D3212DE010C}"/>
                </c:ext>
              </c:extLst>
            </c:dLbl>
            <c:dLbl>
              <c:idx val="49"/>
              <c:layout>
                <c:manualLayout>
                  <c:x val="6.704451795585365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03-40D2-A624-7D3212DE010C}"/>
                </c:ext>
              </c:extLst>
            </c:dLbl>
            <c:dLbl>
              <c:idx val="50"/>
              <c:layout>
                <c:manualLayout>
                  <c:x val="1.0056677693378232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03-40D2-A624-7D3212DE010C}"/>
                </c:ext>
              </c:extLst>
            </c:dLbl>
            <c:dLbl>
              <c:idx val="51"/>
              <c:layout>
                <c:manualLayout>
                  <c:x val="1.0056677693378232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03-40D2-A624-7D3212DE010C}"/>
                </c:ext>
              </c:extLst>
            </c:dLbl>
            <c:dLbl>
              <c:idx val="52"/>
              <c:layout>
                <c:manualLayout>
                  <c:x val="1.005667769337823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03-40D2-A624-7D3212DE010C}"/>
                </c:ext>
              </c:extLst>
            </c:dLbl>
            <c:dLbl>
              <c:idx val="53"/>
              <c:layout>
                <c:manualLayout>
                  <c:x val="1.1732790642274605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03-40D2-A624-7D3212DE010C}"/>
                </c:ext>
              </c:extLst>
            </c:dLbl>
            <c:dLbl>
              <c:idx val="54"/>
              <c:layout>
                <c:manualLayout>
                  <c:x val="1.676112948896372E-2"/>
                  <c:y val="4.057825639990232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03-40D2-A624-7D3212DE010C}"/>
                </c:ext>
              </c:extLst>
            </c:dLbl>
            <c:dLbl>
              <c:idx val="55"/>
              <c:layout>
                <c:manualLayout>
                  <c:x val="2.1790150214113436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003-40D2-A624-7D3212DE010C}"/>
                </c:ext>
              </c:extLst>
            </c:dLbl>
            <c:dLbl>
              <c:idx val="56"/>
              <c:layout>
                <c:manualLayout>
                  <c:x val="2.5142369294946031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003-40D2-A624-7D3212DE010C}"/>
                </c:ext>
              </c:extLst>
            </c:dLbl>
            <c:dLbl>
              <c:idx val="57"/>
              <c:layout>
                <c:manualLayout>
                  <c:x val="2.6818544852516894E-2"/>
                  <c:y val="6.45091786884896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003-40D2-A624-7D3212DE010C}"/>
                </c:ext>
              </c:extLst>
            </c:dLbl>
            <c:dLbl>
              <c:idx val="58"/>
              <c:layout>
                <c:manualLayout>
                  <c:x val="2.8494588375778621E-2"/>
                  <c:y val="7.2572826039570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03-40D2-A624-7D3212DE010C}"/>
                </c:ext>
              </c:extLst>
            </c:dLbl>
            <c:dLbl>
              <c:idx val="59"/>
              <c:layout>
                <c:manualLayout>
                  <c:x val="3.1863443779593013E-2"/>
                  <c:y val="5.644553135242847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03-40D2-A624-7D3212DE010C}"/>
                </c:ext>
              </c:extLst>
            </c:dLbl>
            <c:dLbl>
              <c:idx val="60"/>
              <c:layout>
                <c:manualLayout>
                  <c:x val="3.1863443779593013E-2"/>
                  <c:y val="1.612729467212242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03-40D2-A624-7D3212DE010C}"/>
                </c:ext>
              </c:extLst>
            </c:dLbl>
            <c:dLbl>
              <c:idx val="61"/>
              <c:layout>
                <c:manualLayout>
                  <c:x val="3.1863443779592888E-2"/>
                  <c:y val="6.45091786884896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03-40D2-A624-7D3212DE010C}"/>
                </c:ext>
              </c:extLst>
            </c:dLbl>
            <c:dLbl>
              <c:idx val="62"/>
              <c:layout>
                <c:manualLayout>
                  <c:x val="3.1862783608045994E-2"/>
                  <c:y val="3.22545893442448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03-40D2-A624-7D3212DE010C}"/>
                </c:ext>
              </c:extLst>
            </c:dLbl>
            <c:dLbl>
              <c:idx val="63"/>
              <c:layout>
                <c:manualLayout>
                  <c:x val="-6.70445179558548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03-40D2-A624-7D3212DE010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市区町村別_有所見者割合!$AJ$6:$AJ$79</c:f>
              <c:strCache>
                <c:ptCount val="74"/>
                <c:pt idx="0">
                  <c:v>東大阪市</c:v>
                </c:pt>
                <c:pt idx="1">
                  <c:v>西淀川区</c:v>
                </c:pt>
                <c:pt idx="2">
                  <c:v>忠岡町</c:v>
                </c:pt>
                <c:pt idx="3">
                  <c:v>西区</c:v>
                </c:pt>
                <c:pt idx="4">
                  <c:v>岬町</c:v>
                </c:pt>
                <c:pt idx="5">
                  <c:v>貝塚市</c:v>
                </c:pt>
                <c:pt idx="6">
                  <c:v>堺市西区</c:v>
                </c:pt>
                <c:pt idx="7">
                  <c:v>堺市中区</c:v>
                </c:pt>
                <c:pt idx="8">
                  <c:v>堺市美原区</c:v>
                </c:pt>
                <c:pt idx="9">
                  <c:v>生野区</c:v>
                </c:pt>
                <c:pt idx="10">
                  <c:v>鶴見区</c:v>
                </c:pt>
                <c:pt idx="11">
                  <c:v>東成区</c:v>
                </c:pt>
                <c:pt idx="12">
                  <c:v>箕面市</c:v>
                </c:pt>
                <c:pt idx="13">
                  <c:v>泉大津市</c:v>
                </c:pt>
                <c:pt idx="14">
                  <c:v>阪南市</c:v>
                </c:pt>
                <c:pt idx="15">
                  <c:v>堺市</c:v>
                </c:pt>
                <c:pt idx="16">
                  <c:v>和泉市</c:v>
                </c:pt>
                <c:pt idx="17">
                  <c:v>堺市南区</c:v>
                </c:pt>
                <c:pt idx="18">
                  <c:v>堺市堺区</c:v>
                </c:pt>
                <c:pt idx="19">
                  <c:v>東住吉区</c:v>
                </c:pt>
                <c:pt idx="20">
                  <c:v>寝屋川市</c:v>
                </c:pt>
                <c:pt idx="21">
                  <c:v>河内長野市</c:v>
                </c:pt>
                <c:pt idx="22">
                  <c:v>東淀川区</c:v>
                </c:pt>
                <c:pt idx="23">
                  <c:v>門真市</c:v>
                </c:pt>
                <c:pt idx="24">
                  <c:v>福島区</c:v>
                </c:pt>
                <c:pt idx="25">
                  <c:v>堺市北区</c:v>
                </c:pt>
                <c:pt idx="26">
                  <c:v>泉南市</c:v>
                </c:pt>
                <c:pt idx="27">
                  <c:v>松原市</c:v>
                </c:pt>
                <c:pt idx="28">
                  <c:v>此花区</c:v>
                </c:pt>
                <c:pt idx="29">
                  <c:v>柏原市</c:v>
                </c:pt>
                <c:pt idx="30">
                  <c:v>吹田市</c:v>
                </c:pt>
                <c:pt idx="31">
                  <c:v>堺市東区</c:v>
                </c:pt>
                <c:pt idx="32">
                  <c:v>交野市</c:v>
                </c:pt>
                <c:pt idx="33">
                  <c:v>富田林市</c:v>
                </c:pt>
                <c:pt idx="34">
                  <c:v>旭区</c:v>
                </c:pt>
                <c:pt idx="35">
                  <c:v>大阪市</c:v>
                </c:pt>
                <c:pt idx="36">
                  <c:v>大東市</c:v>
                </c:pt>
                <c:pt idx="37">
                  <c:v>浪速区</c:v>
                </c:pt>
                <c:pt idx="38">
                  <c:v>天王寺区</c:v>
                </c:pt>
                <c:pt idx="39">
                  <c:v>城東区</c:v>
                </c:pt>
                <c:pt idx="40">
                  <c:v>阿倍野区</c:v>
                </c:pt>
                <c:pt idx="41">
                  <c:v>四條畷市</c:v>
                </c:pt>
                <c:pt idx="42">
                  <c:v>西成区</c:v>
                </c:pt>
                <c:pt idx="43">
                  <c:v>熊取町</c:v>
                </c:pt>
                <c:pt idx="44">
                  <c:v>枚方市</c:v>
                </c:pt>
                <c:pt idx="45">
                  <c:v>淀川区</c:v>
                </c:pt>
                <c:pt idx="46">
                  <c:v>住之江区</c:v>
                </c:pt>
                <c:pt idx="47">
                  <c:v>守口市</c:v>
                </c:pt>
                <c:pt idx="48">
                  <c:v>泉佐野市</c:v>
                </c:pt>
                <c:pt idx="49">
                  <c:v>高槻市</c:v>
                </c:pt>
                <c:pt idx="50">
                  <c:v>高石市</c:v>
                </c:pt>
                <c:pt idx="51">
                  <c:v>岸和田市</c:v>
                </c:pt>
                <c:pt idx="52">
                  <c:v>豊中市</c:v>
                </c:pt>
                <c:pt idx="53">
                  <c:v>住吉区</c:v>
                </c:pt>
                <c:pt idx="54">
                  <c:v>大阪狭山市</c:v>
                </c:pt>
                <c:pt idx="55">
                  <c:v>豊能町</c:v>
                </c:pt>
                <c:pt idx="56">
                  <c:v>中央区</c:v>
                </c:pt>
                <c:pt idx="57">
                  <c:v>平野区</c:v>
                </c:pt>
                <c:pt idx="58">
                  <c:v>能勢町</c:v>
                </c:pt>
                <c:pt idx="59">
                  <c:v>茨木市</c:v>
                </c:pt>
                <c:pt idx="60">
                  <c:v>港区</c:v>
                </c:pt>
                <c:pt idx="61">
                  <c:v>摂津市</c:v>
                </c:pt>
                <c:pt idx="62">
                  <c:v>北区</c:v>
                </c:pt>
                <c:pt idx="63">
                  <c:v>池田市</c:v>
                </c:pt>
                <c:pt idx="64">
                  <c:v>大正区</c:v>
                </c:pt>
                <c:pt idx="65">
                  <c:v>八尾市</c:v>
                </c:pt>
                <c:pt idx="66">
                  <c:v>羽曳野市</c:v>
                </c:pt>
                <c:pt idx="67">
                  <c:v>田尻町</c:v>
                </c:pt>
                <c:pt idx="68">
                  <c:v>島本町</c:v>
                </c:pt>
                <c:pt idx="69">
                  <c:v>都島区</c:v>
                </c:pt>
                <c:pt idx="70">
                  <c:v>藤井寺市</c:v>
                </c:pt>
                <c:pt idx="71">
                  <c:v>太子町</c:v>
                </c:pt>
                <c:pt idx="72">
                  <c:v>河南町</c:v>
                </c:pt>
                <c:pt idx="73">
                  <c:v>千早赤阪村</c:v>
                </c:pt>
              </c:strCache>
            </c:strRef>
          </c:cat>
          <c:val>
            <c:numRef>
              <c:f>市区町村別_有所見者割合!$AK$6:$AK$79</c:f>
              <c:numCache>
                <c:formatCode>0.0%</c:formatCode>
                <c:ptCount val="74"/>
                <c:pt idx="0">
                  <c:v>0.65554503864962932</c:v>
                </c:pt>
                <c:pt idx="1">
                  <c:v>0.65135507579237484</c:v>
                </c:pt>
                <c:pt idx="2">
                  <c:v>0.64847161572052403</c:v>
                </c:pt>
                <c:pt idx="3">
                  <c:v>0.64391691394658757</c:v>
                </c:pt>
                <c:pt idx="4">
                  <c:v>0.63733333333333331</c:v>
                </c:pt>
                <c:pt idx="5">
                  <c:v>0.6366515837104072</c:v>
                </c:pt>
                <c:pt idx="6">
                  <c:v>0.63137125945412698</c:v>
                </c:pt>
                <c:pt idx="7">
                  <c:v>0.63039999999999996</c:v>
                </c:pt>
                <c:pt idx="8">
                  <c:v>0.62684124386252049</c:v>
                </c:pt>
                <c:pt idx="9">
                  <c:v>0.62477558348294437</c:v>
                </c:pt>
                <c:pt idx="10">
                  <c:v>0.62422037422037424</c:v>
                </c:pt>
                <c:pt idx="11">
                  <c:v>0.62397003745318347</c:v>
                </c:pt>
                <c:pt idx="12">
                  <c:v>0.62374886260236584</c:v>
                </c:pt>
                <c:pt idx="13">
                  <c:v>0.62037037037037035</c:v>
                </c:pt>
                <c:pt idx="14">
                  <c:v>0.61656165616561653</c:v>
                </c:pt>
                <c:pt idx="15">
                  <c:v>0.61638062354016454</c:v>
                </c:pt>
                <c:pt idx="16">
                  <c:v>0.61437308868501528</c:v>
                </c:pt>
                <c:pt idx="17">
                  <c:v>0.6142433234421365</c:v>
                </c:pt>
                <c:pt idx="18">
                  <c:v>0.61299999999999999</c:v>
                </c:pt>
                <c:pt idx="19">
                  <c:v>0.60984848484848486</c:v>
                </c:pt>
                <c:pt idx="20">
                  <c:v>0.60962970959732266</c:v>
                </c:pt>
                <c:pt idx="21">
                  <c:v>0.60957083175085458</c:v>
                </c:pt>
                <c:pt idx="22">
                  <c:v>0.60902255639097747</c:v>
                </c:pt>
                <c:pt idx="23">
                  <c:v>0.60888340530536711</c:v>
                </c:pt>
                <c:pt idx="24">
                  <c:v>0.60873521383075524</c:v>
                </c:pt>
                <c:pt idx="25">
                  <c:v>0.60647750071653772</c:v>
                </c:pt>
                <c:pt idx="26">
                  <c:v>0.60640732265446229</c:v>
                </c:pt>
                <c:pt idx="27">
                  <c:v>0.60299234516353517</c:v>
                </c:pt>
                <c:pt idx="28">
                  <c:v>0.60298102981029811</c:v>
                </c:pt>
                <c:pt idx="29">
                  <c:v>0.60216642048252089</c:v>
                </c:pt>
                <c:pt idx="30">
                  <c:v>0.60059681697612732</c:v>
                </c:pt>
                <c:pt idx="31">
                  <c:v>0.59966638865721433</c:v>
                </c:pt>
                <c:pt idx="32">
                  <c:v>0.59818084537185656</c:v>
                </c:pt>
                <c:pt idx="33">
                  <c:v>0.59443470639789653</c:v>
                </c:pt>
                <c:pt idx="34">
                  <c:v>0.5928489042675894</c:v>
                </c:pt>
                <c:pt idx="35">
                  <c:v>0.59229093664172738</c:v>
                </c:pt>
                <c:pt idx="36">
                  <c:v>0.59018718094157685</c:v>
                </c:pt>
                <c:pt idx="37">
                  <c:v>0.58992805755395683</c:v>
                </c:pt>
                <c:pt idx="38">
                  <c:v>0.58946212952799126</c:v>
                </c:pt>
                <c:pt idx="39">
                  <c:v>0.58839315665883929</c:v>
                </c:pt>
                <c:pt idx="40">
                  <c:v>0.58826815642458097</c:v>
                </c:pt>
                <c:pt idx="41">
                  <c:v>0.58805227131300564</c:v>
                </c:pt>
                <c:pt idx="42">
                  <c:v>0.58769027134348117</c:v>
                </c:pt>
                <c:pt idx="43">
                  <c:v>0.58766233766233766</c:v>
                </c:pt>
                <c:pt idx="44">
                  <c:v>0.58657889925032003</c:v>
                </c:pt>
                <c:pt idx="45">
                  <c:v>0.58624801271860094</c:v>
                </c:pt>
                <c:pt idx="46">
                  <c:v>0.58559556786703604</c:v>
                </c:pt>
                <c:pt idx="47">
                  <c:v>0.5825571549534293</c:v>
                </c:pt>
                <c:pt idx="48">
                  <c:v>0.58186619718309862</c:v>
                </c:pt>
                <c:pt idx="49">
                  <c:v>0.58167427701674279</c:v>
                </c:pt>
                <c:pt idx="50">
                  <c:v>0.57980456026058635</c:v>
                </c:pt>
                <c:pt idx="51">
                  <c:v>0.57875691783737759</c:v>
                </c:pt>
                <c:pt idx="52">
                  <c:v>0.57872261418492388</c:v>
                </c:pt>
                <c:pt idx="53">
                  <c:v>0.5773999291533829</c:v>
                </c:pt>
                <c:pt idx="54">
                  <c:v>0.57290729072907287</c:v>
                </c:pt>
                <c:pt idx="55">
                  <c:v>0.56838021338506306</c:v>
                </c:pt>
                <c:pt idx="56">
                  <c:v>0.56666666666666665</c:v>
                </c:pt>
                <c:pt idx="57">
                  <c:v>0.56499238964992393</c:v>
                </c:pt>
                <c:pt idx="58">
                  <c:v>0.56351039260969982</c:v>
                </c:pt>
                <c:pt idx="59">
                  <c:v>0.56143891725038586</c:v>
                </c:pt>
                <c:pt idx="60">
                  <c:v>0.56129032258064515</c:v>
                </c:pt>
                <c:pt idx="61">
                  <c:v>0.56086519114688127</c:v>
                </c:pt>
                <c:pt idx="62">
                  <c:v>0.55959963603275709</c:v>
                </c:pt>
                <c:pt idx="63">
                  <c:v>0.55842088506844956</c:v>
                </c:pt>
                <c:pt idx="64">
                  <c:v>0.5449189985272459</c:v>
                </c:pt>
                <c:pt idx="65">
                  <c:v>0.54239118695323474</c:v>
                </c:pt>
                <c:pt idx="66">
                  <c:v>0.54024734215665005</c:v>
                </c:pt>
                <c:pt idx="67">
                  <c:v>0.5357142857142857</c:v>
                </c:pt>
                <c:pt idx="68">
                  <c:v>0.52558139534883719</c:v>
                </c:pt>
                <c:pt idx="69">
                  <c:v>0.52389277389277389</c:v>
                </c:pt>
                <c:pt idx="70">
                  <c:v>0.51830702049042665</c:v>
                </c:pt>
                <c:pt idx="71">
                  <c:v>0.51141552511415522</c:v>
                </c:pt>
                <c:pt idx="72">
                  <c:v>0.50116550116550118</c:v>
                </c:pt>
                <c:pt idx="73">
                  <c:v>0.38150289017341038</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3549952"/>
        <c:axId val="4621112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3219278466369863"/>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251-4FB3-B949-686F627F9E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市区町村別_有所見者割合!$BA$6:$BA$79</c:f>
              <c:numCache>
                <c:formatCode>0.0%</c:formatCode>
                <c:ptCount val="74"/>
                <c:pt idx="0">
                  <c:v>0.59219323933171963</c:v>
                </c:pt>
                <c:pt idx="1">
                  <c:v>0.59219323933171963</c:v>
                </c:pt>
                <c:pt idx="2">
                  <c:v>0.59219323933171963</c:v>
                </c:pt>
                <c:pt idx="3">
                  <c:v>0.59219323933171963</c:v>
                </c:pt>
                <c:pt idx="4">
                  <c:v>0.59219323933171963</c:v>
                </c:pt>
                <c:pt idx="5">
                  <c:v>0.59219323933171963</c:v>
                </c:pt>
                <c:pt idx="6">
                  <c:v>0.59219323933171963</c:v>
                </c:pt>
                <c:pt idx="7">
                  <c:v>0.59219323933171963</c:v>
                </c:pt>
                <c:pt idx="8">
                  <c:v>0.59219323933171963</c:v>
                </c:pt>
                <c:pt idx="9">
                  <c:v>0.59219323933171963</c:v>
                </c:pt>
                <c:pt idx="10">
                  <c:v>0.59219323933171963</c:v>
                </c:pt>
                <c:pt idx="11">
                  <c:v>0.59219323933171963</c:v>
                </c:pt>
                <c:pt idx="12">
                  <c:v>0.59219323933171963</c:v>
                </c:pt>
                <c:pt idx="13">
                  <c:v>0.59219323933171963</c:v>
                </c:pt>
                <c:pt idx="14">
                  <c:v>0.59219323933171963</c:v>
                </c:pt>
                <c:pt idx="15">
                  <c:v>0.59219323933171963</c:v>
                </c:pt>
                <c:pt idx="16">
                  <c:v>0.59219323933171963</c:v>
                </c:pt>
                <c:pt idx="17">
                  <c:v>0.59219323933171963</c:v>
                </c:pt>
                <c:pt idx="18">
                  <c:v>0.59219323933171963</c:v>
                </c:pt>
                <c:pt idx="19">
                  <c:v>0.59219323933171963</c:v>
                </c:pt>
                <c:pt idx="20">
                  <c:v>0.59219323933171963</c:v>
                </c:pt>
                <c:pt idx="21">
                  <c:v>0.59219323933171963</c:v>
                </c:pt>
                <c:pt idx="22">
                  <c:v>0.59219323933171963</c:v>
                </c:pt>
                <c:pt idx="23">
                  <c:v>0.59219323933171963</c:v>
                </c:pt>
                <c:pt idx="24">
                  <c:v>0.59219323933171963</c:v>
                </c:pt>
                <c:pt idx="25">
                  <c:v>0.59219323933171963</c:v>
                </c:pt>
                <c:pt idx="26">
                  <c:v>0.59219323933171963</c:v>
                </c:pt>
                <c:pt idx="27">
                  <c:v>0.59219323933171963</c:v>
                </c:pt>
                <c:pt idx="28">
                  <c:v>0.59219323933171963</c:v>
                </c:pt>
                <c:pt idx="29">
                  <c:v>0.59219323933171963</c:v>
                </c:pt>
                <c:pt idx="30">
                  <c:v>0.59219323933171963</c:v>
                </c:pt>
                <c:pt idx="31">
                  <c:v>0.59219323933171963</c:v>
                </c:pt>
                <c:pt idx="32">
                  <c:v>0.59219323933171963</c:v>
                </c:pt>
                <c:pt idx="33">
                  <c:v>0.59219323933171963</c:v>
                </c:pt>
                <c:pt idx="34">
                  <c:v>0.59219323933171963</c:v>
                </c:pt>
                <c:pt idx="35">
                  <c:v>0.59219323933171963</c:v>
                </c:pt>
                <c:pt idx="36">
                  <c:v>0.59219323933171963</c:v>
                </c:pt>
                <c:pt idx="37">
                  <c:v>0.59219323933171963</c:v>
                </c:pt>
                <c:pt idx="38">
                  <c:v>0.59219323933171963</c:v>
                </c:pt>
                <c:pt idx="39">
                  <c:v>0.59219323933171963</c:v>
                </c:pt>
                <c:pt idx="40">
                  <c:v>0.59219323933171963</c:v>
                </c:pt>
                <c:pt idx="41">
                  <c:v>0.59219323933171963</c:v>
                </c:pt>
                <c:pt idx="42">
                  <c:v>0.59219323933171963</c:v>
                </c:pt>
                <c:pt idx="43">
                  <c:v>0.59219323933171963</c:v>
                </c:pt>
                <c:pt idx="44">
                  <c:v>0.59219323933171963</c:v>
                </c:pt>
                <c:pt idx="45">
                  <c:v>0.59219323933171963</c:v>
                </c:pt>
                <c:pt idx="46">
                  <c:v>0.59219323933171963</c:v>
                </c:pt>
                <c:pt idx="47">
                  <c:v>0.59219323933171963</c:v>
                </c:pt>
                <c:pt idx="48">
                  <c:v>0.59219323933171963</c:v>
                </c:pt>
                <c:pt idx="49">
                  <c:v>0.59219323933171963</c:v>
                </c:pt>
                <c:pt idx="50">
                  <c:v>0.59219323933171963</c:v>
                </c:pt>
                <c:pt idx="51">
                  <c:v>0.59219323933171963</c:v>
                </c:pt>
                <c:pt idx="52">
                  <c:v>0.59219323933171963</c:v>
                </c:pt>
                <c:pt idx="53">
                  <c:v>0.59219323933171963</c:v>
                </c:pt>
                <c:pt idx="54">
                  <c:v>0.59219323933171963</c:v>
                </c:pt>
                <c:pt idx="55">
                  <c:v>0.59219323933171963</c:v>
                </c:pt>
                <c:pt idx="56">
                  <c:v>0.59219323933171963</c:v>
                </c:pt>
                <c:pt idx="57">
                  <c:v>0.59219323933171963</c:v>
                </c:pt>
                <c:pt idx="58">
                  <c:v>0.59219323933171963</c:v>
                </c:pt>
                <c:pt idx="59">
                  <c:v>0.59219323933171963</c:v>
                </c:pt>
                <c:pt idx="60">
                  <c:v>0.59219323933171963</c:v>
                </c:pt>
                <c:pt idx="61">
                  <c:v>0.59219323933171963</c:v>
                </c:pt>
                <c:pt idx="62">
                  <c:v>0.59219323933171963</c:v>
                </c:pt>
                <c:pt idx="63">
                  <c:v>0.59219323933171963</c:v>
                </c:pt>
                <c:pt idx="64">
                  <c:v>0.59219323933171963</c:v>
                </c:pt>
                <c:pt idx="65">
                  <c:v>0.59219323933171963</c:v>
                </c:pt>
                <c:pt idx="66">
                  <c:v>0.59219323933171963</c:v>
                </c:pt>
                <c:pt idx="67">
                  <c:v>0.59219323933171963</c:v>
                </c:pt>
                <c:pt idx="68">
                  <c:v>0.59219323933171963</c:v>
                </c:pt>
                <c:pt idx="69">
                  <c:v>0.59219323933171963</c:v>
                </c:pt>
                <c:pt idx="70">
                  <c:v>0.59219323933171963</c:v>
                </c:pt>
                <c:pt idx="71">
                  <c:v>0.59219323933171963</c:v>
                </c:pt>
                <c:pt idx="72">
                  <c:v>0.59219323933171963</c:v>
                </c:pt>
                <c:pt idx="73">
                  <c:v>0.59219323933171963</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2448"/>
        <c:axId val="462111872"/>
      </c:scatterChart>
      <c:catAx>
        <c:axId val="463549952"/>
        <c:scaling>
          <c:orientation val="maxMin"/>
        </c:scaling>
        <c:delete val="0"/>
        <c:axPos val="l"/>
        <c:numFmt formatCode="General" sourceLinked="0"/>
        <c:majorTickMark val="none"/>
        <c:minorTickMark val="none"/>
        <c:tickLblPos val="nextTo"/>
        <c:spPr>
          <a:ln>
            <a:solidFill>
              <a:srgbClr val="7F7F7F"/>
            </a:solidFill>
          </a:ln>
        </c:spPr>
        <c:crossAx val="462111296"/>
        <c:crossesAt val="0"/>
        <c:auto val="1"/>
        <c:lblAlgn val="ctr"/>
        <c:lblOffset val="100"/>
        <c:noMultiLvlLbl val="0"/>
      </c:catAx>
      <c:valAx>
        <c:axId val="4621112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549952"/>
        <c:crosses val="autoZero"/>
        <c:crossBetween val="between"/>
      </c:valAx>
      <c:valAx>
        <c:axId val="462111872"/>
        <c:scaling>
          <c:orientation val="minMax"/>
          <c:max val="50"/>
          <c:min val="0"/>
        </c:scaling>
        <c:delete val="1"/>
        <c:axPos val="r"/>
        <c:numFmt formatCode="General" sourceLinked="1"/>
        <c:majorTickMark val="out"/>
        <c:minorTickMark val="none"/>
        <c:tickLblPos val="nextTo"/>
        <c:crossAx val="462112448"/>
        <c:crosses val="max"/>
        <c:crossBetween val="midCat"/>
      </c:valAx>
      <c:valAx>
        <c:axId val="462112448"/>
        <c:scaling>
          <c:orientation val="minMax"/>
        </c:scaling>
        <c:delete val="1"/>
        <c:axPos val="b"/>
        <c:numFmt formatCode="0.0%" sourceLinked="1"/>
        <c:majorTickMark val="out"/>
        <c:minorTickMark val="none"/>
        <c:tickLblPos val="nextTo"/>
        <c:crossAx val="4621118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市区町村別_有所見者割合!$AL$5</c:f>
              <c:strCache>
                <c:ptCount val="1"/>
                <c:pt idx="0">
                  <c:v>有所見者割合 拡張期血圧</c:v>
                </c:pt>
              </c:strCache>
            </c:strRef>
          </c:tx>
          <c:spPr>
            <a:solidFill>
              <a:schemeClr val="accent4">
                <a:lumMod val="60000"/>
                <a:lumOff val="40000"/>
              </a:schemeClr>
            </a:solidFill>
            <a:ln>
              <a:noFill/>
            </a:ln>
          </c:spPr>
          <c:invertIfNegative val="0"/>
          <c:dLbls>
            <c:dLbl>
              <c:idx val="35"/>
              <c:layout>
                <c:manualLayout>
                  <c:x val="5.0272119924005577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A7-47F7-9E69-0DA4183A732C}"/>
                </c:ext>
              </c:extLst>
            </c:dLbl>
            <c:dLbl>
              <c:idx val="36"/>
              <c:layout>
                <c:manualLayout>
                  <c:x val="6.703388953111491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A7-47F7-9E69-0DA4183A732C}"/>
                </c:ext>
              </c:extLst>
            </c:dLbl>
            <c:dLbl>
              <c:idx val="37"/>
              <c:layout>
                <c:manualLayout>
                  <c:x val="6.7033889531114919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A7-47F7-9E69-0DA4183A732C}"/>
                </c:ext>
              </c:extLst>
            </c:dLbl>
            <c:dLbl>
              <c:idx val="38"/>
              <c:layout>
                <c:manualLayout>
                  <c:x val="1.0052709428149195E-2"/>
                  <c:y val="8.11565127771297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A7-47F7-9E69-0DA4183A732C}"/>
                </c:ext>
              </c:extLst>
            </c:dLbl>
            <c:dLbl>
              <c:idx val="39"/>
              <c:layout>
                <c:manualLayout>
                  <c:x val="1.0055610985560137E-2"/>
                  <c:y val="5.68095589311417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A7-47F7-9E69-0DA4183A732C}"/>
                </c:ext>
              </c:extLst>
            </c:dLbl>
            <c:dLbl>
              <c:idx val="40"/>
              <c:layout>
                <c:manualLayout>
                  <c:x val="1.3406646017249635E-2"/>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A7-47F7-9E69-0DA4183A732C}"/>
                </c:ext>
              </c:extLst>
            </c:dLbl>
            <c:dLbl>
              <c:idx val="41"/>
              <c:layout>
                <c:manualLayout>
                  <c:x val="1.5082822977960693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A7-47F7-9E69-0DA4183A732C}"/>
                </c:ext>
              </c:extLst>
            </c:dLbl>
            <c:dLbl>
              <c:idx val="42"/>
              <c:layout>
                <c:manualLayout>
                  <c:x val="1.50838780897464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A7-47F7-9E69-0DA4183A732C}"/>
                </c:ext>
              </c:extLst>
            </c:dLbl>
            <c:dLbl>
              <c:idx val="43"/>
              <c:layout>
                <c:manualLayout>
                  <c:x val="1.8436100122195011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A7-47F7-9E69-0DA4183A732C}"/>
                </c:ext>
              </c:extLst>
            </c:dLbl>
            <c:dLbl>
              <c:idx val="44"/>
              <c:layout>
                <c:manualLayout>
                  <c:x val="2.0112277082905944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A7-47F7-9E69-0DA4183A732C}"/>
                </c:ext>
              </c:extLst>
            </c:dLbl>
            <c:dLbl>
              <c:idx val="45"/>
              <c:layout>
                <c:manualLayout>
                  <c:x val="2.8492766219540944E-2"/>
                  <c:y val="6.49252102232154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1A7-47F7-9E69-0DA4183A732C}"/>
                </c:ext>
              </c:extLst>
            </c:dLbl>
            <c:dLbl>
              <c:idx val="46"/>
              <c:layout>
                <c:manualLayout>
                  <c:x val="-8.380564744481983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A7-47F7-9E69-0DA4183A732C}"/>
                </c:ext>
              </c:extLst>
            </c:dLbl>
            <c:dLbl>
              <c:idx val="47"/>
              <c:layout>
                <c:manualLayout>
                  <c:x val="-8.3805647444818599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1A7-47F7-9E69-0DA4183A732C}"/>
                </c:ext>
              </c:extLst>
            </c:dLbl>
            <c:dLbl>
              <c:idx val="48"/>
              <c:layout>
                <c:manualLayout>
                  <c:x val="-5.0283388466891158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A7-47F7-9E69-0DA4183A732C}"/>
                </c:ext>
              </c:extLst>
            </c:dLbl>
            <c:dLbl>
              <c:idx val="49"/>
              <c:layout>
                <c:manualLayout>
                  <c:x val="-3.3522258977927441E-3"/>
                  <c:y val="3.24626051153868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A7-47F7-9E69-0DA4183A732C}"/>
                </c:ext>
              </c:extLst>
            </c:dLbl>
            <c:dLbl>
              <c:idx val="50"/>
              <c:layout>
                <c:manualLayout>
                  <c:x val="-3.3522258977927441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1A7-47F7-9E69-0DA4183A732C}"/>
                </c:ext>
              </c:extLst>
            </c:dLbl>
            <c:dLbl>
              <c:idx val="51"/>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1A7-47F7-9E69-0DA4183A732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市区町村別_有所見者割合!$AL$6:$AL$79</c:f>
              <c:strCache>
                <c:ptCount val="74"/>
                <c:pt idx="0">
                  <c:v>西区</c:v>
                </c:pt>
                <c:pt idx="1">
                  <c:v>箕面市</c:v>
                </c:pt>
                <c:pt idx="2">
                  <c:v>高石市</c:v>
                </c:pt>
                <c:pt idx="3">
                  <c:v>堺市西区</c:v>
                </c:pt>
                <c:pt idx="4">
                  <c:v>阪南市</c:v>
                </c:pt>
                <c:pt idx="5">
                  <c:v>堺市堺区</c:v>
                </c:pt>
                <c:pt idx="6">
                  <c:v>東大阪市</c:v>
                </c:pt>
                <c:pt idx="7">
                  <c:v>守口市</c:v>
                </c:pt>
                <c:pt idx="8">
                  <c:v>河内長野市</c:v>
                </c:pt>
                <c:pt idx="9">
                  <c:v>交野市</c:v>
                </c:pt>
                <c:pt idx="10">
                  <c:v>天王寺区</c:v>
                </c:pt>
                <c:pt idx="11">
                  <c:v>鶴見区</c:v>
                </c:pt>
                <c:pt idx="12">
                  <c:v>東成区</c:v>
                </c:pt>
                <c:pt idx="13">
                  <c:v>寝屋川市</c:v>
                </c:pt>
                <c:pt idx="14">
                  <c:v>中央区</c:v>
                </c:pt>
                <c:pt idx="15">
                  <c:v>堺市東区</c:v>
                </c:pt>
                <c:pt idx="16">
                  <c:v>東住吉区</c:v>
                </c:pt>
                <c:pt idx="17">
                  <c:v>生野区</c:v>
                </c:pt>
                <c:pt idx="18">
                  <c:v>西淀川区</c:v>
                </c:pt>
                <c:pt idx="19">
                  <c:v>堺市</c:v>
                </c:pt>
                <c:pt idx="20">
                  <c:v>東淀川区</c:v>
                </c:pt>
                <c:pt idx="21">
                  <c:v>堺市南区</c:v>
                </c:pt>
                <c:pt idx="22">
                  <c:v>枚方市</c:v>
                </c:pt>
                <c:pt idx="23">
                  <c:v>淀川区</c:v>
                </c:pt>
                <c:pt idx="24">
                  <c:v>此花区</c:v>
                </c:pt>
                <c:pt idx="25">
                  <c:v>池田市</c:v>
                </c:pt>
                <c:pt idx="26">
                  <c:v>城東区</c:v>
                </c:pt>
                <c:pt idx="27">
                  <c:v>堺市美原区</c:v>
                </c:pt>
                <c:pt idx="28">
                  <c:v>泉佐野市</c:v>
                </c:pt>
                <c:pt idx="29">
                  <c:v>泉南市</c:v>
                </c:pt>
                <c:pt idx="30">
                  <c:v>熊取町</c:v>
                </c:pt>
                <c:pt idx="31">
                  <c:v>門真市</c:v>
                </c:pt>
                <c:pt idx="32">
                  <c:v>大阪市</c:v>
                </c:pt>
                <c:pt idx="33">
                  <c:v>富田林市</c:v>
                </c:pt>
                <c:pt idx="34">
                  <c:v>松原市</c:v>
                </c:pt>
                <c:pt idx="35">
                  <c:v>高槻市</c:v>
                </c:pt>
                <c:pt idx="36">
                  <c:v>吹田市</c:v>
                </c:pt>
                <c:pt idx="37">
                  <c:v>阿倍野区</c:v>
                </c:pt>
                <c:pt idx="38">
                  <c:v>住吉区</c:v>
                </c:pt>
                <c:pt idx="39">
                  <c:v>泉大津市</c:v>
                </c:pt>
                <c:pt idx="40">
                  <c:v>茨木市</c:v>
                </c:pt>
                <c:pt idx="41">
                  <c:v>豊中市</c:v>
                </c:pt>
                <c:pt idx="42">
                  <c:v>堺市北区</c:v>
                </c:pt>
                <c:pt idx="43">
                  <c:v>大東市</c:v>
                </c:pt>
                <c:pt idx="44">
                  <c:v>四條畷市</c:v>
                </c:pt>
                <c:pt idx="45">
                  <c:v>柏原市</c:v>
                </c:pt>
                <c:pt idx="46">
                  <c:v>浪速区</c:v>
                </c:pt>
                <c:pt idx="47">
                  <c:v>旭区</c:v>
                </c:pt>
                <c:pt idx="48">
                  <c:v>住之江区</c:v>
                </c:pt>
                <c:pt idx="49">
                  <c:v>北区</c:v>
                </c:pt>
                <c:pt idx="50">
                  <c:v>能勢町</c:v>
                </c:pt>
                <c:pt idx="51">
                  <c:v>島本町</c:v>
                </c:pt>
                <c:pt idx="52">
                  <c:v>摂津市</c:v>
                </c:pt>
                <c:pt idx="53">
                  <c:v>貝塚市</c:v>
                </c:pt>
                <c:pt idx="54">
                  <c:v>八尾市</c:v>
                </c:pt>
                <c:pt idx="55">
                  <c:v>福島区</c:v>
                </c:pt>
                <c:pt idx="56">
                  <c:v>和泉市</c:v>
                </c:pt>
                <c:pt idx="57">
                  <c:v>港区</c:v>
                </c:pt>
                <c:pt idx="58">
                  <c:v>西成区</c:v>
                </c:pt>
                <c:pt idx="59">
                  <c:v>堺市中区</c:v>
                </c:pt>
                <c:pt idx="60">
                  <c:v>平野区</c:v>
                </c:pt>
                <c:pt idx="61">
                  <c:v>大正区</c:v>
                </c:pt>
                <c:pt idx="62">
                  <c:v>千早赤阪村</c:v>
                </c:pt>
                <c:pt idx="63">
                  <c:v>忠岡町</c:v>
                </c:pt>
                <c:pt idx="64">
                  <c:v>岸和田市</c:v>
                </c:pt>
                <c:pt idx="65">
                  <c:v>大阪狭山市</c:v>
                </c:pt>
                <c:pt idx="66">
                  <c:v>羽曳野市</c:v>
                </c:pt>
                <c:pt idx="67">
                  <c:v>田尻町</c:v>
                </c:pt>
                <c:pt idx="68">
                  <c:v>岬町</c:v>
                </c:pt>
                <c:pt idx="69">
                  <c:v>都島区</c:v>
                </c:pt>
                <c:pt idx="70">
                  <c:v>藤井寺市</c:v>
                </c:pt>
                <c:pt idx="71">
                  <c:v>豊能町</c:v>
                </c:pt>
                <c:pt idx="72">
                  <c:v>太子町</c:v>
                </c:pt>
                <c:pt idx="73">
                  <c:v>河南町</c:v>
                </c:pt>
              </c:strCache>
            </c:strRef>
          </c:cat>
          <c:val>
            <c:numRef>
              <c:f>市区町村別_有所見者割合!$AM$6:$AM$79</c:f>
              <c:numCache>
                <c:formatCode>0.0%</c:formatCode>
                <c:ptCount val="74"/>
                <c:pt idx="0">
                  <c:v>0.16913946587537093</c:v>
                </c:pt>
                <c:pt idx="1">
                  <c:v>0.15627843494085533</c:v>
                </c:pt>
                <c:pt idx="2">
                  <c:v>0.15374592833876222</c:v>
                </c:pt>
                <c:pt idx="3">
                  <c:v>0.15192370930614929</c:v>
                </c:pt>
                <c:pt idx="4">
                  <c:v>0.14401440144014402</c:v>
                </c:pt>
                <c:pt idx="5">
                  <c:v>0.14366666666666666</c:v>
                </c:pt>
                <c:pt idx="6">
                  <c:v>0.14363464268812115</c:v>
                </c:pt>
                <c:pt idx="7">
                  <c:v>0.14338131526954559</c:v>
                </c:pt>
                <c:pt idx="8">
                  <c:v>0.14109380934295482</c:v>
                </c:pt>
                <c:pt idx="9">
                  <c:v>0.14071696094168004</c:v>
                </c:pt>
                <c:pt idx="10">
                  <c:v>0.14065934065934066</c:v>
                </c:pt>
                <c:pt idx="11">
                  <c:v>0.14033264033264034</c:v>
                </c:pt>
                <c:pt idx="12">
                  <c:v>0.13632958801498127</c:v>
                </c:pt>
                <c:pt idx="13">
                  <c:v>0.13570117672460327</c:v>
                </c:pt>
                <c:pt idx="14">
                  <c:v>0.13549039433771487</c:v>
                </c:pt>
                <c:pt idx="15">
                  <c:v>0.1346955796497081</c:v>
                </c:pt>
                <c:pt idx="16">
                  <c:v>0.13383838383838384</c:v>
                </c:pt>
                <c:pt idx="17">
                  <c:v>0.13061041292639139</c:v>
                </c:pt>
                <c:pt idx="18">
                  <c:v>0.12999540652273772</c:v>
                </c:pt>
                <c:pt idx="19">
                  <c:v>0.12943685573554053</c:v>
                </c:pt>
                <c:pt idx="20">
                  <c:v>0.12888888888888889</c:v>
                </c:pt>
                <c:pt idx="21">
                  <c:v>0.12809099901088031</c:v>
                </c:pt>
                <c:pt idx="22">
                  <c:v>0.12808557323093803</c:v>
                </c:pt>
                <c:pt idx="23">
                  <c:v>0.12559618441971382</c:v>
                </c:pt>
                <c:pt idx="24">
                  <c:v>0.12533875338753386</c:v>
                </c:pt>
                <c:pt idx="25">
                  <c:v>0.12511938872970391</c:v>
                </c:pt>
                <c:pt idx="26">
                  <c:v>0.12411942301241194</c:v>
                </c:pt>
                <c:pt idx="27">
                  <c:v>0.12356792144026187</c:v>
                </c:pt>
                <c:pt idx="28">
                  <c:v>0.12147887323943662</c:v>
                </c:pt>
                <c:pt idx="29">
                  <c:v>0.12128146453089245</c:v>
                </c:pt>
                <c:pt idx="30">
                  <c:v>0.12121212121212122</c:v>
                </c:pt>
                <c:pt idx="31">
                  <c:v>0.12070738227431627</c:v>
                </c:pt>
                <c:pt idx="32">
                  <c:v>0.12030876328937087</c:v>
                </c:pt>
                <c:pt idx="33">
                  <c:v>0.12007011393514461</c:v>
                </c:pt>
                <c:pt idx="34">
                  <c:v>0.12004175365344467</c:v>
                </c:pt>
                <c:pt idx="35">
                  <c:v>0.11897223575255723</c:v>
                </c:pt>
                <c:pt idx="36">
                  <c:v>0.11850132625994694</c:v>
                </c:pt>
                <c:pt idx="37">
                  <c:v>0.11843575418994413</c:v>
                </c:pt>
                <c:pt idx="38">
                  <c:v>0.1179596174282678</c:v>
                </c:pt>
                <c:pt idx="39">
                  <c:v>0.11777679752977503</c:v>
                </c:pt>
                <c:pt idx="40">
                  <c:v>0.11729787486643714</c:v>
                </c:pt>
                <c:pt idx="41">
                  <c:v>0.11706275529149647</c:v>
                </c:pt>
                <c:pt idx="42">
                  <c:v>0.11668577981651376</c:v>
                </c:pt>
                <c:pt idx="43">
                  <c:v>0.1159954622802042</c:v>
                </c:pt>
                <c:pt idx="44">
                  <c:v>0.11574362165525824</c:v>
                </c:pt>
                <c:pt idx="45">
                  <c:v>0.1137370753323486</c:v>
                </c:pt>
                <c:pt idx="46">
                  <c:v>0.11270983213429256</c:v>
                </c:pt>
                <c:pt idx="47">
                  <c:v>0.11245674740484429</c:v>
                </c:pt>
                <c:pt idx="48">
                  <c:v>0.1113573407202216</c:v>
                </c:pt>
                <c:pt idx="49">
                  <c:v>0.11101000909918107</c:v>
                </c:pt>
                <c:pt idx="50">
                  <c:v>0.11085450346420324</c:v>
                </c:pt>
                <c:pt idx="51">
                  <c:v>0.11046511627906977</c:v>
                </c:pt>
                <c:pt idx="52">
                  <c:v>0.10915492957746478</c:v>
                </c:pt>
                <c:pt idx="53">
                  <c:v>0.10904977375565611</c:v>
                </c:pt>
                <c:pt idx="54">
                  <c:v>0.10865104222918241</c:v>
                </c:pt>
                <c:pt idx="55">
                  <c:v>0.10737033666969972</c:v>
                </c:pt>
                <c:pt idx="56">
                  <c:v>0.10703363914373089</c:v>
                </c:pt>
                <c:pt idx="57">
                  <c:v>0.10691244239631337</c:v>
                </c:pt>
                <c:pt idx="58">
                  <c:v>0.10589013898080742</c:v>
                </c:pt>
                <c:pt idx="59">
                  <c:v>0.1028</c:v>
                </c:pt>
                <c:pt idx="60">
                  <c:v>0.10228310502283106</c:v>
                </c:pt>
                <c:pt idx="61">
                  <c:v>9.9410898379970539E-2</c:v>
                </c:pt>
                <c:pt idx="62">
                  <c:v>9.8265895953757232E-2</c:v>
                </c:pt>
                <c:pt idx="63">
                  <c:v>9.8253275109170299E-2</c:v>
                </c:pt>
                <c:pt idx="64">
                  <c:v>9.7275436355896125E-2</c:v>
                </c:pt>
                <c:pt idx="65">
                  <c:v>9.7209720972097208E-2</c:v>
                </c:pt>
                <c:pt idx="66">
                  <c:v>9.7201128227381209E-2</c:v>
                </c:pt>
                <c:pt idx="67">
                  <c:v>8.9285714285714288E-2</c:v>
                </c:pt>
                <c:pt idx="68">
                  <c:v>8.7999999999999995E-2</c:v>
                </c:pt>
                <c:pt idx="69">
                  <c:v>8.0419580419580416E-2</c:v>
                </c:pt>
                <c:pt idx="70">
                  <c:v>7.9274437353039975E-2</c:v>
                </c:pt>
                <c:pt idx="71">
                  <c:v>7.3229873908826376E-2</c:v>
                </c:pt>
                <c:pt idx="72">
                  <c:v>7.3059360730593603E-2</c:v>
                </c:pt>
                <c:pt idx="73">
                  <c:v>7.2261072261072257E-2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524800"/>
        <c:axId val="462115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5338413143365067E-3"/>
                  <c:y val="-0.898367212119589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585-42CD-A73C-7DDCFF161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市区町村別_有所見者割合!$BB$6:$BB$79</c:f>
              <c:numCache>
                <c:formatCode>0.0%</c:formatCode>
                <c:ptCount val="74"/>
                <c:pt idx="0">
                  <c:v>0.12121353183637887</c:v>
                </c:pt>
                <c:pt idx="1">
                  <c:v>0.12121353183637887</c:v>
                </c:pt>
                <c:pt idx="2">
                  <c:v>0.12121353183637887</c:v>
                </c:pt>
                <c:pt idx="3">
                  <c:v>0.12121353183637887</c:v>
                </c:pt>
                <c:pt idx="4">
                  <c:v>0.12121353183637887</c:v>
                </c:pt>
                <c:pt idx="5">
                  <c:v>0.12121353183637887</c:v>
                </c:pt>
                <c:pt idx="6">
                  <c:v>0.12121353183637887</c:v>
                </c:pt>
                <c:pt idx="7">
                  <c:v>0.12121353183637887</c:v>
                </c:pt>
                <c:pt idx="8">
                  <c:v>0.12121353183637887</c:v>
                </c:pt>
                <c:pt idx="9">
                  <c:v>0.12121353183637887</c:v>
                </c:pt>
                <c:pt idx="10">
                  <c:v>0.12121353183637887</c:v>
                </c:pt>
                <c:pt idx="11">
                  <c:v>0.12121353183637887</c:v>
                </c:pt>
                <c:pt idx="12">
                  <c:v>0.12121353183637887</c:v>
                </c:pt>
                <c:pt idx="13">
                  <c:v>0.12121353183637887</c:v>
                </c:pt>
                <c:pt idx="14">
                  <c:v>0.12121353183637887</c:v>
                </c:pt>
                <c:pt idx="15">
                  <c:v>0.12121353183637887</c:v>
                </c:pt>
                <c:pt idx="16">
                  <c:v>0.12121353183637887</c:v>
                </c:pt>
                <c:pt idx="17">
                  <c:v>0.12121353183637887</c:v>
                </c:pt>
                <c:pt idx="18">
                  <c:v>0.12121353183637887</c:v>
                </c:pt>
                <c:pt idx="19">
                  <c:v>0.12121353183637887</c:v>
                </c:pt>
                <c:pt idx="20">
                  <c:v>0.12121353183637887</c:v>
                </c:pt>
                <c:pt idx="21">
                  <c:v>0.12121353183637887</c:v>
                </c:pt>
                <c:pt idx="22">
                  <c:v>0.12121353183637887</c:v>
                </c:pt>
                <c:pt idx="23">
                  <c:v>0.12121353183637887</c:v>
                </c:pt>
                <c:pt idx="24">
                  <c:v>0.12121353183637887</c:v>
                </c:pt>
                <c:pt idx="25">
                  <c:v>0.12121353183637887</c:v>
                </c:pt>
                <c:pt idx="26">
                  <c:v>0.12121353183637887</c:v>
                </c:pt>
                <c:pt idx="27">
                  <c:v>0.12121353183637887</c:v>
                </c:pt>
                <c:pt idx="28">
                  <c:v>0.12121353183637887</c:v>
                </c:pt>
                <c:pt idx="29">
                  <c:v>0.12121353183637887</c:v>
                </c:pt>
                <c:pt idx="30">
                  <c:v>0.12121353183637887</c:v>
                </c:pt>
                <c:pt idx="31">
                  <c:v>0.12121353183637887</c:v>
                </c:pt>
                <c:pt idx="32">
                  <c:v>0.12121353183637887</c:v>
                </c:pt>
                <c:pt idx="33">
                  <c:v>0.12121353183637887</c:v>
                </c:pt>
                <c:pt idx="34">
                  <c:v>0.12121353183637887</c:v>
                </c:pt>
                <c:pt idx="35">
                  <c:v>0.12121353183637887</c:v>
                </c:pt>
                <c:pt idx="36">
                  <c:v>0.12121353183637887</c:v>
                </c:pt>
                <c:pt idx="37">
                  <c:v>0.12121353183637887</c:v>
                </c:pt>
                <c:pt idx="38">
                  <c:v>0.12121353183637887</c:v>
                </c:pt>
                <c:pt idx="39">
                  <c:v>0.12121353183637887</c:v>
                </c:pt>
                <c:pt idx="40">
                  <c:v>0.12121353183637887</c:v>
                </c:pt>
                <c:pt idx="41">
                  <c:v>0.12121353183637887</c:v>
                </c:pt>
                <c:pt idx="42">
                  <c:v>0.12121353183637887</c:v>
                </c:pt>
                <c:pt idx="43">
                  <c:v>0.12121353183637887</c:v>
                </c:pt>
                <c:pt idx="44">
                  <c:v>0.12121353183637887</c:v>
                </c:pt>
                <c:pt idx="45">
                  <c:v>0.12121353183637887</c:v>
                </c:pt>
                <c:pt idx="46">
                  <c:v>0.12121353183637887</c:v>
                </c:pt>
                <c:pt idx="47">
                  <c:v>0.12121353183637887</c:v>
                </c:pt>
                <c:pt idx="48">
                  <c:v>0.12121353183637887</c:v>
                </c:pt>
                <c:pt idx="49">
                  <c:v>0.12121353183637887</c:v>
                </c:pt>
                <c:pt idx="50">
                  <c:v>0.12121353183637887</c:v>
                </c:pt>
                <c:pt idx="51">
                  <c:v>0.12121353183637887</c:v>
                </c:pt>
                <c:pt idx="52">
                  <c:v>0.12121353183637887</c:v>
                </c:pt>
                <c:pt idx="53">
                  <c:v>0.12121353183637887</c:v>
                </c:pt>
                <c:pt idx="54">
                  <c:v>0.12121353183637887</c:v>
                </c:pt>
                <c:pt idx="55">
                  <c:v>0.12121353183637887</c:v>
                </c:pt>
                <c:pt idx="56">
                  <c:v>0.12121353183637887</c:v>
                </c:pt>
                <c:pt idx="57">
                  <c:v>0.12121353183637887</c:v>
                </c:pt>
                <c:pt idx="58">
                  <c:v>0.12121353183637887</c:v>
                </c:pt>
                <c:pt idx="59">
                  <c:v>0.12121353183637887</c:v>
                </c:pt>
                <c:pt idx="60">
                  <c:v>0.12121353183637887</c:v>
                </c:pt>
                <c:pt idx="61">
                  <c:v>0.12121353183637887</c:v>
                </c:pt>
                <c:pt idx="62">
                  <c:v>0.12121353183637887</c:v>
                </c:pt>
                <c:pt idx="63">
                  <c:v>0.12121353183637887</c:v>
                </c:pt>
                <c:pt idx="64">
                  <c:v>0.12121353183637887</c:v>
                </c:pt>
                <c:pt idx="65">
                  <c:v>0.12121353183637887</c:v>
                </c:pt>
                <c:pt idx="66">
                  <c:v>0.12121353183637887</c:v>
                </c:pt>
                <c:pt idx="67">
                  <c:v>0.12121353183637887</c:v>
                </c:pt>
                <c:pt idx="68">
                  <c:v>0.12121353183637887</c:v>
                </c:pt>
                <c:pt idx="69">
                  <c:v>0.12121353183637887</c:v>
                </c:pt>
                <c:pt idx="70">
                  <c:v>0.12121353183637887</c:v>
                </c:pt>
                <c:pt idx="71">
                  <c:v>0.12121353183637887</c:v>
                </c:pt>
                <c:pt idx="72">
                  <c:v>0.12121353183637887</c:v>
                </c:pt>
                <c:pt idx="73">
                  <c:v>0.12121353183637887</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116480"/>
        <c:axId val="462115904"/>
      </c:scatterChart>
      <c:catAx>
        <c:axId val="464524800"/>
        <c:scaling>
          <c:orientation val="maxMin"/>
        </c:scaling>
        <c:delete val="0"/>
        <c:axPos val="l"/>
        <c:numFmt formatCode="General" sourceLinked="0"/>
        <c:majorTickMark val="none"/>
        <c:minorTickMark val="none"/>
        <c:tickLblPos val="nextTo"/>
        <c:spPr>
          <a:ln>
            <a:solidFill>
              <a:srgbClr val="7F7F7F"/>
            </a:solidFill>
          </a:ln>
        </c:spPr>
        <c:crossAx val="462115328"/>
        <c:crossesAt val="0"/>
        <c:auto val="1"/>
        <c:lblAlgn val="ctr"/>
        <c:lblOffset val="100"/>
        <c:noMultiLvlLbl val="0"/>
      </c:catAx>
      <c:valAx>
        <c:axId val="462115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524800"/>
        <c:crosses val="autoZero"/>
        <c:crossBetween val="between"/>
      </c:valAx>
      <c:valAx>
        <c:axId val="462115904"/>
        <c:scaling>
          <c:orientation val="minMax"/>
          <c:max val="50"/>
          <c:min val="0"/>
        </c:scaling>
        <c:delete val="1"/>
        <c:axPos val="r"/>
        <c:numFmt formatCode="General" sourceLinked="1"/>
        <c:majorTickMark val="out"/>
        <c:minorTickMark val="none"/>
        <c:tickLblPos val="nextTo"/>
        <c:crossAx val="462116480"/>
        <c:crosses val="max"/>
        <c:crossBetween val="midCat"/>
      </c:valAx>
      <c:valAx>
        <c:axId val="462116480"/>
        <c:scaling>
          <c:orientation val="minMax"/>
        </c:scaling>
        <c:delete val="1"/>
        <c:axPos val="b"/>
        <c:numFmt formatCode="0.0%" sourceLinked="1"/>
        <c:majorTickMark val="out"/>
        <c:minorTickMark val="none"/>
        <c:tickLblPos val="nextTo"/>
        <c:crossAx val="4621159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市区町村別_有所見者割合!$AN$5</c:f>
              <c:strCache>
                <c:ptCount val="1"/>
                <c:pt idx="0">
                  <c:v>有所見者割合 中性脂肪</c:v>
                </c:pt>
              </c:strCache>
            </c:strRef>
          </c:tx>
          <c:spPr>
            <a:solidFill>
              <a:schemeClr val="accent4">
                <a:lumMod val="60000"/>
                <a:lumOff val="40000"/>
              </a:schemeClr>
            </a:solidFill>
            <a:ln>
              <a:noFill/>
            </a:ln>
          </c:spPr>
          <c:invertIfNegative val="0"/>
          <c:dLbls>
            <c:dLbl>
              <c:idx val="47"/>
              <c:layout>
                <c:manualLayout>
                  <c:x val="3.3499799199038266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AB-424D-BBC4-942BB067CA5B}"/>
                </c:ext>
              </c:extLst>
            </c:dLbl>
            <c:dLbl>
              <c:idx val="48"/>
              <c:layout>
                <c:manualLayout>
                  <c:x val="3.34997991990376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AB-424D-BBC4-942BB067CA5B}"/>
                </c:ext>
              </c:extLst>
            </c:dLbl>
            <c:dLbl>
              <c:idx val="49"/>
              <c:layout>
                <c:manualLayout>
                  <c:x val="3.349979919903765E-3"/>
                  <c:y val="8.1156512693988606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AB-424D-BBC4-942BB067CA5B}"/>
                </c:ext>
              </c:extLst>
            </c:dLbl>
            <c:dLbl>
              <c:idx val="50"/>
              <c:layout>
                <c:manualLayout>
                  <c:x val="1.0054423984801053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D-4F7F-BD0D-27DCAF5B3B2B}"/>
                </c:ext>
              </c:extLst>
            </c:dLbl>
            <c:dLbl>
              <c:idx val="51"/>
              <c:layout>
                <c:manualLayout>
                  <c:x val="1.0055610985560197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FD-4F7F-BD0D-27DCAF5B3B2B}"/>
                </c:ext>
              </c:extLst>
            </c:dLbl>
            <c:dLbl>
              <c:idx val="52"/>
              <c:layout>
                <c:manualLayout>
                  <c:x val="1.0055610985560074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FD-4F7F-BD0D-27DCAF5B3B2B}"/>
                </c:ext>
              </c:extLst>
            </c:dLbl>
            <c:dLbl>
              <c:idx val="53"/>
              <c:layout>
                <c:manualLayout>
                  <c:x val="1.0055610985560074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FD-4F7F-BD0D-27DCAF5B3B2B}"/>
                </c:ext>
              </c:extLst>
            </c:dLbl>
            <c:dLbl>
              <c:idx val="54"/>
              <c:layout>
                <c:manualLayout>
                  <c:x val="1.0055610985560137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FD-4F7F-BD0D-27DCAF5B3B2B}"/>
                </c:ext>
              </c:extLst>
            </c:dLbl>
            <c:dLbl>
              <c:idx val="55"/>
              <c:layout>
                <c:manualLayout>
                  <c:x val="1.0055610985560137E-2"/>
                  <c:y val="1.136191178774001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FD-4F7F-BD0D-27DCAF5B3B2B}"/>
                </c:ext>
              </c:extLst>
            </c:dLbl>
            <c:dLbl>
              <c:idx val="56"/>
              <c:layout>
                <c:manualLayout>
                  <c:x val="1.1731910707329535E-2"/>
                  <c:y val="1.61809247447034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FD-4F7F-BD0D-27DCAF5B3B2B}"/>
                </c:ext>
              </c:extLst>
            </c:dLbl>
            <c:dLbl>
              <c:idx val="57"/>
              <c:layout>
                <c:manualLayout>
                  <c:x val="1.3409878711449455E-2"/>
                  <c:y val="3.23618495044765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FD-4F7F-BD0D-27DCAF5B3B2B}"/>
                </c:ext>
              </c:extLst>
            </c:dLbl>
            <c:dLbl>
              <c:idx val="58"/>
              <c:layout>
                <c:manualLayout>
                  <c:x val="1.5083878089746428E-2"/>
                  <c:y val="4.057825639990232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FD-4F7F-BD0D-27DCAF5B3B2B}"/>
                </c:ext>
              </c:extLst>
            </c:dLbl>
            <c:dLbl>
              <c:idx val="59"/>
              <c:layout>
                <c:manualLayout>
                  <c:x val="1.6761110162243222E-2"/>
                  <c:y val="1.0550346660044296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FD-4F7F-BD0D-27DCAF5B3B2B}"/>
                </c:ext>
              </c:extLst>
            </c:dLbl>
            <c:dLbl>
              <c:idx val="60"/>
              <c:layout>
                <c:manualLayout>
                  <c:x val="2.0112145193932843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FD-4F7F-BD0D-27DCAF5B3B2B}"/>
                </c:ext>
              </c:extLst>
            </c:dLbl>
            <c:dLbl>
              <c:idx val="61"/>
              <c:layout>
                <c:manualLayout>
                  <c:x val="2.5138829630440378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FD-4F7F-BD0D-27DCAF5B3B2B}"/>
                </c:ext>
              </c:extLst>
            </c:dLbl>
            <c:dLbl>
              <c:idx val="62"/>
              <c:layout>
                <c:manualLayout>
                  <c:x val="2.5138829630440503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FD-4F7F-BD0D-27DCAF5B3B2B}"/>
                </c:ext>
              </c:extLst>
            </c:dLbl>
            <c:dLbl>
              <c:idx val="63"/>
              <c:layout>
                <c:manualLayout>
                  <c:x val="2.6815006591151436E-2"/>
                  <c:y val="1.704286768161001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FD-4F7F-BD0D-27DCAF5B3B2B}"/>
                </c:ext>
              </c:extLst>
            </c:dLbl>
            <c:dLbl>
              <c:idx val="64"/>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FD-4F7F-BD0D-27DCAF5B3B2B}"/>
                </c:ext>
              </c:extLst>
            </c:dLbl>
            <c:dLbl>
              <c:idx val="65"/>
              <c:layout>
                <c:manualLayout>
                  <c:x val="-5.02833884668917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FD-4F7F-BD0D-27DCAF5B3B2B}"/>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市区町村別_有所見者割合!$AN$6:$AN$79</c:f>
              <c:strCache>
                <c:ptCount val="74"/>
                <c:pt idx="0">
                  <c:v>守口市</c:v>
                </c:pt>
                <c:pt idx="1">
                  <c:v>田尻町</c:v>
                </c:pt>
                <c:pt idx="2">
                  <c:v>福島区</c:v>
                </c:pt>
                <c:pt idx="3">
                  <c:v>住之江区</c:v>
                </c:pt>
                <c:pt idx="4">
                  <c:v>港区</c:v>
                </c:pt>
                <c:pt idx="5">
                  <c:v>忠岡町</c:v>
                </c:pt>
                <c:pt idx="6">
                  <c:v>西成区</c:v>
                </c:pt>
                <c:pt idx="7">
                  <c:v>旭区</c:v>
                </c:pt>
                <c:pt idx="8">
                  <c:v>堺市堺区</c:v>
                </c:pt>
                <c:pt idx="9">
                  <c:v>大正区</c:v>
                </c:pt>
                <c:pt idx="10">
                  <c:v>西淀川区</c:v>
                </c:pt>
                <c:pt idx="11">
                  <c:v>浪速区</c:v>
                </c:pt>
                <c:pt idx="12">
                  <c:v>富田林市</c:v>
                </c:pt>
                <c:pt idx="13">
                  <c:v>堺市東区</c:v>
                </c:pt>
                <c:pt idx="14">
                  <c:v>淀川区</c:v>
                </c:pt>
                <c:pt idx="15">
                  <c:v>此花区</c:v>
                </c:pt>
                <c:pt idx="16">
                  <c:v>門真市</c:v>
                </c:pt>
                <c:pt idx="17">
                  <c:v>岬町</c:v>
                </c:pt>
                <c:pt idx="18">
                  <c:v>堺市中区</c:v>
                </c:pt>
                <c:pt idx="19">
                  <c:v>平野区</c:v>
                </c:pt>
                <c:pt idx="20">
                  <c:v>堺市北区</c:v>
                </c:pt>
                <c:pt idx="21">
                  <c:v>松原市</c:v>
                </c:pt>
                <c:pt idx="22">
                  <c:v>堺市</c:v>
                </c:pt>
                <c:pt idx="23">
                  <c:v>泉大津市</c:v>
                </c:pt>
                <c:pt idx="24">
                  <c:v>大阪市</c:v>
                </c:pt>
                <c:pt idx="25">
                  <c:v>貝塚市</c:v>
                </c:pt>
                <c:pt idx="26">
                  <c:v>鶴見区</c:v>
                </c:pt>
                <c:pt idx="27">
                  <c:v>太子町</c:v>
                </c:pt>
                <c:pt idx="28">
                  <c:v>摂津市</c:v>
                </c:pt>
                <c:pt idx="29">
                  <c:v>北区</c:v>
                </c:pt>
                <c:pt idx="30">
                  <c:v>都島区</c:v>
                </c:pt>
                <c:pt idx="31">
                  <c:v>千早赤阪村</c:v>
                </c:pt>
                <c:pt idx="32">
                  <c:v>堺市西区</c:v>
                </c:pt>
                <c:pt idx="33">
                  <c:v>天王寺区</c:v>
                </c:pt>
                <c:pt idx="34">
                  <c:v>東大阪市</c:v>
                </c:pt>
                <c:pt idx="35">
                  <c:v>住吉区</c:v>
                </c:pt>
                <c:pt idx="36">
                  <c:v>大東市</c:v>
                </c:pt>
                <c:pt idx="37">
                  <c:v>池田市</c:v>
                </c:pt>
                <c:pt idx="38">
                  <c:v>和泉市</c:v>
                </c:pt>
                <c:pt idx="39">
                  <c:v>岸和田市</c:v>
                </c:pt>
                <c:pt idx="40">
                  <c:v>堺市南区</c:v>
                </c:pt>
                <c:pt idx="41">
                  <c:v>柏原市</c:v>
                </c:pt>
                <c:pt idx="42">
                  <c:v>寝屋川市</c:v>
                </c:pt>
                <c:pt idx="43">
                  <c:v>泉佐野市</c:v>
                </c:pt>
                <c:pt idx="44">
                  <c:v>八尾市</c:v>
                </c:pt>
                <c:pt idx="45">
                  <c:v>城東区</c:v>
                </c:pt>
                <c:pt idx="46">
                  <c:v>東淀川区</c:v>
                </c:pt>
                <c:pt idx="47">
                  <c:v>西区</c:v>
                </c:pt>
                <c:pt idx="48">
                  <c:v>堺市美原区</c:v>
                </c:pt>
                <c:pt idx="49">
                  <c:v>生野区</c:v>
                </c:pt>
                <c:pt idx="50">
                  <c:v>交野市</c:v>
                </c:pt>
                <c:pt idx="51">
                  <c:v>阪南市</c:v>
                </c:pt>
                <c:pt idx="52">
                  <c:v>羽曳野市</c:v>
                </c:pt>
                <c:pt idx="53">
                  <c:v>熊取町</c:v>
                </c:pt>
                <c:pt idx="54">
                  <c:v>高石市</c:v>
                </c:pt>
                <c:pt idx="55">
                  <c:v>東成区</c:v>
                </c:pt>
                <c:pt idx="56">
                  <c:v>阿倍野区</c:v>
                </c:pt>
                <c:pt idx="57">
                  <c:v>泉南市</c:v>
                </c:pt>
                <c:pt idx="58">
                  <c:v>豊中市</c:v>
                </c:pt>
                <c:pt idx="59">
                  <c:v>東住吉区</c:v>
                </c:pt>
                <c:pt idx="60">
                  <c:v>四條畷市</c:v>
                </c:pt>
                <c:pt idx="61">
                  <c:v>河南町</c:v>
                </c:pt>
                <c:pt idx="62">
                  <c:v>河内長野市</c:v>
                </c:pt>
                <c:pt idx="63">
                  <c:v>枚方市</c:v>
                </c:pt>
                <c:pt idx="64">
                  <c:v>箕面市</c:v>
                </c:pt>
                <c:pt idx="65">
                  <c:v>大阪狭山市</c:v>
                </c:pt>
                <c:pt idx="66">
                  <c:v>中央区</c:v>
                </c:pt>
                <c:pt idx="67">
                  <c:v>島本町</c:v>
                </c:pt>
                <c:pt idx="68">
                  <c:v>藤井寺市</c:v>
                </c:pt>
                <c:pt idx="69">
                  <c:v>豊能町</c:v>
                </c:pt>
                <c:pt idx="70">
                  <c:v>高槻市</c:v>
                </c:pt>
                <c:pt idx="71">
                  <c:v>茨木市</c:v>
                </c:pt>
                <c:pt idx="72">
                  <c:v>吹田市</c:v>
                </c:pt>
                <c:pt idx="73">
                  <c:v>能勢町</c:v>
                </c:pt>
              </c:strCache>
            </c:strRef>
          </c:cat>
          <c:val>
            <c:numRef>
              <c:f>市区町村別_有所見者割合!$AO$6:$AO$79</c:f>
              <c:numCache>
                <c:formatCode>0.0%</c:formatCode>
                <c:ptCount val="74"/>
                <c:pt idx="0">
                  <c:v>0.30285069150437482</c:v>
                </c:pt>
                <c:pt idx="1">
                  <c:v>0.25</c:v>
                </c:pt>
                <c:pt idx="2">
                  <c:v>0.22656960873521384</c:v>
                </c:pt>
                <c:pt idx="3">
                  <c:v>0.20609418282548475</c:v>
                </c:pt>
                <c:pt idx="4">
                  <c:v>0.20368663594470046</c:v>
                </c:pt>
                <c:pt idx="5">
                  <c:v>0.20305676855895197</c:v>
                </c:pt>
                <c:pt idx="6">
                  <c:v>0.20119126406353408</c:v>
                </c:pt>
                <c:pt idx="7">
                  <c:v>0.20069204152249134</c:v>
                </c:pt>
                <c:pt idx="8">
                  <c:v>0.19766666666666666</c:v>
                </c:pt>
                <c:pt idx="9">
                  <c:v>0.19661266568483063</c:v>
                </c:pt>
                <c:pt idx="10">
                  <c:v>0.19246669728984842</c:v>
                </c:pt>
                <c:pt idx="11">
                  <c:v>0.19184652278177458</c:v>
                </c:pt>
                <c:pt idx="12">
                  <c:v>0.18908851884312006</c:v>
                </c:pt>
                <c:pt idx="13">
                  <c:v>0.18849040867389491</c:v>
                </c:pt>
                <c:pt idx="14">
                  <c:v>0.18799682034976153</c:v>
                </c:pt>
                <c:pt idx="15">
                  <c:v>0.18699186991869918</c:v>
                </c:pt>
                <c:pt idx="16">
                  <c:v>0.18445404071560764</c:v>
                </c:pt>
                <c:pt idx="17">
                  <c:v>0.184</c:v>
                </c:pt>
                <c:pt idx="18">
                  <c:v>0.18360000000000001</c:v>
                </c:pt>
                <c:pt idx="19">
                  <c:v>0.18356164383561643</c:v>
                </c:pt>
                <c:pt idx="20">
                  <c:v>0.18343364860991687</c:v>
                </c:pt>
                <c:pt idx="21">
                  <c:v>0.18336812804453723</c:v>
                </c:pt>
                <c:pt idx="22">
                  <c:v>0.18188280694627806</c:v>
                </c:pt>
                <c:pt idx="23">
                  <c:v>0.18165784832451498</c:v>
                </c:pt>
                <c:pt idx="24">
                  <c:v>0.18022113312972038</c:v>
                </c:pt>
                <c:pt idx="25">
                  <c:v>0.17926663648709823</c:v>
                </c:pt>
                <c:pt idx="26">
                  <c:v>0.17827442827442827</c:v>
                </c:pt>
                <c:pt idx="27">
                  <c:v>0.17808219178082191</c:v>
                </c:pt>
                <c:pt idx="28">
                  <c:v>0.17806841046277666</c:v>
                </c:pt>
                <c:pt idx="29">
                  <c:v>0.17743403093721566</c:v>
                </c:pt>
                <c:pt idx="30">
                  <c:v>0.17715617715617715</c:v>
                </c:pt>
                <c:pt idx="31">
                  <c:v>0.17630057803468208</c:v>
                </c:pt>
                <c:pt idx="32">
                  <c:v>0.1759289707333114</c:v>
                </c:pt>
                <c:pt idx="33">
                  <c:v>0.17563117453347971</c:v>
                </c:pt>
                <c:pt idx="34">
                  <c:v>0.17517154349712122</c:v>
                </c:pt>
                <c:pt idx="35">
                  <c:v>0.17499114417286574</c:v>
                </c:pt>
                <c:pt idx="36">
                  <c:v>0.17498581962563811</c:v>
                </c:pt>
                <c:pt idx="37">
                  <c:v>0.1749442852594715</c:v>
                </c:pt>
                <c:pt idx="38">
                  <c:v>0.1746177370030581</c:v>
                </c:pt>
                <c:pt idx="39">
                  <c:v>0.17369093231162197</c:v>
                </c:pt>
                <c:pt idx="40">
                  <c:v>0.17309594460929772</c:v>
                </c:pt>
                <c:pt idx="41">
                  <c:v>0.17232890201870998</c:v>
                </c:pt>
                <c:pt idx="42">
                  <c:v>0.17219043506423404</c:v>
                </c:pt>
                <c:pt idx="43">
                  <c:v>0.16945422535211269</c:v>
                </c:pt>
                <c:pt idx="44">
                  <c:v>0.16891672966843072</c:v>
                </c:pt>
                <c:pt idx="45">
                  <c:v>0.16806440791680644</c:v>
                </c:pt>
                <c:pt idx="46">
                  <c:v>0.1677485480013666</c:v>
                </c:pt>
                <c:pt idx="47">
                  <c:v>0.16617210682492581</c:v>
                </c:pt>
                <c:pt idx="48">
                  <c:v>0.16612111292962356</c:v>
                </c:pt>
                <c:pt idx="49">
                  <c:v>0.16606822262118492</c:v>
                </c:pt>
                <c:pt idx="50">
                  <c:v>0.16318887105403959</c:v>
                </c:pt>
                <c:pt idx="51">
                  <c:v>0.16291629162916291</c:v>
                </c:pt>
                <c:pt idx="52">
                  <c:v>0.16250813625515295</c:v>
                </c:pt>
                <c:pt idx="53">
                  <c:v>0.16233766233766234</c:v>
                </c:pt>
                <c:pt idx="54">
                  <c:v>0.16221498371335505</c:v>
                </c:pt>
                <c:pt idx="55">
                  <c:v>0.16179775280898875</c:v>
                </c:pt>
                <c:pt idx="56">
                  <c:v>0.16145251396648044</c:v>
                </c:pt>
                <c:pt idx="57">
                  <c:v>0.16094584286803967</c:v>
                </c:pt>
                <c:pt idx="58">
                  <c:v>0.16040100250626566</c:v>
                </c:pt>
                <c:pt idx="59">
                  <c:v>0.15909090909090909</c:v>
                </c:pt>
                <c:pt idx="60">
                  <c:v>0.15805849408836342</c:v>
                </c:pt>
                <c:pt idx="61">
                  <c:v>0.15617715617715619</c:v>
                </c:pt>
                <c:pt idx="62">
                  <c:v>0.15609570831750855</c:v>
                </c:pt>
                <c:pt idx="63">
                  <c:v>0.15487292009508136</c:v>
                </c:pt>
                <c:pt idx="64">
                  <c:v>0.15332120109190173</c:v>
                </c:pt>
                <c:pt idx="65">
                  <c:v>0.15166516651665166</c:v>
                </c:pt>
                <c:pt idx="66">
                  <c:v>0.1484848484848485</c:v>
                </c:pt>
                <c:pt idx="67">
                  <c:v>0.14651162790697675</c:v>
                </c:pt>
                <c:pt idx="68">
                  <c:v>0.14645616392341282</c:v>
                </c:pt>
                <c:pt idx="69">
                  <c:v>0.14597478176527642</c:v>
                </c:pt>
                <c:pt idx="70">
                  <c:v>0.14514459665144597</c:v>
                </c:pt>
                <c:pt idx="71">
                  <c:v>0.14412917012940757</c:v>
                </c:pt>
                <c:pt idx="72">
                  <c:v>0.14044161527750149</c:v>
                </c:pt>
                <c:pt idx="73">
                  <c:v>0.12933025404157045</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145920"/>
        <c:axId val="462709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309678364483238E-2"/>
                  <c:y val="-0.898094201610632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C6-411E-9A26-81BAE674D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市区町村別_有所見者割合!$BC$6:$BC$79</c:f>
              <c:numCache>
                <c:formatCode>0.0%</c:formatCode>
                <c:ptCount val="74"/>
                <c:pt idx="0">
                  <c:v>0.16920498834163455</c:v>
                </c:pt>
                <c:pt idx="1">
                  <c:v>0.16920498834163455</c:v>
                </c:pt>
                <c:pt idx="2">
                  <c:v>0.16920498834163455</c:v>
                </c:pt>
                <c:pt idx="3">
                  <c:v>0.16920498834163455</c:v>
                </c:pt>
                <c:pt idx="4">
                  <c:v>0.16920498834163455</c:v>
                </c:pt>
                <c:pt idx="5">
                  <c:v>0.16920498834163455</c:v>
                </c:pt>
                <c:pt idx="6">
                  <c:v>0.16920498834163455</c:v>
                </c:pt>
                <c:pt idx="7">
                  <c:v>0.16920498834163455</c:v>
                </c:pt>
                <c:pt idx="8">
                  <c:v>0.16920498834163455</c:v>
                </c:pt>
                <c:pt idx="9">
                  <c:v>0.16920498834163455</c:v>
                </c:pt>
                <c:pt idx="10">
                  <c:v>0.16920498834163455</c:v>
                </c:pt>
                <c:pt idx="11">
                  <c:v>0.16920498834163455</c:v>
                </c:pt>
                <c:pt idx="12">
                  <c:v>0.16920498834163455</c:v>
                </c:pt>
                <c:pt idx="13">
                  <c:v>0.16920498834163455</c:v>
                </c:pt>
                <c:pt idx="14">
                  <c:v>0.16920498834163455</c:v>
                </c:pt>
                <c:pt idx="15">
                  <c:v>0.16920498834163455</c:v>
                </c:pt>
                <c:pt idx="16">
                  <c:v>0.16920498834163455</c:v>
                </c:pt>
                <c:pt idx="17">
                  <c:v>0.16920498834163455</c:v>
                </c:pt>
                <c:pt idx="18">
                  <c:v>0.16920498834163455</c:v>
                </c:pt>
                <c:pt idx="19">
                  <c:v>0.16920498834163455</c:v>
                </c:pt>
                <c:pt idx="20">
                  <c:v>0.16920498834163455</c:v>
                </c:pt>
                <c:pt idx="21">
                  <c:v>0.16920498834163455</c:v>
                </c:pt>
                <c:pt idx="22">
                  <c:v>0.16920498834163455</c:v>
                </c:pt>
                <c:pt idx="23">
                  <c:v>0.16920498834163455</c:v>
                </c:pt>
                <c:pt idx="24">
                  <c:v>0.16920498834163455</c:v>
                </c:pt>
                <c:pt idx="25">
                  <c:v>0.16920498834163455</c:v>
                </c:pt>
                <c:pt idx="26">
                  <c:v>0.16920498834163455</c:v>
                </c:pt>
                <c:pt idx="27">
                  <c:v>0.16920498834163455</c:v>
                </c:pt>
                <c:pt idx="28">
                  <c:v>0.16920498834163455</c:v>
                </c:pt>
                <c:pt idx="29">
                  <c:v>0.16920498834163455</c:v>
                </c:pt>
                <c:pt idx="30">
                  <c:v>0.16920498834163455</c:v>
                </c:pt>
                <c:pt idx="31">
                  <c:v>0.16920498834163455</c:v>
                </c:pt>
                <c:pt idx="32">
                  <c:v>0.16920498834163455</c:v>
                </c:pt>
                <c:pt idx="33">
                  <c:v>0.16920498834163455</c:v>
                </c:pt>
                <c:pt idx="34">
                  <c:v>0.16920498834163455</c:v>
                </c:pt>
                <c:pt idx="35">
                  <c:v>0.16920498834163455</c:v>
                </c:pt>
                <c:pt idx="36">
                  <c:v>0.16920498834163455</c:v>
                </c:pt>
                <c:pt idx="37">
                  <c:v>0.16920498834163455</c:v>
                </c:pt>
                <c:pt idx="38">
                  <c:v>0.16920498834163455</c:v>
                </c:pt>
                <c:pt idx="39">
                  <c:v>0.16920498834163455</c:v>
                </c:pt>
                <c:pt idx="40">
                  <c:v>0.16920498834163455</c:v>
                </c:pt>
                <c:pt idx="41">
                  <c:v>0.16920498834163455</c:v>
                </c:pt>
                <c:pt idx="42">
                  <c:v>0.16920498834163455</c:v>
                </c:pt>
                <c:pt idx="43">
                  <c:v>0.16920498834163455</c:v>
                </c:pt>
                <c:pt idx="44">
                  <c:v>0.16920498834163455</c:v>
                </c:pt>
                <c:pt idx="45">
                  <c:v>0.16920498834163455</c:v>
                </c:pt>
                <c:pt idx="46">
                  <c:v>0.16920498834163455</c:v>
                </c:pt>
                <c:pt idx="47">
                  <c:v>0.16920498834163455</c:v>
                </c:pt>
                <c:pt idx="48">
                  <c:v>0.16920498834163455</c:v>
                </c:pt>
                <c:pt idx="49">
                  <c:v>0.16920498834163455</c:v>
                </c:pt>
                <c:pt idx="50">
                  <c:v>0.16920498834163455</c:v>
                </c:pt>
                <c:pt idx="51">
                  <c:v>0.16920498834163455</c:v>
                </c:pt>
                <c:pt idx="52">
                  <c:v>0.16920498834163455</c:v>
                </c:pt>
                <c:pt idx="53">
                  <c:v>0.16920498834163455</c:v>
                </c:pt>
                <c:pt idx="54">
                  <c:v>0.16920498834163455</c:v>
                </c:pt>
                <c:pt idx="55">
                  <c:v>0.16920498834163455</c:v>
                </c:pt>
                <c:pt idx="56">
                  <c:v>0.16920498834163455</c:v>
                </c:pt>
                <c:pt idx="57">
                  <c:v>0.16920498834163455</c:v>
                </c:pt>
                <c:pt idx="58">
                  <c:v>0.16920498834163455</c:v>
                </c:pt>
                <c:pt idx="59">
                  <c:v>0.16920498834163455</c:v>
                </c:pt>
                <c:pt idx="60">
                  <c:v>0.16920498834163455</c:v>
                </c:pt>
                <c:pt idx="61">
                  <c:v>0.16920498834163455</c:v>
                </c:pt>
                <c:pt idx="62">
                  <c:v>0.16920498834163455</c:v>
                </c:pt>
                <c:pt idx="63">
                  <c:v>0.16920498834163455</c:v>
                </c:pt>
                <c:pt idx="64">
                  <c:v>0.16920498834163455</c:v>
                </c:pt>
                <c:pt idx="65">
                  <c:v>0.16920498834163455</c:v>
                </c:pt>
                <c:pt idx="66">
                  <c:v>0.16920498834163455</c:v>
                </c:pt>
                <c:pt idx="67">
                  <c:v>0.16920498834163455</c:v>
                </c:pt>
                <c:pt idx="68">
                  <c:v>0.16920498834163455</c:v>
                </c:pt>
                <c:pt idx="69">
                  <c:v>0.16920498834163455</c:v>
                </c:pt>
                <c:pt idx="70">
                  <c:v>0.16920498834163455</c:v>
                </c:pt>
                <c:pt idx="71">
                  <c:v>0.16920498834163455</c:v>
                </c:pt>
                <c:pt idx="72">
                  <c:v>0.16920498834163455</c:v>
                </c:pt>
                <c:pt idx="73">
                  <c:v>0.16920498834163455</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0464"/>
        <c:axId val="462709888"/>
      </c:scatterChart>
      <c:catAx>
        <c:axId val="464145920"/>
        <c:scaling>
          <c:orientation val="maxMin"/>
        </c:scaling>
        <c:delete val="0"/>
        <c:axPos val="l"/>
        <c:numFmt formatCode="General" sourceLinked="0"/>
        <c:majorTickMark val="none"/>
        <c:minorTickMark val="none"/>
        <c:tickLblPos val="nextTo"/>
        <c:spPr>
          <a:ln>
            <a:solidFill>
              <a:srgbClr val="7F7F7F"/>
            </a:solidFill>
          </a:ln>
        </c:spPr>
        <c:crossAx val="462709312"/>
        <c:crossesAt val="0"/>
        <c:auto val="1"/>
        <c:lblAlgn val="ctr"/>
        <c:lblOffset val="100"/>
        <c:noMultiLvlLbl val="0"/>
      </c:catAx>
      <c:valAx>
        <c:axId val="462709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145920"/>
        <c:crosses val="autoZero"/>
        <c:crossBetween val="between"/>
      </c:valAx>
      <c:valAx>
        <c:axId val="462709888"/>
        <c:scaling>
          <c:orientation val="minMax"/>
          <c:max val="50"/>
          <c:min val="0"/>
        </c:scaling>
        <c:delete val="1"/>
        <c:axPos val="r"/>
        <c:numFmt formatCode="General" sourceLinked="1"/>
        <c:majorTickMark val="out"/>
        <c:minorTickMark val="none"/>
        <c:tickLblPos val="nextTo"/>
        <c:crossAx val="462710464"/>
        <c:crosses val="max"/>
        <c:crossBetween val="midCat"/>
      </c:valAx>
      <c:valAx>
        <c:axId val="462710464"/>
        <c:scaling>
          <c:orientation val="minMax"/>
        </c:scaling>
        <c:delete val="1"/>
        <c:axPos val="b"/>
        <c:numFmt formatCode="0.0%" sourceLinked="1"/>
        <c:majorTickMark val="out"/>
        <c:minorTickMark val="none"/>
        <c:tickLblPos val="nextTo"/>
        <c:crossAx val="462709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市区町村別_有所見者割合!$AP$5</c:f>
              <c:strCache>
                <c:ptCount val="1"/>
                <c:pt idx="0">
                  <c:v>有所見者割合 HDLコレステロール</c:v>
                </c:pt>
              </c:strCache>
            </c:strRef>
          </c:tx>
          <c:spPr>
            <a:solidFill>
              <a:schemeClr val="accent4">
                <a:lumMod val="60000"/>
                <a:lumOff val="40000"/>
              </a:schemeClr>
            </a:solidFill>
            <a:ln>
              <a:noFill/>
            </a:ln>
          </c:spPr>
          <c:invertIfNegative val="0"/>
          <c:dLbls>
            <c:dLbl>
              <c:idx val="40"/>
              <c:layout>
                <c:manualLayout>
                  <c:x val="3.3531629439378834E-3"/>
                  <c:y val="1.61809247447034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0A-4E04-894D-EBAAFBB8E61C}"/>
                </c:ext>
              </c:extLst>
            </c:dLbl>
            <c:dLbl>
              <c:idx val="41"/>
              <c:layout>
                <c:manualLayout>
                  <c:x val="5.0272119924005577E-3"/>
                  <c:y val="3.24626051153868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0A-4E04-894D-EBAAFBB8E61C}"/>
                </c:ext>
              </c:extLst>
            </c:dLbl>
            <c:dLbl>
              <c:idx val="42"/>
              <c:layout>
                <c:manualLayout>
                  <c:x val="2.5104740562131331E-3"/>
                  <c:y val="6.49252102156572E-7"/>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3.9292329127346995E-2"/>
                      <c:h val="1.3811240536773258E-2"/>
                    </c:manualLayout>
                  </c15:layout>
                </c:ext>
                <c:ext xmlns:c16="http://schemas.microsoft.com/office/drawing/2014/chart" uri="{C3380CC4-5D6E-409C-BE32-E72D297353CC}">
                  <c16:uniqueId val="{00000002-890A-4E04-894D-EBAAFBB8E61C}"/>
                </c:ext>
              </c:extLst>
            </c:dLbl>
            <c:dLbl>
              <c:idx val="43"/>
              <c:layout>
                <c:manualLayout>
                  <c:x val="5.0263771235398913E-3"/>
                  <c:y val="2.427138713212481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0A-4E04-894D-EBAAFBB8E61C}"/>
                </c:ext>
              </c:extLst>
            </c:dLbl>
            <c:dLbl>
              <c:idx val="44"/>
              <c:layout>
                <c:manualLayout>
                  <c:x val="5.0263771235400144E-3"/>
                  <c:y val="8.09046237235171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0A-4E04-894D-EBAAFBB8E61C}"/>
                </c:ext>
              </c:extLst>
            </c:dLbl>
            <c:dLbl>
              <c:idx val="45"/>
              <c:layout>
                <c:manualLayout>
                  <c:x val="6.7033889531114303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0A-4E04-894D-EBAAFBB8E61C}"/>
                </c:ext>
              </c:extLst>
            </c:dLbl>
            <c:dLbl>
              <c:idx val="46"/>
              <c:layout>
                <c:manualLayout>
                  <c:x val="8.3794340248492007E-3"/>
                  <c:y val="2.43469538233131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0A-4E04-894D-EBAAFBB8E61C}"/>
                </c:ext>
              </c:extLst>
            </c:dLbl>
            <c:dLbl>
              <c:idx val="47"/>
              <c:layout>
                <c:manualLayout>
                  <c:x val="8.3794340248490792E-3"/>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0A-4E04-894D-EBAAFBB8E61C}"/>
                </c:ext>
              </c:extLst>
            </c:dLbl>
            <c:dLbl>
              <c:idx val="48"/>
              <c:layout>
                <c:manualLayout>
                  <c:x val="8.380564744481859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0A-4E04-894D-EBAAFBB8E61C}"/>
                </c:ext>
              </c:extLst>
            </c:dLbl>
            <c:dLbl>
              <c:idx val="49"/>
              <c:layout>
                <c:manualLayout>
                  <c:x val="8.3805647444817992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0A-4E04-894D-EBAAFBB8E61C}"/>
                </c:ext>
              </c:extLst>
            </c:dLbl>
            <c:dLbl>
              <c:idx val="50"/>
              <c:layout>
                <c:manualLayout>
                  <c:x val="1.0056677693378171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0A-4E04-894D-EBAAFBB8E61C}"/>
                </c:ext>
              </c:extLst>
            </c:dLbl>
            <c:dLbl>
              <c:idx val="51"/>
              <c:layout>
                <c:manualLayout>
                  <c:x val="1.676005505045742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0A-4E04-894D-EBAAFBB8E61C}"/>
                </c:ext>
              </c:extLst>
            </c:dLbl>
            <c:dLbl>
              <c:idx val="52"/>
              <c:layout>
                <c:manualLayout>
                  <c:x val="1.843724243786009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0A-4E04-894D-EBAAFBB8E61C}"/>
                </c:ext>
              </c:extLst>
            </c:dLbl>
            <c:dLbl>
              <c:idx val="53"/>
              <c:layout>
                <c:manualLayout>
                  <c:x val="2.0113355386756404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90A-4E04-894D-EBAAFBB8E61C}"/>
                </c:ext>
              </c:extLst>
            </c:dLbl>
            <c:dLbl>
              <c:idx val="54"/>
              <c:layout>
                <c:manualLayout>
                  <c:x val="2.3492636651047203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0A-4E04-894D-EBAAFBB8E61C}"/>
                </c:ext>
              </c:extLst>
            </c:dLbl>
            <c:dLbl>
              <c:idx val="55"/>
              <c:layout>
                <c:manualLayout>
                  <c:x val="2.5168749599943453E-2"/>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0A-4E04-894D-EBAAFBB8E61C}"/>
                </c:ext>
              </c:extLst>
            </c:dLbl>
            <c:dLbl>
              <c:idx val="56"/>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0A-4E04-894D-EBAAFBB8E61C}"/>
                </c:ext>
              </c:extLst>
            </c:dLbl>
            <c:dLbl>
              <c:idx val="57"/>
              <c:layout>
                <c:manualLayout>
                  <c:x val="-1.676112948896372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0A-4E04-894D-EBAAFBB8E61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市区町村別_有所見者割合!$AP$6:$AP$79</c:f>
              <c:strCache>
                <c:ptCount val="74"/>
                <c:pt idx="0">
                  <c:v>守口市</c:v>
                </c:pt>
                <c:pt idx="1">
                  <c:v>堺市西区</c:v>
                </c:pt>
                <c:pt idx="2">
                  <c:v>平野区</c:v>
                </c:pt>
                <c:pt idx="3">
                  <c:v>大正区</c:v>
                </c:pt>
                <c:pt idx="4">
                  <c:v>摂津市</c:v>
                </c:pt>
                <c:pt idx="5">
                  <c:v>泉佐野市</c:v>
                </c:pt>
                <c:pt idx="6">
                  <c:v>忠岡町</c:v>
                </c:pt>
                <c:pt idx="7">
                  <c:v>西成区</c:v>
                </c:pt>
                <c:pt idx="8">
                  <c:v>太子町</c:v>
                </c:pt>
                <c:pt idx="9">
                  <c:v>門真市</c:v>
                </c:pt>
                <c:pt idx="10">
                  <c:v>藤井寺市</c:v>
                </c:pt>
                <c:pt idx="11">
                  <c:v>泉大津市</c:v>
                </c:pt>
                <c:pt idx="12">
                  <c:v>和泉市</c:v>
                </c:pt>
                <c:pt idx="13">
                  <c:v>生野区</c:v>
                </c:pt>
                <c:pt idx="14">
                  <c:v>岸和田市</c:v>
                </c:pt>
                <c:pt idx="15">
                  <c:v>港区</c:v>
                </c:pt>
                <c:pt idx="16">
                  <c:v>浪速区</c:v>
                </c:pt>
                <c:pt idx="17">
                  <c:v>貝塚市</c:v>
                </c:pt>
                <c:pt idx="18">
                  <c:v>堺市南区</c:v>
                </c:pt>
                <c:pt idx="19">
                  <c:v>豊能町</c:v>
                </c:pt>
                <c:pt idx="20">
                  <c:v>堺市美原区</c:v>
                </c:pt>
                <c:pt idx="21">
                  <c:v>堺市中区</c:v>
                </c:pt>
                <c:pt idx="22">
                  <c:v>堺市</c:v>
                </c:pt>
                <c:pt idx="23">
                  <c:v>西淀川区</c:v>
                </c:pt>
                <c:pt idx="24">
                  <c:v>東淀川区</c:v>
                </c:pt>
                <c:pt idx="25">
                  <c:v>八尾市</c:v>
                </c:pt>
                <c:pt idx="26">
                  <c:v>河内長野市</c:v>
                </c:pt>
                <c:pt idx="27">
                  <c:v>富田林市</c:v>
                </c:pt>
                <c:pt idx="28">
                  <c:v>羽曳野市</c:v>
                </c:pt>
                <c:pt idx="29">
                  <c:v>堺市東区</c:v>
                </c:pt>
                <c:pt idx="30">
                  <c:v>住之江区</c:v>
                </c:pt>
                <c:pt idx="31">
                  <c:v>泉南市</c:v>
                </c:pt>
                <c:pt idx="32">
                  <c:v>大阪市</c:v>
                </c:pt>
                <c:pt idx="33">
                  <c:v>寝屋川市</c:v>
                </c:pt>
                <c:pt idx="34">
                  <c:v>鶴見区</c:v>
                </c:pt>
                <c:pt idx="35">
                  <c:v>堺市北区</c:v>
                </c:pt>
                <c:pt idx="36">
                  <c:v>福島区</c:v>
                </c:pt>
                <c:pt idx="37">
                  <c:v>柏原市</c:v>
                </c:pt>
                <c:pt idx="38">
                  <c:v>城東区</c:v>
                </c:pt>
                <c:pt idx="39">
                  <c:v>松原市</c:v>
                </c:pt>
                <c:pt idx="40">
                  <c:v>都島区</c:v>
                </c:pt>
                <c:pt idx="41">
                  <c:v>淀川区</c:v>
                </c:pt>
                <c:pt idx="42">
                  <c:v>大阪狭山市</c:v>
                </c:pt>
                <c:pt idx="43">
                  <c:v>阪南市</c:v>
                </c:pt>
                <c:pt idx="44">
                  <c:v>堺市堺区</c:v>
                </c:pt>
                <c:pt idx="45">
                  <c:v>東大阪市</c:v>
                </c:pt>
                <c:pt idx="46">
                  <c:v>河南町</c:v>
                </c:pt>
                <c:pt idx="47">
                  <c:v>大東市</c:v>
                </c:pt>
                <c:pt idx="48">
                  <c:v>田尻町</c:v>
                </c:pt>
                <c:pt idx="49">
                  <c:v>東住吉区</c:v>
                </c:pt>
                <c:pt idx="50">
                  <c:v>岬町</c:v>
                </c:pt>
                <c:pt idx="51">
                  <c:v>豊中市</c:v>
                </c:pt>
                <c:pt idx="52">
                  <c:v>西区</c:v>
                </c:pt>
                <c:pt idx="53">
                  <c:v>東成区</c:v>
                </c:pt>
                <c:pt idx="54">
                  <c:v>高槻市</c:v>
                </c:pt>
                <c:pt idx="55">
                  <c:v>住吉区</c:v>
                </c:pt>
                <c:pt idx="56">
                  <c:v>四條畷市</c:v>
                </c:pt>
                <c:pt idx="57">
                  <c:v>池田市</c:v>
                </c:pt>
                <c:pt idx="58">
                  <c:v>吹田市</c:v>
                </c:pt>
                <c:pt idx="59">
                  <c:v>旭区</c:v>
                </c:pt>
                <c:pt idx="60">
                  <c:v>此花区</c:v>
                </c:pt>
                <c:pt idx="61">
                  <c:v>茨木市</c:v>
                </c:pt>
                <c:pt idx="62">
                  <c:v>千早赤阪村</c:v>
                </c:pt>
                <c:pt idx="63">
                  <c:v>北区</c:v>
                </c:pt>
                <c:pt idx="64">
                  <c:v>高石市</c:v>
                </c:pt>
                <c:pt idx="65">
                  <c:v>中央区</c:v>
                </c:pt>
                <c:pt idx="66">
                  <c:v>阿倍野区</c:v>
                </c:pt>
                <c:pt idx="67">
                  <c:v>交野市</c:v>
                </c:pt>
                <c:pt idx="68">
                  <c:v>熊取町</c:v>
                </c:pt>
                <c:pt idx="69">
                  <c:v>枚方市</c:v>
                </c:pt>
                <c:pt idx="70">
                  <c:v>能勢町</c:v>
                </c:pt>
                <c:pt idx="71">
                  <c:v>箕面市</c:v>
                </c:pt>
                <c:pt idx="72">
                  <c:v>天王寺区</c:v>
                </c:pt>
                <c:pt idx="73">
                  <c:v>島本町</c:v>
                </c:pt>
              </c:strCache>
            </c:strRef>
          </c:cat>
          <c:val>
            <c:numRef>
              <c:f>市区町村別_有所見者割合!$AQ$6:$AQ$79</c:f>
              <c:numCache>
                <c:formatCode>0.0%</c:formatCode>
                <c:ptCount val="74"/>
                <c:pt idx="0">
                  <c:v>0.10499576629974598</c:v>
                </c:pt>
                <c:pt idx="1">
                  <c:v>7.3988819467280503E-2</c:v>
                </c:pt>
                <c:pt idx="2">
                  <c:v>7.3668188736681892E-2</c:v>
                </c:pt>
                <c:pt idx="3">
                  <c:v>7.3637702503681887E-2</c:v>
                </c:pt>
                <c:pt idx="4">
                  <c:v>6.9919517102615694E-2</c:v>
                </c:pt>
                <c:pt idx="5">
                  <c:v>6.7781690140845077E-2</c:v>
                </c:pt>
                <c:pt idx="6">
                  <c:v>6.768558951965066E-2</c:v>
                </c:pt>
                <c:pt idx="7">
                  <c:v>6.7504963600264728E-2</c:v>
                </c:pt>
                <c:pt idx="8">
                  <c:v>6.6210045662100453E-2</c:v>
                </c:pt>
                <c:pt idx="9">
                  <c:v>6.6008636644046881E-2</c:v>
                </c:pt>
                <c:pt idx="10">
                  <c:v>6.5502183406113537E-2</c:v>
                </c:pt>
                <c:pt idx="11">
                  <c:v>6.3932980599647263E-2</c:v>
                </c:pt>
                <c:pt idx="12">
                  <c:v>6.376146788990826E-2</c:v>
                </c:pt>
                <c:pt idx="13">
                  <c:v>6.283662477558348E-2</c:v>
                </c:pt>
                <c:pt idx="14">
                  <c:v>6.279267773520647E-2</c:v>
                </c:pt>
                <c:pt idx="15">
                  <c:v>6.2672811059907838E-2</c:v>
                </c:pt>
                <c:pt idx="16">
                  <c:v>6.235011990407674E-2</c:v>
                </c:pt>
                <c:pt idx="17">
                  <c:v>6.1566319601629699E-2</c:v>
                </c:pt>
                <c:pt idx="18">
                  <c:v>6.1078140454995052E-2</c:v>
                </c:pt>
                <c:pt idx="19">
                  <c:v>6.0620756547041708E-2</c:v>
                </c:pt>
                <c:pt idx="20">
                  <c:v>6.0556464811783964E-2</c:v>
                </c:pt>
                <c:pt idx="21">
                  <c:v>6.0400000000000002E-2</c:v>
                </c:pt>
                <c:pt idx="22">
                  <c:v>6.0373717883619379E-2</c:v>
                </c:pt>
                <c:pt idx="23">
                  <c:v>5.9715204409738175E-2</c:v>
                </c:pt>
                <c:pt idx="24">
                  <c:v>5.9446532285616673E-2</c:v>
                </c:pt>
                <c:pt idx="25">
                  <c:v>5.9185657198401555E-2</c:v>
                </c:pt>
                <c:pt idx="26">
                  <c:v>5.7538928978351687E-2</c:v>
                </c:pt>
                <c:pt idx="27">
                  <c:v>5.7405784399649433E-2</c:v>
                </c:pt>
                <c:pt idx="28">
                  <c:v>5.6845302668691693E-2</c:v>
                </c:pt>
                <c:pt idx="29">
                  <c:v>5.6713928273561302E-2</c:v>
                </c:pt>
                <c:pt idx="30">
                  <c:v>5.6509695290858725E-2</c:v>
                </c:pt>
                <c:pt idx="31">
                  <c:v>5.6445461479786421E-2</c:v>
                </c:pt>
                <c:pt idx="32">
                  <c:v>5.6301347160072922E-2</c:v>
                </c:pt>
                <c:pt idx="33">
                  <c:v>5.6137320522508909E-2</c:v>
                </c:pt>
                <c:pt idx="34">
                  <c:v>5.6133056133056136E-2</c:v>
                </c:pt>
                <c:pt idx="35">
                  <c:v>5.5603324734881054E-2</c:v>
                </c:pt>
                <c:pt idx="36">
                  <c:v>5.5505004549590536E-2</c:v>
                </c:pt>
                <c:pt idx="37">
                  <c:v>5.5145248645987195E-2</c:v>
                </c:pt>
                <c:pt idx="38">
                  <c:v>5.501509560550151E-2</c:v>
                </c:pt>
                <c:pt idx="39">
                  <c:v>5.4975643702157274E-2</c:v>
                </c:pt>
                <c:pt idx="40">
                  <c:v>5.4195804195804193E-2</c:v>
                </c:pt>
                <c:pt idx="41">
                  <c:v>5.4054054054054057E-2</c:v>
                </c:pt>
                <c:pt idx="42">
                  <c:v>5.4005400540054004E-2</c:v>
                </c:pt>
                <c:pt idx="43">
                  <c:v>5.4005400540054004E-2</c:v>
                </c:pt>
                <c:pt idx="44">
                  <c:v>5.3999999999999999E-2</c:v>
                </c:pt>
                <c:pt idx="45">
                  <c:v>5.3631989904566607E-2</c:v>
                </c:pt>
                <c:pt idx="46">
                  <c:v>5.3613053613053616E-2</c:v>
                </c:pt>
                <c:pt idx="47">
                  <c:v>5.3601815087918322E-2</c:v>
                </c:pt>
                <c:pt idx="48">
                  <c:v>5.3571428571428568E-2</c:v>
                </c:pt>
                <c:pt idx="49">
                  <c:v>5.3451178451178451E-2</c:v>
                </c:pt>
                <c:pt idx="50">
                  <c:v>5.3333333333333337E-2</c:v>
                </c:pt>
                <c:pt idx="51">
                  <c:v>5.207463102199944E-2</c:v>
                </c:pt>
                <c:pt idx="52">
                  <c:v>5.192878338278932E-2</c:v>
                </c:pt>
                <c:pt idx="53">
                  <c:v>5.1685393258426963E-2</c:v>
                </c:pt>
                <c:pt idx="54">
                  <c:v>5.1263318112633183E-2</c:v>
                </c:pt>
                <c:pt idx="55">
                  <c:v>5.1009564293304992E-2</c:v>
                </c:pt>
                <c:pt idx="56">
                  <c:v>5.0404480398257623E-2</c:v>
                </c:pt>
                <c:pt idx="57">
                  <c:v>5.0143266475644696E-2</c:v>
                </c:pt>
                <c:pt idx="58">
                  <c:v>4.9797758769312382E-2</c:v>
                </c:pt>
                <c:pt idx="59">
                  <c:v>4.9596309111880045E-2</c:v>
                </c:pt>
                <c:pt idx="60">
                  <c:v>4.9457994579945798E-2</c:v>
                </c:pt>
                <c:pt idx="61">
                  <c:v>4.9388578891131428E-2</c:v>
                </c:pt>
                <c:pt idx="62">
                  <c:v>4.6242774566473986E-2</c:v>
                </c:pt>
                <c:pt idx="63">
                  <c:v>4.5495905368516831E-2</c:v>
                </c:pt>
                <c:pt idx="64">
                  <c:v>4.4951140065146583E-2</c:v>
                </c:pt>
                <c:pt idx="65">
                  <c:v>4.3434343434343436E-2</c:v>
                </c:pt>
                <c:pt idx="66">
                  <c:v>4.3016759776536316E-2</c:v>
                </c:pt>
                <c:pt idx="67">
                  <c:v>4.2268592830390583E-2</c:v>
                </c:pt>
                <c:pt idx="68">
                  <c:v>4.2207792207792208E-2</c:v>
                </c:pt>
                <c:pt idx="69">
                  <c:v>4.1049552020479066E-2</c:v>
                </c:pt>
                <c:pt idx="70">
                  <c:v>3.9260969976905313E-2</c:v>
                </c:pt>
                <c:pt idx="71">
                  <c:v>3.7989080982711559E-2</c:v>
                </c:pt>
                <c:pt idx="72">
                  <c:v>3.0735455543358946E-2</c:v>
                </c:pt>
                <c:pt idx="73">
                  <c:v>2.5581395348837209E-2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485888"/>
        <c:axId val="4627133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587659057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ABB-49B0-B310-E0D33817D8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市区町村別_有所見者割合!$BD$6:$BD$79</c:f>
              <c:numCache>
                <c:formatCode>0.0%</c:formatCode>
                <c:ptCount val="74"/>
                <c:pt idx="0">
                  <c:v>5.5503129350728486E-2</c:v>
                </c:pt>
                <c:pt idx="1">
                  <c:v>5.5503129350728486E-2</c:v>
                </c:pt>
                <c:pt idx="2">
                  <c:v>5.5503129350728486E-2</c:v>
                </c:pt>
                <c:pt idx="3">
                  <c:v>5.5503129350728486E-2</c:v>
                </c:pt>
                <c:pt idx="4">
                  <c:v>5.5503129350728486E-2</c:v>
                </c:pt>
                <c:pt idx="5">
                  <c:v>5.5503129350728486E-2</c:v>
                </c:pt>
                <c:pt idx="6">
                  <c:v>5.5503129350728486E-2</c:v>
                </c:pt>
                <c:pt idx="7">
                  <c:v>5.5503129350728486E-2</c:v>
                </c:pt>
                <c:pt idx="8">
                  <c:v>5.5503129350728486E-2</c:v>
                </c:pt>
                <c:pt idx="9">
                  <c:v>5.5503129350728486E-2</c:v>
                </c:pt>
                <c:pt idx="10">
                  <c:v>5.5503129350728486E-2</c:v>
                </c:pt>
                <c:pt idx="11">
                  <c:v>5.5503129350728486E-2</c:v>
                </c:pt>
                <c:pt idx="12">
                  <c:v>5.5503129350728486E-2</c:v>
                </c:pt>
                <c:pt idx="13">
                  <c:v>5.5503129350728486E-2</c:v>
                </c:pt>
                <c:pt idx="14">
                  <c:v>5.5503129350728486E-2</c:v>
                </c:pt>
                <c:pt idx="15">
                  <c:v>5.5503129350728486E-2</c:v>
                </c:pt>
                <c:pt idx="16">
                  <c:v>5.5503129350728486E-2</c:v>
                </c:pt>
                <c:pt idx="17">
                  <c:v>5.5503129350728486E-2</c:v>
                </c:pt>
                <c:pt idx="18">
                  <c:v>5.5503129350728486E-2</c:v>
                </c:pt>
                <c:pt idx="19">
                  <c:v>5.5503129350728486E-2</c:v>
                </c:pt>
                <c:pt idx="20">
                  <c:v>5.5503129350728486E-2</c:v>
                </c:pt>
                <c:pt idx="21">
                  <c:v>5.5503129350728486E-2</c:v>
                </c:pt>
                <c:pt idx="22">
                  <c:v>5.5503129350728486E-2</c:v>
                </c:pt>
                <c:pt idx="23">
                  <c:v>5.5503129350728486E-2</c:v>
                </c:pt>
                <c:pt idx="24">
                  <c:v>5.5503129350728486E-2</c:v>
                </c:pt>
                <c:pt idx="25">
                  <c:v>5.5503129350728486E-2</c:v>
                </c:pt>
                <c:pt idx="26">
                  <c:v>5.5503129350728486E-2</c:v>
                </c:pt>
                <c:pt idx="27">
                  <c:v>5.5503129350728486E-2</c:v>
                </c:pt>
                <c:pt idx="28">
                  <c:v>5.5503129350728486E-2</c:v>
                </c:pt>
                <c:pt idx="29">
                  <c:v>5.5503129350728486E-2</c:v>
                </c:pt>
                <c:pt idx="30">
                  <c:v>5.5503129350728486E-2</c:v>
                </c:pt>
                <c:pt idx="31">
                  <c:v>5.5503129350728486E-2</c:v>
                </c:pt>
                <c:pt idx="32">
                  <c:v>5.5503129350728486E-2</c:v>
                </c:pt>
                <c:pt idx="33">
                  <c:v>5.5503129350728486E-2</c:v>
                </c:pt>
                <c:pt idx="34">
                  <c:v>5.5503129350728486E-2</c:v>
                </c:pt>
                <c:pt idx="35">
                  <c:v>5.5503129350728486E-2</c:v>
                </c:pt>
                <c:pt idx="36">
                  <c:v>5.5503129350728486E-2</c:v>
                </c:pt>
                <c:pt idx="37">
                  <c:v>5.5503129350728486E-2</c:v>
                </c:pt>
                <c:pt idx="38">
                  <c:v>5.5503129350728486E-2</c:v>
                </c:pt>
                <c:pt idx="39">
                  <c:v>5.5503129350728486E-2</c:v>
                </c:pt>
                <c:pt idx="40">
                  <c:v>5.5503129350728486E-2</c:v>
                </c:pt>
                <c:pt idx="41">
                  <c:v>5.5503129350728486E-2</c:v>
                </c:pt>
                <c:pt idx="42">
                  <c:v>5.5503129350728486E-2</c:v>
                </c:pt>
                <c:pt idx="43">
                  <c:v>5.5503129350728486E-2</c:v>
                </c:pt>
                <c:pt idx="44">
                  <c:v>5.5503129350728486E-2</c:v>
                </c:pt>
                <c:pt idx="45">
                  <c:v>5.5503129350728486E-2</c:v>
                </c:pt>
                <c:pt idx="46">
                  <c:v>5.5503129350728486E-2</c:v>
                </c:pt>
                <c:pt idx="47">
                  <c:v>5.5503129350728486E-2</c:v>
                </c:pt>
                <c:pt idx="48">
                  <c:v>5.5503129350728486E-2</c:v>
                </c:pt>
                <c:pt idx="49">
                  <c:v>5.5503129350728486E-2</c:v>
                </c:pt>
                <c:pt idx="50">
                  <c:v>5.5503129350728486E-2</c:v>
                </c:pt>
                <c:pt idx="51">
                  <c:v>5.5503129350728486E-2</c:v>
                </c:pt>
                <c:pt idx="52">
                  <c:v>5.5503129350728486E-2</c:v>
                </c:pt>
                <c:pt idx="53">
                  <c:v>5.5503129350728486E-2</c:v>
                </c:pt>
                <c:pt idx="54">
                  <c:v>5.5503129350728486E-2</c:v>
                </c:pt>
                <c:pt idx="55">
                  <c:v>5.5503129350728486E-2</c:v>
                </c:pt>
                <c:pt idx="56">
                  <c:v>5.5503129350728486E-2</c:v>
                </c:pt>
                <c:pt idx="57">
                  <c:v>5.5503129350728486E-2</c:v>
                </c:pt>
                <c:pt idx="58">
                  <c:v>5.5503129350728486E-2</c:v>
                </c:pt>
                <c:pt idx="59">
                  <c:v>5.5503129350728486E-2</c:v>
                </c:pt>
                <c:pt idx="60">
                  <c:v>5.5503129350728486E-2</c:v>
                </c:pt>
                <c:pt idx="61">
                  <c:v>5.5503129350728486E-2</c:v>
                </c:pt>
                <c:pt idx="62">
                  <c:v>5.5503129350728486E-2</c:v>
                </c:pt>
                <c:pt idx="63">
                  <c:v>5.5503129350728486E-2</c:v>
                </c:pt>
                <c:pt idx="64">
                  <c:v>5.5503129350728486E-2</c:v>
                </c:pt>
                <c:pt idx="65">
                  <c:v>5.5503129350728486E-2</c:v>
                </c:pt>
                <c:pt idx="66">
                  <c:v>5.5503129350728486E-2</c:v>
                </c:pt>
                <c:pt idx="67">
                  <c:v>5.5503129350728486E-2</c:v>
                </c:pt>
                <c:pt idx="68">
                  <c:v>5.5503129350728486E-2</c:v>
                </c:pt>
                <c:pt idx="69">
                  <c:v>5.5503129350728486E-2</c:v>
                </c:pt>
                <c:pt idx="70">
                  <c:v>5.5503129350728486E-2</c:v>
                </c:pt>
                <c:pt idx="71">
                  <c:v>5.5503129350728486E-2</c:v>
                </c:pt>
                <c:pt idx="72">
                  <c:v>5.5503129350728486E-2</c:v>
                </c:pt>
                <c:pt idx="73">
                  <c:v>5.5503129350728486E-2</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2714496"/>
        <c:axId val="462713920"/>
      </c:scatterChart>
      <c:catAx>
        <c:axId val="464485888"/>
        <c:scaling>
          <c:orientation val="maxMin"/>
        </c:scaling>
        <c:delete val="0"/>
        <c:axPos val="l"/>
        <c:numFmt formatCode="General" sourceLinked="0"/>
        <c:majorTickMark val="none"/>
        <c:minorTickMark val="none"/>
        <c:tickLblPos val="nextTo"/>
        <c:spPr>
          <a:ln>
            <a:solidFill>
              <a:srgbClr val="7F7F7F"/>
            </a:solidFill>
          </a:ln>
        </c:spPr>
        <c:crossAx val="462713344"/>
        <c:crossesAt val="0"/>
        <c:auto val="1"/>
        <c:lblAlgn val="ctr"/>
        <c:lblOffset val="100"/>
        <c:noMultiLvlLbl val="0"/>
      </c:catAx>
      <c:valAx>
        <c:axId val="4627133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485888"/>
        <c:crosses val="autoZero"/>
        <c:crossBetween val="between"/>
      </c:valAx>
      <c:valAx>
        <c:axId val="462713920"/>
        <c:scaling>
          <c:orientation val="minMax"/>
          <c:max val="50"/>
          <c:min val="0"/>
        </c:scaling>
        <c:delete val="1"/>
        <c:axPos val="r"/>
        <c:numFmt formatCode="General" sourceLinked="1"/>
        <c:majorTickMark val="out"/>
        <c:minorTickMark val="none"/>
        <c:tickLblPos val="nextTo"/>
        <c:crossAx val="462714496"/>
        <c:crosses val="max"/>
        <c:crossBetween val="midCat"/>
      </c:valAx>
      <c:valAx>
        <c:axId val="462714496"/>
        <c:scaling>
          <c:orientation val="minMax"/>
        </c:scaling>
        <c:delete val="1"/>
        <c:axPos val="b"/>
        <c:numFmt formatCode="0.0%" sourceLinked="1"/>
        <c:majorTickMark val="out"/>
        <c:minorTickMark val="none"/>
        <c:tickLblPos val="nextTo"/>
        <c:crossAx val="4627139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市区町村別_有所見者割合!$AR$5</c:f>
              <c:strCache>
                <c:ptCount val="1"/>
                <c:pt idx="0">
                  <c:v>有所見者割合 LDLコレステロール</c:v>
                </c:pt>
              </c:strCache>
            </c:strRef>
          </c:tx>
          <c:spPr>
            <a:solidFill>
              <a:schemeClr val="accent4">
                <a:lumMod val="60000"/>
                <a:lumOff val="40000"/>
              </a:schemeClr>
            </a:solidFill>
            <a:ln>
              <a:noFill/>
            </a:ln>
          </c:spPr>
          <c:invertIfNegative val="0"/>
          <c:dLbls>
            <c:dLbl>
              <c:idx val="40"/>
              <c:layout>
                <c:manualLayout>
                  <c:x val="1.6749899599517904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3-4E7C-9550-EC028B814877}"/>
                </c:ext>
              </c:extLst>
            </c:dLbl>
            <c:dLbl>
              <c:idx val="41"/>
              <c:layout>
                <c:manualLayout>
                  <c:x val="1.67498995995191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3-4E7C-9550-EC028B814877}"/>
                </c:ext>
              </c:extLst>
            </c:dLbl>
            <c:dLbl>
              <c:idx val="42"/>
              <c:layout>
                <c:manualLayout>
                  <c:x val="1.6749899599519133E-3"/>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83-4E7C-9550-EC028B814877}"/>
                </c:ext>
              </c:extLst>
            </c:dLbl>
            <c:dLbl>
              <c:idx val="43"/>
              <c:layout>
                <c:manualLayout>
                  <c:x val="3.3511669206628476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06-462A-858C-8DBE339551A8}"/>
                </c:ext>
              </c:extLst>
            </c:dLbl>
            <c:dLbl>
              <c:idx val="44"/>
              <c:layout>
                <c:manualLayout>
                  <c:x val="3.3511669206627249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06-462A-858C-8DBE339551A8}"/>
                </c:ext>
              </c:extLst>
            </c:dLbl>
            <c:dLbl>
              <c:idx val="45"/>
              <c:layout>
                <c:manualLayout>
                  <c:x val="5.0272119924005577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06-462A-858C-8DBE339551A8}"/>
                </c:ext>
              </c:extLst>
            </c:dLbl>
            <c:dLbl>
              <c:idx val="46"/>
              <c:layout>
                <c:manualLayout>
                  <c:x val="6.7033889531114919E-3"/>
                  <c:y val="7.304086150017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06-462A-858C-8DBE339551A8}"/>
                </c:ext>
              </c:extLst>
            </c:dLbl>
            <c:dLbl>
              <c:idx val="47"/>
              <c:layout>
                <c:manualLayout>
                  <c:x val="6.703388953111491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06-462A-858C-8DBE339551A8}"/>
                </c:ext>
              </c:extLst>
            </c:dLbl>
            <c:dLbl>
              <c:idx val="48"/>
              <c:layout>
                <c:manualLayout>
                  <c:x val="8.3794340248492007E-3"/>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06-462A-858C-8DBE339551A8}"/>
                </c:ext>
              </c:extLst>
            </c:dLbl>
            <c:dLbl>
              <c:idx val="49"/>
              <c:layout>
                <c:manualLayout>
                  <c:x val="8.3794340248492007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06-462A-858C-8DBE339551A8}"/>
                </c:ext>
              </c:extLst>
            </c:dLbl>
            <c:dLbl>
              <c:idx val="50"/>
              <c:layout>
                <c:manualLayout>
                  <c:x val="8.3794340248492007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06-462A-858C-8DBE339551A8}"/>
                </c:ext>
              </c:extLst>
            </c:dLbl>
            <c:dLbl>
              <c:idx val="51"/>
              <c:layout>
                <c:manualLayout>
                  <c:x val="8.3794340248492007E-3"/>
                  <c:y val="2.43469538459880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06-462A-858C-8DBE339551A8}"/>
                </c:ext>
              </c:extLst>
            </c:dLbl>
            <c:dLbl>
              <c:idx val="52"/>
              <c:layout>
                <c:manualLayout>
                  <c:x val="1.0056677693378108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06-462A-858C-8DBE339551A8}"/>
                </c:ext>
              </c:extLst>
            </c:dLbl>
            <c:dLbl>
              <c:idx val="53"/>
              <c:layout>
                <c:manualLayout>
                  <c:x val="1.0056677693378108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06-462A-858C-8DBE339551A8}"/>
                </c:ext>
              </c:extLst>
            </c:dLbl>
            <c:dLbl>
              <c:idx val="54"/>
              <c:layout>
                <c:manualLayout>
                  <c:x val="1.1731656057297845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06-462A-858C-8DBE339551A8}"/>
                </c:ext>
              </c:extLst>
            </c:dLbl>
            <c:dLbl>
              <c:idx val="55"/>
              <c:layout>
                <c:manualLayout>
                  <c:x val="1.508387808974649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06-462A-858C-8DBE339551A8}"/>
                </c:ext>
              </c:extLst>
            </c:dLbl>
            <c:dLbl>
              <c:idx val="56"/>
              <c:layout>
                <c:manualLayout>
                  <c:x val="1.8436100122195133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06-462A-858C-8DBE339551A8}"/>
                </c:ext>
              </c:extLst>
            </c:dLbl>
            <c:dLbl>
              <c:idx val="57"/>
              <c:layout>
                <c:manualLayout>
                  <c:x val="2.0112277082906069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906-462A-858C-8DBE339551A8}"/>
                </c:ext>
              </c:extLst>
            </c:dLbl>
            <c:dLbl>
              <c:idx val="58"/>
              <c:layout>
                <c:manualLayout>
                  <c:x val="2.1788322154643654E-2"/>
                  <c:y val="5.680955893870005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06-462A-858C-8DBE339551A8}"/>
                </c:ext>
              </c:extLst>
            </c:dLbl>
            <c:dLbl>
              <c:idx val="59"/>
              <c:layout>
                <c:manualLayout>
                  <c:x val="2.1788322154643654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06-462A-858C-8DBE339551A8}"/>
                </c:ext>
              </c:extLst>
            </c:dLbl>
            <c:dLbl>
              <c:idx val="60"/>
              <c:layout>
                <c:manualLayout>
                  <c:x val="2.681672114780335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06-462A-858C-8DBE339551A8}"/>
                </c:ext>
              </c:extLst>
            </c:dLbl>
            <c:dLbl>
              <c:idx val="61"/>
              <c:layout>
                <c:manualLayout>
                  <c:x val="2.681672114780335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06-462A-858C-8DBE339551A8}"/>
                </c:ext>
              </c:extLst>
            </c:dLbl>
            <c:dLbl>
              <c:idx val="62"/>
              <c:layout>
                <c:manualLayout>
                  <c:x val="3.0168943180252001E-2"/>
                  <c:y val="4.05782563847857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906-462A-858C-8DBE339551A8}"/>
                </c:ext>
              </c:extLst>
            </c:dLbl>
            <c:dLbl>
              <c:idx val="63"/>
              <c:layout>
                <c:manualLayout>
                  <c:x val="-6.7044517955854883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906-462A-858C-8DBE339551A8}"/>
                </c:ext>
              </c:extLst>
            </c:dLbl>
            <c:dLbl>
              <c:idx val="64"/>
              <c:layout>
                <c:manualLayout>
                  <c:x val="-5.0283388466892389E-3"/>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906-462A-858C-8DBE339551A8}"/>
                </c:ext>
              </c:extLst>
            </c:dLbl>
            <c:dLbl>
              <c:idx val="65"/>
              <c:layout>
                <c:manualLayout>
                  <c:x val="-5.0283388466891158E-3"/>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906-462A-858C-8DBE339551A8}"/>
                </c:ext>
              </c:extLst>
            </c:dLbl>
            <c:dLbl>
              <c:idx val="66"/>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906-462A-858C-8DBE339551A8}"/>
                </c:ext>
              </c:extLst>
            </c:dLbl>
            <c:dLbl>
              <c:idx val="67"/>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906-462A-858C-8DBE339551A8}"/>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市区町村別_有所見者割合!$AR$6:$AR$79</c:f>
              <c:strCache>
                <c:ptCount val="74"/>
                <c:pt idx="0">
                  <c:v>太子町</c:v>
                </c:pt>
                <c:pt idx="1">
                  <c:v>島本町</c:v>
                </c:pt>
                <c:pt idx="2">
                  <c:v>忠岡町</c:v>
                </c:pt>
                <c:pt idx="3">
                  <c:v>箕面市</c:v>
                </c:pt>
                <c:pt idx="4">
                  <c:v>千早赤阪村</c:v>
                </c:pt>
                <c:pt idx="5">
                  <c:v>東大阪市</c:v>
                </c:pt>
                <c:pt idx="6">
                  <c:v>豊能町</c:v>
                </c:pt>
                <c:pt idx="7">
                  <c:v>北区</c:v>
                </c:pt>
                <c:pt idx="8">
                  <c:v>淀川区</c:v>
                </c:pt>
                <c:pt idx="9">
                  <c:v>浪速区</c:v>
                </c:pt>
                <c:pt idx="10">
                  <c:v>西淀川区</c:v>
                </c:pt>
                <c:pt idx="11">
                  <c:v>堺市東区</c:v>
                </c:pt>
                <c:pt idx="12">
                  <c:v>天王寺区</c:v>
                </c:pt>
                <c:pt idx="13">
                  <c:v>八尾市</c:v>
                </c:pt>
                <c:pt idx="14">
                  <c:v>四條畷市</c:v>
                </c:pt>
                <c:pt idx="15">
                  <c:v>豊中市</c:v>
                </c:pt>
                <c:pt idx="16">
                  <c:v>福島区</c:v>
                </c:pt>
                <c:pt idx="17">
                  <c:v>堺市南区</c:v>
                </c:pt>
                <c:pt idx="18">
                  <c:v>交野市</c:v>
                </c:pt>
                <c:pt idx="19">
                  <c:v>堺市美原区</c:v>
                </c:pt>
                <c:pt idx="20">
                  <c:v>東淀川区</c:v>
                </c:pt>
                <c:pt idx="21">
                  <c:v>枚方市</c:v>
                </c:pt>
                <c:pt idx="22">
                  <c:v>西区</c:v>
                </c:pt>
                <c:pt idx="23">
                  <c:v>堺市中区</c:v>
                </c:pt>
                <c:pt idx="24">
                  <c:v>吹田市</c:v>
                </c:pt>
                <c:pt idx="25">
                  <c:v>中央区</c:v>
                </c:pt>
                <c:pt idx="26">
                  <c:v>堺市北区</c:v>
                </c:pt>
                <c:pt idx="27">
                  <c:v>大正区</c:v>
                </c:pt>
                <c:pt idx="28">
                  <c:v>高石市</c:v>
                </c:pt>
                <c:pt idx="29">
                  <c:v>堺市</c:v>
                </c:pt>
                <c:pt idx="30">
                  <c:v>港区</c:v>
                </c:pt>
                <c:pt idx="31">
                  <c:v>城東区</c:v>
                </c:pt>
                <c:pt idx="32">
                  <c:v>泉南市</c:v>
                </c:pt>
                <c:pt idx="33">
                  <c:v>池田市</c:v>
                </c:pt>
                <c:pt idx="34">
                  <c:v>柏原市</c:v>
                </c:pt>
                <c:pt idx="35">
                  <c:v>平野区</c:v>
                </c:pt>
                <c:pt idx="36">
                  <c:v>大東市</c:v>
                </c:pt>
                <c:pt idx="37">
                  <c:v>大阪狭山市</c:v>
                </c:pt>
                <c:pt idx="38">
                  <c:v>大阪市</c:v>
                </c:pt>
                <c:pt idx="39">
                  <c:v>羽曳野市</c:v>
                </c:pt>
                <c:pt idx="40">
                  <c:v>西成区</c:v>
                </c:pt>
                <c:pt idx="41">
                  <c:v>茨木市</c:v>
                </c:pt>
                <c:pt idx="42">
                  <c:v>都島区</c:v>
                </c:pt>
                <c:pt idx="43">
                  <c:v>岸和田市</c:v>
                </c:pt>
                <c:pt idx="44">
                  <c:v>鶴見区</c:v>
                </c:pt>
                <c:pt idx="45">
                  <c:v>寝屋川市</c:v>
                </c:pt>
                <c:pt idx="46">
                  <c:v>熊取町</c:v>
                </c:pt>
                <c:pt idx="47">
                  <c:v>松原市</c:v>
                </c:pt>
                <c:pt idx="48">
                  <c:v>和泉市</c:v>
                </c:pt>
                <c:pt idx="49">
                  <c:v>堺市西区</c:v>
                </c:pt>
                <c:pt idx="50">
                  <c:v>東住吉区</c:v>
                </c:pt>
                <c:pt idx="51">
                  <c:v>阿倍野区</c:v>
                </c:pt>
                <c:pt idx="52">
                  <c:v>旭区</c:v>
                </c:pt>
                <c:pt idx="53">
                  <c:v>堺市堺区</c:v>
                </c:pt>
                <c:pt idx="54">
                  <c:v>阪南市</c:v>
                </c:pt>
                <c:pt idx="55">
                  <c:v>東成区</c:v>
                </c:pt>
                <c:pt idx="56">
                  <c:v>岬町</c:v>
                </c:pt>
                <c:pt idx="57">
                  <c:v>此花区</c:v>
                </c:pt>
                <c:pt idx="58">
                  <c:v>住吉区</c:v>
                </c:pt>
                <c:pt idx="59">
                  <c:v>住之江区</c:v>
                </c:pt>
                <c:pt idx="60">
                  <c:v>富田林市</c:v>
                </c:pt>
                <c:pt idx="61">
                  <c:v>門真市</c:v>
                </c:pt>
                <c:pt idx="62">
                  <c:v>河内長野市</c:v>
                </c:pt>
                <c:pt idx="63">
                  <c:v>泉大津市</c:v>
                </c:pt>
                <c:pt idx="64">
                  <c:v>河南町</c:v>
                </c:pt>
                <c:pt idx="65">
                  <c:v>摂津市</c:v>
                </c:pt>
                <c:pt idx="66">
                  <c:v>高槻市</c:v>
                </c:pt>
                <c:pt idx="67">
                  <c:v>藤井寺市</c:v>
                </c:pt>
                <c:pt idx="68">
                  <c:v>貝塚市</c:v>
                </c:pt>
                <c:pt idx="69">
                  <c:v>守口市</c:v>
                </c:pt>
                <c:pt idx="70">
                  <c:v>生野区</c:v>
                </c:pt>
                <c:pt idx="71">
                  <c:v>泉佐野市</c:v>
                </c:pt>
                <c:pt idx="72">
                  <c:v>能勢町</c:v>
                </c:pt>
                <c:pt idx="73">
                  <c:v>田尻町</c:v>
                </c:pt>
              </c:strCache>
            </c:strRef>
          </c:cat>
          <c:val>
            <c:numRef>
              <c:f>市区町村別_有所見者割合!$AS$6:$AS$79</c:f>
              <c:numCache>
                <c:formatCode>0.0%</c:formatCode>
                <c:ptCount val="74"/>
                <c:pt idx="0">
                  <c:v>0.5730593607305936</c:v>
                </c:pt>
                <c:pt idx="1">
                  <c:v>0.49069767441860462</c:v>
                </c:pt>
                <c:pt idx="2">
                  <c:v>0.47816593886462883</c:v>
                </c:pt>
                <c:pt idx="3">
                  <c:v>0.47097655360801277</c:v>
                </c:pt>
                <c:pt idx="4">
                  <c:v>0.46531791907514453</c:v>
                </c:pt>
                <c:pt idx="5">
                  <c:v>0.46400063226112387</c:v>
                </c:pt>
                <c:pt idx="6">
                  <c:v>0.46071774975751695</c:v>
                </c:pt>
                <c:pt idx="7">
                  <c:v>0.45894160583941607</c:v>
                </c:pt>
                <c:pt idx="8">
                  <c:v>0.45526838966202782</c:v>
                </c:pt>
                <c:pt idx="9">
                  <c:v>0.44951923076923078</c:v>
                </c:pt>
                <c:pt idx="10">
                  <c:v>0.44919540229885058</c:v>
                </c:pt>
                <c:pt idx="11">
                  <c:v>0.44787322768974147</c:v>
                </c:pt>
                <c:pt idx="12">
                  <c:v>0.4478594950603732</c:v>
                </c:pt>
                <c:pt idx="13">
                  <c:v>0.44781763180639583</c:v>
                </c:pt>
                <c:pt idx="14">
                  <c:v>0.44741754822650903</c:v>
                </c:pt>
                <c:pt idx="15">
                  <c:v>0.44549675023212626</c:v>
                </c:pt>
                <c:pt idx="16">
                  <c:v>0.4453551912568306</c:v>
                </c:pt>
                <c:pt idx="17">
                  <c:v>0.44386745796241345</c:v>
                </c:pt>
                <c:pt idx="18">
                  <c:v>0.44141252006420545</c:v>
                </c:pt>
                <c:pt idx="19">
                  <c:v>0.44108019639934531</c:v>
                </c:pt>
                <c:pt idx="20">
                  <c:v>0.44087491455912509</c:v>
                </c:pt>
                <c:pt idx="21">
                  <c:v>0.43865423294935091</c:v>
                </c:pt>
                <c:pt idx="22">
                  <c:v>0.43712574850299402</c:v>
                </c:pt>
                <c:pt idx="23">
                  <c:v>0.43359999999999999</c:v>
                </c:pt>
                <c:pt idx="24">
                  <c:v>0.43352562827398716</c:v>
                </c:pt>
                <c:pt idx="25">
                  <c:v>0.43333333333333335</c:v>
                </c:pt>
                <c:pt idx="26">
                  <c:v>0.43164230438521067</c:v>
                </c:pt>
                <c:pt idx="27">
                  <c:v>0.43151693667157587</c:v>
                </c:pt>
                <c:pt idx="28">
                  <c:v>0.43130779392338175</c:v>
                </c:pt>
                <c:pt idx="29">
                  <c:v>0.43045752297770784</c:v>
                </c:pt>
                <c:pt idx="30">
                  <c:v>0.43028624192059095</c:v>
                </c:pt>
                <c:pt idx="31">
                  <c:v>0.42953020134228187</c:v>
                </c:pt>
                <c:pt idx="32">
                  <c:v>0.42639206712433259</c:v>
                </c:pt>
                <c:pt idx="33">
                  <c:v>0.42534224769181789</c:v>
                </c:pt>
                <c:pt idx="34">
                  <c:v>0.42463054187192117</c:v>
                </c:pt>
                <c:pt idx="35">
                  <c:v>0.42374429223744292</c:v>
                </c:pt>
                <c:pt idx="36">
                  <c:v>0.42314237095859331</c:v>
                </c:pt>
                <c:pt idx="37">
                  <c:v>0.42290351668169524</c:v>
                </c:pt>
                <c:pt idx="38">
                  <c:v>0.42245076897556816</c:v>
                </c:pt>
                <c:pt idx="39">
                  <c:v>0.42200043393360814</c:v>
                </c:pt>
                <c:pt idx="40">
                  <c:v>0.4188204108681246</c:v>
                </c:pt>
                <c:pt idx="41">
                  <c:v>0.41873441766591474</c:v>
                </c:pt>
                <c:pt idx="42">
                  <c:v>0.4184149184149184</c:v>
                </c:pt>
                <c:pt idx="43">
                  <c:v>0.41686182669789229</c:v>
                </c:pt>
                <c:pt idx="44">
                  <c:v>0.41683991683991684</c:v>
                </c:pt>
                <c:pt idx="45">
                  <c:v>0.41530821548094571</c:v>
                </c:pt>
                <c:pt idx="46">
                  <c:v>0.41341991341991341</c:v>
                </c:pt>
                <c:pt idx="47">
                  <c:v>0.41231732776617952</c:v>
                </c:pt>
                <c:pt idx="48">
                  <c:v>0.4117737003058104</c:v>
                </c:pt>
                <c:pt idx="49">
                  <c:v>0.41170667543571193</c:v>
                </c:pt>
                <c:pt idx="50">
                  <c:v>0.4116161616161616</c:v>
                </c:pt>
                <c:pt idx="51">
                  <c:v>0.41117318435754191</c:v>
                </c:pt>
                <c:pt idx="52">
                  <c:v>0.40924855491329482</c:v>
                </c:pt>
                <c:pt idx="53">
                  <c:v>0.40913637879293097</c:v>
                </c:pt>
                <c:pt idx="54">
                  <c:v>0.40864086408640865</c:v>
                </c:pt>
                <c:pt idx="55">
                  <c:v>0.4052434456928839</c:v>
                </c:pt>
                <c:pt idx="56">
                  <c:v>0.40266666666666667</c:v>
                </c:pt>
                <c:pt idx="57">
                  <c:v>0.40203389830508474</c:v>
                </c:pt>
                <c:pt idx="58">
                  <c:v>0.3997871585668677</c:v>
                </c:pt>
                <c:pt idx="59">
                  <c:v>0.39977728285077951</c:v>
                </c:pt>
                <c:pt idx="60">
                  <c:v>0.39548641542506574</c:v>
                </c:pt>
                <c:pt idx="61">
                  <c:v>0.39481801357186924</c:v>
                </c:pt>
                <c:pt idx="62">
                  <c:v>0.3925925925925926</c:v>
                </c:pt>
                <c:pt idx="63">
                  <c:v>0.38800705467372132</c:v>
                </c:pt>
                <c:pt idx="64">
                  <c:v>0.38694638694638694</c:v>
                </c:pt>
                <c:pt idx="65">
                  <c:v>0.38569989929506548</c:v>
                </c:pt>
                <c:pt idx="66">
                  <c:v>0.38337899543378995</c:v>
                </c:pt>
                <c:pt idx="67">
                  <c:v>0.38226402418542155</c:v>
                </c:pt>
                <c:pt idx="68">
                  <c:v>0.37664101403349931</c:v>
                </c:pt>
                <c:pt idx="69">
                  <c:v>0.3728478690375388</c:v>
                </c:pt>
                <c:pt idx="70">
                  <c:v>0.37253141831238779</c:v>
                </c:pt>
                <c:pt idx="71">
                  <c:v>0.37252311756935269</c:v>
                </c:pt>
                <c:pt idx="72">
                  <c:v>0.35565819861431869</c:v>
                </c:pt>
                <c:pt idx="73">
                  <c:v>0.3482142857142857</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815616"/>
        <c:axId val="4649375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587659057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50-4688-B4FA-467587E496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市区町村別_有所見者割合!$BE$6:$BE$79</c:f>
              <c:numCache>
                <c:formatCode>0.0%</c:formatCode>
                <c:ptCount val="74"/>
                <c:pt idx="0">
                  <c:v>0.42261415882746417</c:v>
                </c:pt>
                <c:pt idx="1">
                  <c:v>0.42261415882746417</c:v>
                </c:pt>
                <c:pt idx="2">
                  <c:v>0.42261415882746417</c:v>
                </c:pt>
                <c:pt idx="3">
                  <c:v>0.42261415882746417</c:v>
                </c:pt>
                <c:pt idx="4">
                  <c:v>0.42261415882746417</c:v>
                </c:pt>
                <c:pt idx="5">
                  <c:v>0.42261415882746417</c:v>
                </c:pt>
                <c:pt idx="6">
                  <c:v>0.42261415882746417</c:v>
                </c:pt>
                <c:pt idx="7">
                  <c:v>0.42261415882746417</c:v>
                </c:pt>
                <c:pt idx="8">
                  <c:v>0.42261415882746417</c:v>
                </c:pt>
                <c:pt idx="9">
                  <c:v>0.42261415882746417</c:v>
                </c:pt>
                <c:pt idx="10">
                  <c:v>0.42261415882746417</c:v>
                </c:pt>
                <c:pt idx="11">
                  <c:v>0.42261415882746417</c:v>
                </c:pt>
                <c:pt idx="12">
                  <c:v>0.42261415882746417</c:v>
                </c:pt>
                <c:pt idx="13">
                  <c:v>0.42261415882746417</c:v>
                </c:pt>
                <c:pt idx="14">
                  <c:v>0.42261415882746417</c:v>
                </c:pt>
                <c:pt idx="15">
                  <c:v>0.42261415882746417</c:v>
                </c:pt>
                <c:pt idx="16">
                  <c:v>0.42261415882746417</c:v>
                </c:pt>
                <c:pt idx="17">
                  <c:v>0.42261415882746417</c:v>
                </c:pt>
                <c:pt idx="18">
                  <c:v>0.42261415882746417</c:v>
                </c:pt>
                <c:pt idx="19">
                  <c:v>0.42261415882746417</c:v>
                </c:pt>
                <c:pt idx="20">
                  <c:v>0.42261415882746417</c:v>
                </c:pt>
                <c:pt idx="21">
                  <c:v>0.42261415882746417</c:v>
                </c:pt>
                <c:pt idx="22">
                  <c:v>0.42261415882746417</c:v>
                </c:pt>
                <c:pt idx="23">
                  <c:v>0.42261415882746417</c:v>
                </c:pt>
                <c:pt idx="24">
                  <c:v>0.42261415882746417</c:v>
                </c:pt>
                <c:pt idx="25">
                  <c:v>0.42261415882746417</c:v>
                </c:pt>
                <c:pt idx="26">
                  <c:v>0.42261415882746417</c:v>
                </c:pt>
                <c:pt idx="27">
                  <c:v>0.42261415882746417</c:v>
                </c:pt>
                <c:pt idx="28">
                  <c:v>0.42261415882746417</c:v>
                </c:pt>
                <c:pt idx="29">
                  <c:v>0.42261415882746417</c:v>
                </c:pt>
                <c:pt idx="30">
                  <c:v>0.42261415882746417</c:v>
                </c:pt>
                <c:pt idx="31">
                  <c:v>0.42261415882746417</c:v>
                </c:pt>
                <c:pt idx="32">
                  <c:v>0.42261415882746417</c:v>
                </c:pt>
                <c:pt idx="33">
                  <c:v>0.42261415882746417</c:v>
                </c:pt>
                <c:pt idx="34">
                  <c:v>0.42261415882746417</c:v>
                </c:pt>
                <c:pt idx="35">
                  <c:v>0.42261415882746417</c:v>
                </c:pt>
                <c:pt idx="36">
                  <c:v>0.42261415882746417</c:v>
                </c:pt>
                <c:pt idx="37">
                  <c:v>0.42261415882746417</c:v>
                </c:pt>
                <c:pt idx="38">
                  <c:v>0.42261415882746417</c:v>
                </c:pt>
                <c:pt idx="39">
                  <c:v>0.42261415882746417</c:v>
                </c:pt>
                <c:pt idx="40">
                  <c:v>0.42261415882746417</c:v>
                </c:pt>
                <c:pt idx="41">
                  <c:v>0.42261415882746417</c:v>
                </c:pt>
                <c:pt idx="42">
                  <c:v>0.42261415882746417</c:v>
                </c:pt>
                <c:pt idx="43">
                  <c:v>0.42261415882746417</c:v>
                </c:pt>
                <c:pt idx="44">
                  <c:v>0.42261415882746417</c:v>
                </c:pt>
                <c:pt idx="45">
                  <c:v>0.42261415882746417</c:v>
                </c:pt>
                <c:pt idx="46">
                  <c:v>0.42261415882746417</c:v>
                </c:pt>
                <c:pt idx="47">
                  <c:v>0.42261415882746417</c:v>
                </c:pt>
                <c:pt idx="48">
                  <c:v>0.42261415882746417</c:v>
                </c:pt>
                <c:pt idx="49">
                  <c:v>0.42261415882746417</c:v>
                </c:pt>
                <c:pt idx="50">
                  <c:v>0.42261415882746417</c:v>
                </c:pt>
                <c:pt idx="51">
                  <c:v>0.42261415882746417</c:v>
                </c:pt>
                <c:pt idx="52">
                  <c:v>0.42261415882746417</c:v>
                </c:pt>
                <c:pt idx="53">
                  <c:v>0.42261415882746417</c:v>
                </c:pt>
                <c:pt idx="54">
                  <c:v>0.42261415882746417</c:v>
                </c:pt>
                <c:pt idx="55">
                  <c:v>0.42261415882746417</c:v>
                </c:pt>
                <c:pt idx="56">
                  <c:v>0.42261415882746417</c:v>
                </c:pt>
                <c:pt idx="57">
                  <c:v>0.42261415882746417</c:v>
                </c:pt>
                <c:pt idx="58">
                  <c:v>0.42261415882746417</c:v>
                </c:pt>
                <c:pt idx="59">
                  <c:v>0.42261415882746417</c:v>
                </c:pt>
                <c:pt idx="60">
                  <c:v>0.42261415882746417</c:v>
                </c:pt>
                <c:pt idx="61">
                  <c:v>0.42261415882746417</c:v>
                </c:pt>
                <c:pt idx="62">
                  <c:v>0.42261415882746417</c:v>
                </c:pt>
                <c:pt idx="63">
                  <c:v>0.42261415882746417</c:v>
                </c:pt>
                <c:pt idx="64">
                  <c:v>0.42261415882746417</c:v>
                </c:pt>
                <c:pt idx="65">
                  <c:v>0.42261415882746417</c:v>
                </c:pt>
                <c:pt idx="66">
                  <c:v>0.42261415882746417</c:v>
                </c:pt>
                <c:pt idx="67">
                  <c:v>0.42261415882746417</c:v>
                </c:pt>
                <c:pt idx="68">
                  <c:v>0.42261415882746417</c:v>
                </c:pt>
                <c:pt idx="69">
                  <c:v>0.42261415882746417</c:v>
                </c:pt>
                <c:pt idx="70">
                  <c:v>0.42261415882746417</c:v>
                </c:pt>
                <c:pt idx="71">
                  <c:v>0.42261415882746417</c:v>
                </c:pt>
                <c:pt idx="72">
                  <c:v>0.42261415882746417</c:v>
                </c:pt>
                <c:pt idx="73">
                  <c:v>0.42261415882746417</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38688"/>
        <c:axId val="464938112"/>
      </c:scatterChart>
      <c:catAx>
        <c:axId val="464815616"/>
        <c:scaling>
          <c:orientation val="maxMin"/>
        </c:scaling>
        <c:delete val="0"/>
        <c:axPos val="l"/>
        <c:numFmt formatCode="General" sourceLinked="0"/>
        <c:majorTickMark val="none"/>
        <c:minorTickMark val="none"/>
        <c:tickLblPos val="nextTo"/>
        <c:spPr>
          <a:ln>
            <a:solidFill>
              <a:srgbClr val="7F7F7F"/>
            </a:solidFill>
          </a:ln>
        </c:spPr>
        <c:crossAx val="464937536"/>
        <c:crossesAt val="0"/>
        <c:auto val="1"/>
        <c:lblAlgn val="ctr"/>
        <c:lblOffset val="100"/>
        <c:noMultiLvlLbl val="0"/>
      </c:catAx>
      <c:valAx>
        <c:axId val="4649375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815616"/>
        <c:crosses val="autoZero"/>
        <c:crossBetween val="between"/>
      </c:valAx>
      <c:valAx>
        <c:axId val="464938112"/>
        <c:scaling>
          <c:orientation val="minMax"/>
          <c:max val="50"/>
          <c:min val="0"/>
        </c:scaling>
        <c:delete val="1"/>
        <c:axPos val="r"/>
        <c:numFmt formatCode="General" sourceLinked="1"/>
        <c:majorTickMark val="out"/>
        <c:minorTickMark val="none"/>
        <c:tickLblPos val="nextTo"/>
        <c:crossAx val="464938688"/>
        <c:crosses val="max"/>
        <c:crossBetween val="midCat"/>
      </c:valAx>
      <c:valAx>
        <c:axId val="464938688"/>
        <c:scaling>
          <c:orientation val="minMax"/>
        </c:scaling>
        <c:delete val="1"/>
        <c:axPos val="b"/>
        <c:numFmt formatCode="0.0%" sourceLinked="1"/>
        <c:majorTickMark val="out"/>
        <c:minorTickMark val="none"/>
        <c:tickLblPos val="nextTo"/>
        <c:crossAx val="4649381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市区町村別_有所見者割合!$AT$5</c:f>
              <c:strCache>
                <c:ptCount val="1"/>
                <c:pt idx="0">
                  <c:v>有所見者割合 空腹時血糖</c:v>
                </c:pt>
              </c:strCache>
            </c:strRef>
          </c:tx>
          <c:spPr>
            <a:solidFill>
              <a:schemeClr val="accent4">
                <a:lumMod val="60000"/>
                <a:lumOff val="40000"/>
              </a:schemeClr>
            </a:solidFill>
            <a:ln>
              <a:noFill/>
            </a:ln>
          </c:spPr>
          <c:invertIfNegative val="0"/>
          <c:dLbls>
            <c:dLbl>
              <c:idx val="0"/>
              <c:layout>
                <c:manualLayout>
                  <c:x val="-3.3522258977927441E-3"/>
                  <c:y val="9.447861552421411E-1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9C-4D4A-B387-D010E66B6EB0}"/>
                </c:ext>
              </c:extLst>
            </c:dLbl>
            <c:dLbl>
              <c:idx val="46"/>
              <c:layout>
                <c:manualLayout>
                  <c:x val="1.6761129488962491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9C-4D4A-B387-D010E66B6EB0}"/>
                </c:ext>
              </c:extLst>
            </c:dLbl>
            <c:dLbl>
              <c:idx val="47"/>
              <c:layout>
                <c:manualLayout>
                  <c:x val="1.6761129488963721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9C-4D4A-B387-D010E66B6EB0}"/>
                </c:ext>
              </c:extLst>
            </c:dLbl>
            <c:dLbl>
              <c:idx val="48"/>
              <c:layout>
                <c:manualLayout>
                  <c:x val="6.7044517955854883E-3"/>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9C-4D4A-B387-D010E66B6EB0}"/>
                </c:ext>
              </c:extLst>
            </c:dLbl>
            <c:dLbl>
              <c:idx val="49"/>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9C-4D4A-B387-D010E66B6EB0}"/>
                </c:ext>
              </c:extLst>
            </c:dLbl>
            <c:dLbl>
              <c:idx val="50"/>
              <c:layout>
                <c:manualLayout>
                  <c:x val="1.0056677693378232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9C-4D4A-B387-D010E66B6EB0}"/>
                </c:ext>
              </c:extLst>
            </c:dLbl>
            <c:dLbl>
              <c:idx val="51"/>
              <c:layout>
                <c:manualLayout>
                  <c:x val="1.0056677693378108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9C-4D4A-B387-D010E66B6EB0}"/>
                </c:ext>
              </c:extLst>
            </c:dLbl>
            <c:dLbl>
              <c:idx val="52"/>
              <c:layout>
                <c:manualLayout>
                  <c:x val="1.173279064227448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9C-4D4A-B387-D010E66B6EB0}"/>
                </c:ext>
              </c:extLst>
            </c:dLbl>
            <c:dLbl>
              <c:idx val="53"/>
              <c:layout>
                <c:manualLayout>
                  <c:x val="1.3408903591170977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9C-4D4A-B387-D010E66B6EB0}"/>
                </c:ext>
              </c:extLst>
            </c:dLbl>
            <c:dLbl>
              <c:idx val="54"/>
              <c:layout>
                <c:manualLayout>
                  <c:x val="1.3408903591170977E-2"/>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9C-4D4A-B387-D010E66B6EB0}"/>
                </c:ext>
              </c:extLst>
            </c:dLbl>
            <c:dLbl>
              <c:idx val="55"/>
              <c:layout>
                <c:manualLayout>
                  <c:x val="1.5085016540067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9C-4D4A-B387-D010E66B6EB0}"/>
                </c:ext>
              </c:extLst>
            </c:dLbl>
            <c:dLbl>
              <c:idx val="56"/>
              <c:layout>
                <c:manualLayout>
                  <c:x val="1.6761129488963598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9C-4D4A-B387-D010E66B6EB0}"/>
                </c:ext>
              </c:extLst>
            </c:dLbl>
            <c:dLbl>
              <c:idx val="57"/>
              <c:layout>
                <c:manualLayout>
                  <c:x val="1.676112948896372E-2"/>
                  <c:y val="2.434695383087145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9C-4D4A-B387-D010E66B6EB0}"/>
                </c:ext>
              </c:extLst>
            </c:dLbl>
            <c:dLbl>
              <c:idx val="58"/>
              <c:layout>
                <c:manualLayout>
                  <c:x val="1.843724243786009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9C-4D4A-B387-D010E66B6EB0}"/>
                </c:ext>
              </c:extLst>
            </c:dLbl>
            <c:dLbl>
              <c:idx val="59"/>
              <c:layout>
                <c:manualLayout>
                  <c:x val="1.8437242437860091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19C-4D4A-B387-D010E66B6EB0}"/>
                </c:ext>
              </c:extLst>
            </c:dLbl>
            <c:dLbl>
              <c:idx val="60"/>
              <c:layout>
                <c:manualLayout>
                  <c:x val="2.8493920131238325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9C-4D4A-B387-D010E66B6EB0}"/>
                </c:ext>
              </c:extLst>
            </c:dLbl>
            <c:dLbl>
              <c:idx val="61"/>
              <c:layout>
                <c:manualLayout>
                  <c:x val="-8.380564744481859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19C-4D4A-B387-D010E66B6EB0}"/>
                </c:ext>
              </c:extLst>
            </c:dLbl>
            <c:dLbl>
              <c:idx val="62"/>
              <c:layout>
                <c:manualLayout>
                  <c:x val="-8.3805647444819831E-3"/>
                  <c:y val="1.62313025690308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19C-4D4A-B387-D010E66B6EB0}"/>
                </c:ext>
              </c:extLst>
            </c:dLbl>
            <c:dLbl>
              <c:idx val="63"/>
              <c:layout>
                <c:manualLayout>
                  <c:x val="-8.38056474448185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19C-4D4A-B387-D010E66B6EB0}"/>
                </c:ext>
              </c:extLst>
            </c:dLbl>
            <c:dLbl>
              <c:idx val="64"/>
              <c:layout>
                <c:manualLayout>
                  <c:x val="-8.380564744481859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19C-4D4A-B387-D010E66B6EB0}"/>
                </c:ext>
              </c:extLst>
            </c:dLbl>
            <c:dLbl>
              <c:idx val="65"/>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19C-4D4A-B387-D010E66B6EB0}"/>
                </c:ext>
              </c:extLst>
            </c:dLbl>
            <c:dLbl>
              <c:idx val="66"/>
              <c:layout>
                <c:manualLayout>
                  <c:x val="-6.70445179558548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19C-4D4A-B387-D010E66B6EB0}"/>
                </c:ext>
              </c:extLst>
            </c:dLbl>
            <c:dLbl>
              <c:idx val="67"/>
              <c:layout>
                <c:manualLayout>
                  <c:x val="-3.35222589779286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19C-4D4A-B387-D010E66B6EB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市区町村別_有所見者割合!$AT$6:$AT$79</c:f>
              <c:strCache>
                <c:ptCount val="74"/>
                <c:pt idx="0">
                  <c:v>西淀川区</c:v>
                </c:pt>
                <c:pt idx="1">
                  <c:v>堺市西区</c:v>
                </c:pt>
                <c:pt idx="2">
                  <c:v>門真市</c:v>
                </c:pt>
                <c:pt idx="3">
                  <c:v>堺市北区</c:v>
                </c:pt>
                <c:pt idx="4">
                  <c:v>福島区</c:v>
                </c:pt>
                <c:pt idx="5">
                  <c:v>田尻町</c:v>
                </c:pt>
                <c:pt idx="6">
                  <c:v>港区</c:v>
                </c:pt>
                <c:pt idx="7">
                  <c:v>箕面市</c:v>
                </c:pt>
                <c:pt idx="8">
                  <c:v>岸和田市</c:v>
                </c:pt>
                <c:pt idx="9">
                  <c:v>堺市堺区</c:v>
                </c:pt>
                <c:pt idx="10">
                  <c:v>太子町</c:v>
                </c:pt>
                <c:pt idx="11">
                  <c:v>此花区</c:v>
                </c:pt>
                <c:pt idx="12">
                  <c:v>堺市中区</c:v>
                </c:pt>
                <c:pt idx="13">
                  <c:v>河内長野市</c:v>
                </c:pt>
                <c:pt idx="14">
                  <c:v>堺市</c:v>
                </c:pt>
                <c:pt idx="15">
                  <c:v>守口市</c:v>
                </c:pt>
                <c:pt idx="16">
                  <c:v>和泉市</c:v>
                </c:pt>
                <c:pt idx="17">
                  <c:v>河南町</c:v>
                </c:pt>
                <c:pt idx="18">
                  <c:v>柏原市</c:v>
                </c:pt>
                <c:pt idx="19">
                  <c:v>松原市</c:v>
                </c:pt>
                <c:pt idx="20">
                  <c:v>大正区</c:v>
                </c:pt>
                <c:pt idx="21">
                  <c:v>平野区</c:v>
                </c:pt>
                <c:pt idx="22">
                  <c:v>豊能町</c:v>
                </c:pt>
                <c:pt idx="23">
                  <c:v>熊取町</c:v>
                </c:pt>
                <c:pt idx="24">
                  <c:v>大東市</c:v>
                </c:pt>
                <c:pt idx="25">
                  <c:v>住之江区</c:v>
                </c:pt>
                <c:pt idx="26">
                  <c:v>枚方市</c:v>
                </c:pt>
                <c:pt idx="27">
                  <c:v>四條畷市</c:v>
                </c:pt>
                <c:pt idx="28">
                  <c:v>堺市美原区</c:v>
                </c:pt>
                <c:pt idx="29">
                  <c:v>淀川区</c:v>
                </c:pt>
                <c:pt idx="30">
                  <c:v>茨木市</c:v>
                </c:pt>
                <c:pt idx="31">
                  <c:v>摂津市</c:v>
                </c:pt>
                <c:pt idx="32">
                  <c:v>堺市東区</c:v>
                </c:pt>
                <c:pt idx="33">
                  <c:v>生野区</c:v>
                </c:pt>
                <c:pt idx="34">
                  <c:v>西成区</c:v>
                </c:pt>
                <c:pt idx="35">
                  <c:v>浪速区</c:v>
                </c:pt>
                <c:pt idx="36">
                  <c:v>大阪市</c:v>
                </c:pt>
                <c:pt idx="37">
                  <c:v>富田林市</c:v>
                </c:pt>
                <c:pt idx="38">
                  <c:v>岬町</c:v>
                </c:pt>
                <c:pt idx="39">
                  <c:v>貝塚市</c:v>
                </c:pt>
                <c:pt idx="40">
                  <c:v>堺市南区</c:v>
                </c:pt>
                <c:pt idx="41">
                  <c:v>都島区</c:v>
                </c:pt>
                <c:pt idx="42">
                  <c:v>阿倍野区</c:v>
                </c:pt>
                <c:pt idx="43">
                  <c:v>忠岡町</c:v>
                </c:pt>
                <c:pt idx="44">
                  <c:v>寝屋川市</c:v>
                </c:pt>
                <c:pt idx="45">
                  <c:v>高石市</c:v>
                </c:pt>
                <c:pt idx="46">
                  <c:v>吹田市</c:v>
                </c:pt>
                <c:pt idx="47">
                  <c:v>阪南市</c:v>
                </c:pt>
                <c:pt idx="48">
                  <c:v>泉佐野市</c:v>
                </c:pt>
                <c:pt idx="49">
                  <c:v>高槻市</c:v>
                </c:pt>
                <c:pt idx="50">
                  <c:v>東住吉区</c:v>
                </c:pt>
                <c:pt idx="51">
                  <c:v>池田市</c:v>
                </c:pt>
                <c:pt idx="52">
                  <c:v>千早赤阪村</c:v>
                </c:pt>
                <c:pt idx="53">
                  <c:v>泉南市</c:v>
                </c:pt>
                <c:pt idx="54">
                  <c:v>西区</c:v>
                </c:pt>
                <c:pt idx="55">
                  <c:v>藤井寺市</c:v>
                </c:pt>
                <c:pt idx="56">
                  <c:v>能勢町</c:v>
                </c:pt>
                <c:pt idx="57">
                  <c:v>東淀川区</c:v>
                </c:pt>
                <c:pt idx="58">
                  <c:v>北区</c:v>
                </c:pt>
                <c:pt idx="59">
                  <c:v>天王寺区</c:v>
                </c:pt>
                <c:pt idx="60">
                  <c:v>豊中市</c:v>
                </c:pt>
                <c:pt idx="61">
                  <c:v>羽曳野市</c:v>
                </c:pt>
                <c:pt idx="62">
                  <c:v>旭区</c:v>
                </c:pt>
                <c:pt idx="63">
                  <c:v>八尾市</c:v>
                </c:pt>
                <c:pt idx="64">
                  <c:v>住吉区</c:v>
                </c:pt>
                <c:pt idx="65">
                  <c:v>東成区</c:v>
                </c:pt>
                <c:pt idx="66">
                  <c:v>泉大津市</c:v>
                </c:pt>
                <c:pt idx="67">
                  <c:v>鶴見区</c:v>
                </c:pt>
                <c:pt idx="68">
                  <c:v>大阪狭山市</c:v>
                </c:pt>
                <c:pt idx="69">
                  <c:v>中央区</c:v>
                </c:pt>
                <c:pt idx="70">
                  <c:v>東大阪市</c:v>
                </c:pt>
                <c:pt idx="71">
                  <c:v>城東区</c:v>
                </c:pt>
                <c:pt idx="72">
                  <c:v>交野市</c:v>
                </c:pt>
                <c:pt idx="73">
                  <c:v>島本町</c:v>
                </c:pt>
              </c:strCache>
            </c:strRef>
          </c:cat>
          <c:val>
            <c:numRef>
              <c:f>市区町村別_有所見者割合!$AU$6:$AU$79</c:f>
              <c:numCache>
                <c:formatCode>0.0%</c:formatCode>
                <c:ptCount val="74"/>
                <c:pt idx="0">
                  <c:v>0.4716132658797077</c:v>
                </c:pt>
                <c:pt idx="1">
                  <c:v>0.42897626638328018</c:v>
                </c:pt>
                <c:pt idx="2">
                  <c:v>0.42801985659128516</c:v>
                </c:pt>
                <c:pt idx="3">
                  <c:v>0.42584027135368485</c:v>
                </c:pt>
                <c:pt idx="4">
                  <c:v>0.42569002123142252</c:v>
                </c:pt>
                <c:pt idx="5">
                  <c:v>0.41610738255033558</c:v>
                </c:pt>
                <c:pt idx="6">
                  <c:v>0.41480611045828436</c:v>
                </c:pt>
                <c:pt idx="7">
                  <c:v>0.41016548463356972</c:v>
                </c:pt>
                <c:pt idx="8">
                  <c:v>0.41002730206006455</c:v>
                </c:pt>
                <c:pt idx="9">
                  <c:v>0.40996602491506229</c:v>
                </c:pt>
                <c:pt idx="10">
                  <c:v>0.40957446808510639</c:v>
                </c:pt>
                <c:pt idx="11">
                  <c:v>0.40390173410404623</c:v>
                </c:pt>
                <c:pt idx="12">
                  <c:v>0.4036502546689304</c:v>
                </c:pt>
                <c:pt idx="13">
                  <c:v>0.40363473188243215</c:v>
                </c:pt>
                <c:pt idx="14">
                  <c:v>0.40257534246575344</c:v>
                </c:pt>
                <c:pt idx="15">
                  <c:v>0.39886039886039887</c:v>
                </c:pt>
                <c:pt idx="16">
                  <c:v>0.39863896848137537</c:v>
                </c:pt>
                <c:pt idx="17">
                  <c:v>0.39570164348925413</c:v>
                </c:pt>
                <c:pt idx="18">
                  <c:v>0.39177215189873416</c:v>
                </c:pt>
                <c:pt idx="19">
                  <c:v>0.39119703825586177</c:v>
                </c:pt>
                <c:pt idx="20">
                  <c:v>0.39093484419263458</c:v>
                </c:pt>
                <c:pt idx="21">
                  <c:v>0.39013933547695606</c:v>
                </c:pt>
                <c:pt idx="22">
                  <c:v>0.39007092198581561</c:v>
                </c:pt>
                <c:pt idx="23">
                  <c:v>0.38922888616891066</c:v>
                </c:pt>
                <c:pt idx="24">
                  <c:v>0.38903924221921515</c:v>
                </c:pt>
                <c:pt idx="25">
                  <c:v>0.38768606224627877</c:v>
                </c:pt>
                <c:pt idx="26">
                  <c:v>0.38663133097762076</c:v>
                </c:pt>
                <c:pt idx="27">
                  <c:v>0.38620142743854086</c:v>
                </c:pt>
                <c:pt idx="28">
                  <c:v>0.38616462346760072</c:v>
                </c:pt>
                <c:pt idx="29">
                  <c:v>0.38457736035590706</c:v>
                </c:pt>
                <c:pt idx="30">
                  <c:v>0.384487605417838</c:v>
                </c:pt>
                <c:pt idx="31">
                  <c:v>0.38297872340425532</c:v>
                </c:pt>
                <c:pt idx="32">
                  <c:v>0.38145756457564578</c:v>
                </c:pt>
                <c:pt idx="33">
                  <c:v>0.37932843651626441</c:v>
                </c:pt>
                <c:pt idx="34">
                  <c:v>0.37822111388196178</c:v>
                </c:pt>
                <c:pt idx="35">
                  <c:v>0.3773006134969325</c:v>
                </c:pt>
                <c:pt idx="36">
                  <c:v>0.37693189122718762</c:v>
                </c:pt>
                <c:pt idx="37">
                  <c:v>0.37579943719621389</c:v>
                </c:pt>
                <c:pt idx="38">
                  <c:v>0.37537537537537535</c:v>
                </c:pt>
                <c:pt idx="39">
                  <c:v>0.37506894649751793</c:v>
                </c:pt>
                <c:pt idx="40">
                  <c:v>0.37477384337037994</c:v>
                </c:pt>
                <c:pt idx="41">
                  <c:v>0.3746630727762803</c:v>
                </c:pt>
                <c:pt idx="42">
                  <c:v>0.37460913070669166</c:v>
                </c:pt>
                <c:pt idx="43">
                  <c:v>0.37433155080213903</c:v>
                </c:pt>
                <c:pt idx="44">
                  <c:v>0.37407991587802314</c:v>
                </c:pt>
                <c:pt idx="45">
                  <c:v>0.37341299477221807</c:v>
                </c:pt>
                <c:pt idx="46">
                  <c:v>0.37323330430705337</c:v>
                </c:pt>
                <c:pt idx="47">
                  <c:v>0.37262357414448671</c:v>
                </c:pt>
                <c:pt idx="48">
                  <c:v>0.37033084311632869</c:v>
                </c:pt>
                <c:pt idx="49">
                  <c:v>0.36851786345949772</c:v>
                </c:pt>
                <c:pt idx="50">
                  <c:v>0.36839554047503636</c:v>
                </c:pt>
                <c:pt idx="51">
                  <c:v>0.36773350751143041</c:v>
                </c:pt>
                <c:pt idx="52">
                  <c:v>0.367003367003367</c:v>
                </c:pt>
                <c:pt idx="53">
                  <c:v>0.36573628488931664</c:v>
                </c:pt>
                <c:pt idx="54">
                  <c:v>0.36551724137931035</c:v>
                </c:pt>
                <c:pt idx="55">
                  <c:v>0.36461538461538462</c:v>
                </c:pt>
                <c:pt idx="56">
                  <c:v>0.36421725239616615</c:v>
                </c:pt>
                <c:pt idx="57">
                  <c:v>0.36360093530787219</c:v>
                </c:pt>
                <c:pt idx="58">
                  <c:v>0.36311569301260022</c:v>
                </c:pt>
                <c:pt idx="59">
                  <c:v>0.36256544502617799</c:v>
                </c:pt>
                <c:pt idx="60">
                  <c:v>0.35647408084037452</c:v>
                </c:pt>
                <c:pt idx="61">
                  <c:v>0.35547483134405811</c:v>
                </c:pt>
                <c:pt idx="62">
                  <c:v>0.35526315789473684</c:v>
                </c:pt>
                <c:pt idx="63">
                  <c:v>0.35438406288114921</c:v>
                </c:pt>
                <c:pt idx="64">
                  <c:v>0.3540650406504065</c:v>
                </c:pt>
                <c:pt idx="65">
                  <c:v>0.3525698827772768</c:v>
                </c:pt>
                <c:pt idx="66">
                  <c:v>0.35247747747747749</c:v>
                </c:pt>
                <c:pt idx="67">
                  <c:v>0.34996880848409234</c:v>
                </c:pt>
                <c:pt idx="68">
                  <c:v>0.34468937875751504</c:v>
                </c:pt>
                <c:pt idx="69">
                  <c:v>0.34367816091954023</c:v>
                </c:pt>
                <c:pt idx="70">
                  <c:v>0.3433852140077821</c:v>
                </c:pt>
                <c:pt idx="71">
                  <c:v>0.33944954128440369</c:v>
                </c:pt>
                <c:pt idx="72">
                  <c:v>0.32784887263863499</c:v>
                </c:pt>
                <c:pt idx="73">
                  <c:v>0.32138442521631644</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018944"/>
        <c:axId val="4649415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587659057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5B-4B1E-8FDD-7E7A53540B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市区町村別_有所見者割合!$BF$6:$BF$79</c:f>
              <c:numCache>
                <c:formatCode>0.0%</c:formatCode>
                <c:ptCount val="74"/>
                <c:pt idx="0">
                  <c:v>0.37768937362178912</c:v>
                </c:pt>
                <c:pt idx="1">
                  <c:v>0.37768937362178912</c:v>
                </c:pt>
                <c:pt idx="2">
                  <c:v>0.37768937362178912</c:v>
                </c:pt>
                <c:pt idx="3">
                  <c:v>0.37768937362178912</c:v>
                </c:pt>
                <c:pt idx="4">
                  <c:v>0.37768937362178912</c:v>
                </c:pt>
                <c:pt idx="5">
                  <c:v>0.37768937362178912</c:v>
                </c:pt>
                <c:pt idx="6">
                  <c:v>0.37768937362178912</c:v>
                </c:pt>
                <c:pt idx="7">
                  <c:v>0.37768937362178912</c:v>
                </c:pt>
                <c:pt idx="8">
                  <c:v>0.37768937362178912</c:v>
                </c:pt>
                <c:pt idx="9">
                  <c:v>0.37768937362178912</c:v>
                </c:pt>
                <c:pt idx="10">
                  <c:v>0.37768937362178912</c:v>
                </c:pt>
                <c:pt idx="11">
                  <c:v>0.37768937362178912</c:v>
                </c:pt>
                <c:pt idx="12">
                  <c:v>0.37768937362178912</c:v>
                </c:pt>
                <c:pt idx="13">
                  <c:v>0.37768937362178912</c:v>
                </c:pt>
                <c:pt idx="14">
                  <c:v>0.37768937362178912</c:v>
                </c:pt>
                <c:pt idx="15">
                  <c:v>0.37768937362178912</c:v>
                </c:pt>
                <c:pt idx="16">
                  <c:v>0.37768937362178912</c:v>
                </c:pt>
                <c:pt idx="17">
                  <c:v>0.37768937362178912</c:v>
                </c:pt>
                <c:pt idx="18">
                  <c:v>0.37768937362178912</c:v>
                </c:pt>
                <c:pt idx="19">
                  <c:v>0.37768937362178912</c:v>
                </c:pt>
                <c:pt idx="20">
                  <c:v>0.37768937362178912</c:v>
                </c:pt>
                <c:pt idx="21">
                  <c:v>0.37768937362178912</c:v>
                </c:pt>
                <c:pt idx="22">
                  <c:v>0.37768937362178912</c:v>
                </c:pt>
                <c:pt idx="23">
                  <c:v>0.37768937362178912</c:v>
                </c:pt>
                <c:pt idx="24">
                  <c:v>0.37768937362178912</c:v>
                </c:pt>
                <c:pt idx="25">
                  <c:v>0.37768937362178912</c:v>
                </c:pt>
                <c:pt idx="26">
                  <c:v>0.37768937362178912</c:v>
                </c:pt>
                <c:pt idx="27">
                  <c:v>0.37768937362178912</c:v>
                </c:pt>
                <c:pt idx="28">
                  <c:v>0.37768937362178912</c:v>
                </c:pt>
                <c:pt idx="29">
                  <c:v>0.37768937362178912</c:v>
                </c:pt>
                <c:pt idx="30">
                  <c:v>0.37768937362178912</c:v>
                </c:pt>
                <c:pt idx="31">
                  <c:v>0.37768937362178912</c:v>
                </c:pt>
                <c:pt idx="32">
                  <c:v>0.37768937362178912</c:v>
                </c:pt>
                <c:pt idx="33">
                  <c:v>0.37768937362178912</c:v>
                </c:pt>
                <c:pt idx="34">
                  <c:v>0.37768937362178912</c:v>
                </c:pt>
                <c:pt idx="35">
                  <c:v>0.37768937362178912</c:v>
                </c:pt>
                <c:pt idx="36">
                  <c:v>0.37768937362178912</c:v>
                </c:pt>
                <c:pt idx="37">
                  <c:v>0.37768937362178912</c:v>
                </c:pt>
                <c:pt idx="38">
                  <c:v>0.37768937362178912</c:v>
                </c:pt>
                <c:pt idx="39">
                  <c:v>0.37768937362178912</c:v>
                </c:pt>
                <c:pt idx="40">
                  <c:v>0.37768937362178912</c:v>
                </c:pt>
                <c:pt idx="41">
                  <c:v>0.37768937362178912</c:v>
                </c:pt>
                <c:pt idx="42">
                  <c:v>0.37768937362178912</c:v>
                </c:pt>
                <c:pt idx="43">
                  <c:v>0.37768937362178912</c:v>
                </c:pt>
                <c:pt idx="44">
                  <c:v>0.37768937362178912</c:v>
                </c:pt>
                <c:pt idx="45">
                  <c:v>0.37768937362178912</c:v>
                </c:pt>
                <c:pt idx="46">
                  <c:v>0.37768937362178912</c:v>
                </c:pt>
                <c:pt idx="47">
                  <c:v>0.37768937362178912</c:v>
                </c:pt>
                <c:pt idx="48">
                  <c:v>0.37768937362178912</c:v>
                </c:pt>
                <c:pt idx="49">
                  <c:v>0.37768937362178912</c:v>
                </c:pt>
                <c:pt idx="50">
                  <c:v>0.37768937362178912</c:v>
                </c:pt>
                <c:pt idx="51">
                  <c:v>0.37768937362178912</c:v>
                </c:pt>
                <c:pt idx="52">
                  <c:v>0.37768937362178912</c:v>
                </c:pt>
                <c:pt idx="53">
                  <c:v>0.37768937362178912</c:v>
                </c:pt>
                <c:pt idx="54">
                  <c:v>0.37768937362178912</c:v>
                </c:pt>
                <c:pt idx="55">
                  <c:v>0.37768937362178912</c:v>
                </c:pt>
                <c:pt idx="56">
                  <c:v>0.37768937362178912</c:v>
                </c:pt>
                <c:pt idx="57">
                  <c:v>0.37768937362178912</c:v>
                </c:pt>
                <c:pt idx="58">
                  <c:v>0.37768937362178912</c:v>
                </c:pt>
                <c:pt idx="59">
                  <c:v>0.37768937362178912</c:v>
                </c:pt>
                <c:pt idx="60">
                  <c:v>0.37768937362178912</c:v>
                </c:pt>
                <c:pt idx="61">
                  <c:v>0.37768937362178912</c:v>
                </c:pt>
                <c:pt idx="62">
                  <c:v>0.37768937362178912</c:v>
                </c:pt>
                <c:pt idx="63">
                  <c:v>0.37768937362178912</c:v>
                </c:pt>
                <c:pt idx="64">
                  <c:v>0.37768937362178912</c:v>
                </c:pt>
                <c:pt idx="65">
                  <c:v>0.37768937362178912</c:v>
                </c:pt>
                <c:pt idx="66">
                  <c:v>0.37768937362178912</c:v>
                </c:pt>
                <c:pt idx="67">
                  <c:v>0.37768937362178912</c:v>
                </c:pt>
                <c:pt idx="68">
                  <c:v>0.37768937362178912</c:v>
                </c:pt>
                <c:pt idx="69">
                  <c:v>0.37768937362178912</c:v>
                </c:pt>
                <c:pt idx="70">
                  <c:v>0.37768937362178912</c:v>
                </c:pt>
                <c:pt idx="71">
                  <c:v>0.37768937362178912</c:v>
                </c:pt>
                <c:pt idx="72">
                  <c:v>0.37768937362178912</c:v>
                </c:pt>
                <c:pt idx="73">
                  <c:v>0.37768937362178912</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942720"/>
        <c:axId val="464942144"/>
      </c:scatterChart>
      <c:catAx>
        <c:axId val="464018944"/>
        <c:scaling>
          <c:orientation val="maxMin"/>
        </c:scaling>
        <c:delete val="0"/>
        <c:axPos val="l"/>
        <c:numFmt formatCode="General" sourceLinked="0"/>
        <c:majorTickMark val="none"/>
        <c:minorTickMark val="none"/>
        <c:tickLblPos val="nextTo"/>
        <c:spPr>
          <a:ln>
            <a:solidFill>
              <a:srgbClr val="7F7F7F"/>
            </a:solidFill>
          </a:ln>
        </c:spPr>
        <c:crossAx val="464941568"/>
        <c:crossesAt val="0"/>
        <c:auto val="1"/>
        <c:lblAlgn val="ctr"/>
        <c:lblOffset val="100"/>
        <c:noMultiLvlLbl val="0"/>
      </c:catAx>
      <c:valAx>
        <c:axId val="4649415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018944"/>
        <c:crosses val="autoZero"/>
        <c:crossBetween val="between"/>
      </c:valAx>
      <c:valAx>
        <c:axId val="464942144"/>
        <c:scaling>
          <c:orientation val="minMax"/>
          <c:max val="50"/>
          <c:min val="0"/>
        </c:scaling>
        <c:delete val="1"/>
        <c:axPos val="r"/>
        <c:numFmt formatCode="General" sourceLinked="1"/>
        <c:majorTickMark val="out"/>
        <c:minorTickMark val="none"/>
        <c:tickLblPos val="nextTo"/>
        <c:crossAx val="464942720"/>
        <c:crosses val="max"/>
        <c:crossBetween val="midCat"/>
      </c:valAx>
      <c:valAx>
        <c:axId val="464942720"/>
        <c:scaling>
          <c:orientation val="minMax"/>
        </c:scaling>
        <c:delete val="1"/>
        <c:axPos val="b"/>
        <c:numFmt formatCode="0.0%" sourceLinked="1"/>
        <c:majorTickMark val="out"/>
        <c:minorTickMark val="none"/>
        <c:tickLblPos val="nextTo"/>
        <c:crossAx val="4649421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市区町村別_有所見者割合!$AV$5</c:f>
              <c:strCache>
                <c:ptCount val="1"/>
                <c:pt idx="0">
                  <c:v>有所見者割合 HbA1c</c:v>
                </c:pt>
              </c:strCache>
            </c:strRef>
          </c:tx>
          <c:spPr>
            <a:solidFill>
              <a:schemeClr val="accent4">
                <a:lumMod val="60000"/>
                <a:lumOff val="40000"/>
              </a:schemeClr>
            </a:solidFill>
            <a:ln>
              <a:noFill/>
            </a:ln>
          </c:spPr>
          <c:invertIfNegative val="0"/>
          <c:dLbls>
            <c:dLbl>
              <c:idx val="27"/>
              <c:layout>
                <c:manualLayout>
                  <c:x val="1.67611294889637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E3-4943-BC67-9E66A91A8D67}"/>
                </c:ext>
              </c:extLst>
            </c:dLbl>
            <c:dLbl>
              <c:idx val="28"/>
              <c:layout>
                <c:manualLayout>
                  <c:x val="1.67611294889624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E3-4943-BC67-9E66A91A8D67}"/>
                </c:ext>
              </c:extLst>
            </c:dLbl>
            <c:dLbl>
              <c:idx val="29"/>
              <c:layout>
                <c:manualLayout>
                  <c:x val="3.352225897792744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E3-4943-BC67-9E66A91A8D67}"/>
                </c:ext>
              </c:extLst>
            </c:dLbl>
            <c:dLbl>
              <c:idx val="30"/>
              <c:layout>
                <c:manualLayout>
                  <c:x val="3.35222589779274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E3-4943-BC67-9E66A91A8D67}"/>
                </c:ext>
              </c:extLst>
            </c:dLbl>
            <c:dLbl>
              <c:idx val="31"/>
              <c:layout>
                <c:manualLayout>
                  <c:x val="5.0283388466891158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E3-4943-BC67-9E66A91A8D67}"/>
                </c:ext>
              </c:extLst>
            </c:dLbl>
            <c:dLbl>
              <c:idx val="32"/>
              <c:layout>
                <c:manualLayout>
                  <c:x val="5.02833884668899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E3-4943-BC67-9E66A91A8D67}"/>
                </c:ext>
              </c:extLst>
            </c:dLbl>
            <c:dLbl>
              <c:idx val="33"/>
              <c:layout>
                <c:manualLayout>
                  <c:x val="6.7044517955854883E-3"/>
                  <c:y val="2.43469538384297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E3-4943-BC67-9E66A91A8D67}"/>
                </c:ext>
              </c:extLst>
            </c:dLbl>
            <c:dLbl>
              <c:idx val="34"/>
              <c:layout>
                <c:manualLayout>
                  <c:x val="8.3805647444818599E-3"/>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E3-4943-BC67-9E66A91A8D67}"/>
                </c:ext>
              </c:extLst>
            </c:dLbl>
            <c:dLbl>
              <c:idx val="35"/>
              <c:layout>
                <c:manualLayout>
                  <c:x val="1.0056677693378108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E3-4943-BC67-9E66A91A8D67}"/>
                </c:ext>
              </c:extLst>
            </c:dLbl>
            <c:dLbl>
              <c:idx val="36"/>
              <c:layout>
                <c:manualLayout>
                  <c:x val="1.17327906422744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E3-4943-BC67-9E66A91A8D67}"/>
                </c:ext>
              </c:extLst>
            </c:dLbl>
            <c:dLbl>
              <c:idx val="37"/>
              <c:layout>
                <c:manualLayout>
                  <c:x val="1.5085016540067348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E3-4943-BC67-9E66A91A8D67}"/>
                </c:ext>
              </c:extLst>
            </c:dLbl>
            <c:dLbl>
              <c:idx val="38"/>
              <c:layout>
                <c:manualLayout>
                  <c:x val="1.5085016540067348E-2"/>
                  <c:y val="1.62313025463560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E3-4943-BC67-9E66A91A8D67}"/>
                </c:ext>
              </c:extLst>
            </c:dLbl>
            <c:dLbl>
              <c:idx val="39"/>
              <c:layout>
                <c:manualLayout>
                  <c:x val="1.5085016540067348E-2"/>
                  <c:y val="1.62313025614725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E3-4943-BC67-9E66A91A8D67}"/>
                </c:ext>
              </c:extLst>
            </c:dLbl>
            <c:dLbl>
              <c:idx val="40"/>
              <c:layout>
                <c:manualLayout>
                  <c:x val="1.50850165400673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E3-4943-BC67-9E66A91A8D67}"/>
                </c:ext>
              </c:extLst>
            </c:dLbl>
            <c:dLbl>
              <c:idx val="41"/>
              <c:layout>
                <c:manualLayout>
                  <c:x val="1.676112948896372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6E3-4943-BC67-9E66A91A8D67}"/>
                </c:ext>
              </c:extLst>
            </c:dLbl>
            <c:dLbl>
              <c:idx val="42"/>
              <c:layout>
                <c:manualLayout>
                  <c:x val="1.84372424378600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6E3-4943-BC67-9E66A91A8D67}"/>
                </c:ext>
              </c:extLst>
            </c:dLbl>
            <c:dLbl>
              <c:idx val="43"/>
              <c:layout>
                <c:manualLayout>
                  <c:x val="1.8437242437860091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6E3-4943-BC67-9E66A91A8D67}"/>
                </c:ext>
              </c:extLst>
            </c:dLbl>
            <c:dLbl>
              <c:idx val="44"/>
              <c:layout>
                <c:manualLayout>
                  <c:x val="2.0113355386756463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6E3-4943-BC67-9E66A91A8D67}"/>
                </c:ext>
              </c:extLst>
            </c:dLbl>
            <c:dLbl>
              <c:idx val="45"/>
              <c:layout>
                <c:manualLayout>
                  <c:x val="2.0113355386756342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6E3-4943-BC67-9E66A91A8D67}"/>
                </c:ext>
              </c:extLst>
            </c:dLbl>
            <c:dLbl>
              <c:idx val="46"/>
              <c:layout>
                <c:manualLayout>
                  <c:x val="2.3465581284549085E-2"/>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6E3-4943-BC67-9E66A91A8D67}"/>
                </c:ext>
              </c:extLst>
            </c:dLbl>
            <c:dLbl>
              <c:idx val="47"/>
              <c:layout>
                <c:manualLayout>
                  <c:x val="2.346558128454921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6E3-4943-BC67-9E66A91A8D67}"/>
                </c:ext>
              </c:extLst>
            </c:dLbl>
            <c:dLbl>
              <c:idx val="48"/>
              <c:layout>
                <c:manualLayout>
                  <c:x val="2.346558128454921E-2"/>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6E3-4943-BC67-9E66A91A8D67}"/>
                </c:ext>
              </c:extLst>
            </c:dLbl>
            <c:dLbl>
              <c:idx val="49"/>
              <c:layout>
                <c:manualLayout>
                  <c:x val="2.3465581284549085E-2"/>
                  <c:y val="4.0578256377227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6E3-4943-BC67-9E66A91A8D67}"/>
                </c:ext>
              </c:extLst>
            </c:dLbl>
            <c:dLbl>
              <c:idx val="50"/>
              <c:layout>
                <c:manualLayout>
                  <c:x val="2.3465581284549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6E3-4943-BC67-9E66A91A8D67}"/>
                </c:ext>
              </c:extLst>
            </c:dLbl>
            <c:dLbl>
              <c:idx val="51"/>
              <c:layout>
                <c:manualLayout>
                  <c:x val="2.3465581284549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6E3-4943-BC67-9E66A91A8D67}"/>
                </c:ext>
              </c:extLst>
            </c:dLbl>
            <c:dLbl>
              <c:idx val="52"/>
              <c:layout>
                <c:manualLayout>
                  <c:x val="2.51416942334455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6E3-4943-BC67-9E66A91A8D67}"/>
                </c:ext>
              </c:extLst>
            </c:dLbl>
            <c:dLbl>
              <c:idx val="53"/>
              <c:layout>
                <c:manualLayout>
                  <c:x val="2.5141694233445581E-2"/>
                  <c:y val="8.115651292073728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6E3-4943-BC67-9E66A91A8D67}"/>
                </c:ext>
              </c:extLst>
            </c:dLbl>
            <c:dLbl>
              <c:idx val="54"/>
              <c:layout>
                <c:manualLayout>
                  <c:x val="2.5141694233445581E-2"/>
                  <c:y val="1.511657848387425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6E3-4943-BC67-9E66A91A8D67}"/>
                </c:ext>
              </c:extLst>
            </c:dLbl>
            <c:dLbl>
              <c:idx val="55"/>
              <c:layout>
                <c:manualLayout>
                  <c:x val="2.51416942334455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6E3-4943-BC67-9E66A91A8D67}"/>
                </c:ext>
              </c:extLst>
            </c:dLbl>
            <c:dLbl>
              <c:idx val="56"/>
              <c:layout>
                <c:manualLayout>
                  <c:x val="2.6817807182341953E-2"/>
                  <c:y val="4.869390766174290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6E3-4943-BC67-9E66A91A8D67}"/>
                </c:ext>
              </c:extLst>
            </c:dLbl>
            <c:dLbl>
              <c:idx val="57"/>
              <c:layout>
                <c:manualLayout>
                  <c:x val="2.8493920131238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6E3-4943-BC67-9E66A91A8D67}"/>
                </c:ext>
              </c:extLst>
            </c:dLbl>
            <c:dLbl>
              <c:idx val="58"/>
              <c:layout>
                <c:manualLayout>
                  <c:x val="-6.8508140889943277E-3"/>
                  <c:y val="7.93650793650793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E3-4943-BC67-9E66A91A8D67}"/>
                </c:ext>
              </c:extLst>
            </c:dLbl>
            <c:dLbl>
              <c:idx val="59"/>
              <c:layout>
                <c:manualLayout>
                  <c:x val="-6.850814088994215E-3"/>
                  <c:y val="4.76190476190476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E3-4943-BC67-9E66A91A8D67}"/>
                </c:ext>
              </c:extLst>
            </c:dLbl>
            <c:dLbl>
              <c:idx val="60"/>
              <c:layout>
                <c:manualLayout>
                  <c:x val="-3.7783988406790052E-3"/>
                  <c:y val="-1.431923478009335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E3-4943-BC67-9E66A91A8D67}"/>
                </c:ext>
              </c:extLst>
            </c:dLbl>
            <c:dLbl>
              <c:idx val="61"/>
              <c:layout>
                <c:manualLayout>
                  <c:x val="-3.7783988406790052E-3"/>
                  <c:y val="2.399871752343670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E3-4943-BC67-9E66A91A8D67}"/>
                </c:ext>
              </c:extLst>
            </c:dLbl>
            <c:dLbl>
              <c:idx val="62"/>
              <c:layout>
                <c:manualLayout>
                  <c:x val="-3.35222589779286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E3-4943-BC67-9E66A91A8D67}"/>
                </c:ext>
              </c:extLst>
            </c:dLbl>
            <c:dLbl>
              <c:idx val="63"/>
              <c:layout>
                <c:manualLayout>
                  <c:x val="-3.3522258977928669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E3-4943-BC67-9E66A91A8D67}"/>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市区町村別_有所見者割合!$AV$6:$AV$79</c:f>
              <c:strCache>
                <c:ptCount val="74"/>
                <c:pt idx="0">
                  <c:v>吹田市</c:v>
                </c:pt>
                <c:pt idx="1">
                  <c:v>西淀川区</c:v>
                </c:pt>
                <c:pt idx="2">
                  <c:v>東大阪市</c:v>
                </c:pt>
                <c:pt idx="3">
                  <c:v>能勢町</c:v>
                </c:pt>
                <c:pt idx="4">
                  <c:v>堺市東区</c:v>
                </c:pt>
                <c:pt idx="5">
                  <c:v>大東市</c:v>
                </c:pt>
                <c:pt idx="6">
                  <c:v>堺市西区</c:v>
                </c:pt>
                <c:pt idx="7">
                  <c:v>田尻町</c:v>
                </c:pt>
                <c:pt idx="8">
                  <c:v>堺市堺区</c:v>
                </c:pt>
                <c:pt idx="9">
                  <c:v>八尾市</c:v>
                </c:pt>
                <c:pt idx="10">
                  <c:v>堺市中区</c:v>
                </c:pt>
                <c:pt idx="11">
                  <c:v>守口市</c:v>
                </c:pt>
                <c:pt idx="12">
                  <c:v>河内長野市</c:v>
                </c:pt>
                <c:pt idx="13">
                  <c:v>港区</c:v>
                </c:pt>
                <c:pt idx="14">
                  <c:v>大阪狭山市</c:v>
                </c:pt>
                <c:pt idx="15">
                  <c:v>和泉市</c:v>
                </c:pt>
                <c:pt idx="16">
                  <c:v>高石市</c:v>
                </c:pt>
                <c:pt idx="17">
                  <c:v>大正区</c:v>
                </c:pt>
                <c:pt idx="18">
                  <c:v>堺市美原区</c:v>
                </c:pt>
                <c:pt idx="19">
                  <c:v>堺市</c:v>
                </c:pt>
                <c:pt idx="20">
                  <c:v>摂津市</c:v>
                </c:pt>
                <c:pt idx="21">
                  <c:v>堺市北区</c:v>
                </c:pt>
                <c:pt idx="22">
                  <c:v>忠岡町</c:v>
                </c:pt>
                <c:pt idx="23">
                  <c:v>此花区</c:v>
                </c:pt>
                <c:pt idx="24">
                  <c:v>高槻市</c:v>
                </c:pt>
                <c:pt idx="25">
                  <c:v>四條畷市</c:v>
                </c:pt>
                <c:pt idx="26">
                  <c:v>岸和田市</c:v>
                </c:pt>
                <c:pt idx="27">
                  <c:v>泉佐野市</c:v>
                </c:pt>
                <c:pt idx="28">
                  <c:v>富田林市</c:v>
                </c:pt>
                <c:pt idx="29">
                  <c:v>熊取町</c:v>
                </c:pt>
                <c:pt idx="30">
                  <c:v>箕面市</c:v>
                </c:pt>
                <c:pt idx="31">
                  <c:v>茨木市</c:v>
                </c:pt>
                <c:pt idx="32">
                  <c:v>貝塚市</c:v>
                </c:pt>
                <c:pt idx="33">
                  <c:v>柏原市</c:v>
                </c:pt>
                <c:pt idx="34">
                  <c:v>枚方市</c:v>
                </c:pt>
                <c:pt idx="35">
                  <c:v>住吉区</c:v>
                </c:pt>
                <c:pt idx="36">
                  <c:v>阪南市</c:v>
                </c:pt>
                <c:pt idx="37">
                  <c:v>門真市</c:v>
                </c:pt>
                <c:pt idx="38">
                  <c:v>池田市</c:v>
                </c:pt>
                <c:pt idx="39">
                  <c:v>東住吉区</c:v>
                </c:pt>
                <c:pt idx="40">
                  <c:v>阿倍野区</c:v>
                </c:pt>
                <c:pt idx="41">
                  <c:v>淀川区</c:v>
                </c:pt>
                <c:pt idx="42">
                  <c:v>羽曳野市</c:v>
                </c:pt>
                <c:pt idx="43">
                  <c:v>島本町</c:v>
                </c:pt>
                <c:pt idx="44">
                  <c:v>河南町</c:v>
                </c:pt>
                <c:pt idx="45">
                  <c:v>寝屋川市</c:v>
                </c:pt>
                <c:pt idx="46">
                  <c:v>豊能町</c:v>
                </c:pt>
                <c:pt idx="47">
                  <c:v>福島区</c:v>
                </c:pt>
                <c:pt idx="48">
                  <c:v>東淀川区</c:v>
                </c:pt>
                <c:pt idx="49">
                  <c:v>西区</c:v>
                </c:pt>
                <c:pt idx="50">
                  <c:v>泉大津市</c:v>
                </c:pt>
                <c:pt idx="51">
                  <c:v>西成区</c:v>
                </c:pt>
                <c:pt idx="52">
                  <c:v>松原市</c:v>
                </c:pt>
                <c:pt idx="53">
                  <c:v>浪速区</c:v>
                </c:pt>
                <c:pt idx="54">
                  <c:v>平野区</c:v>
                </c:pt>
                <c:pt idx="55">
                  <c:v>大阪市</c:v>
                </c:pt>
                <c:pt idx="56">
                  <c:v>泉南市</c:v>
                </c:pt>
                <c:pt idx="57">
                  <c:v>藤井寺市</c:v>
                </c:pt>
                <c:pt idx="58">
                  <c:v>千早赤阪村</c:v>
                </c:pt>
                <c:pt idx="59">
                  <c:v>堺市南区</c:v>
                </c:pt>
                <c:pt idx="60">
                  <c:v>北区</c:v>
                </c:pt>
                <c:pt idx="61">
                  <c:v>岬町</c:v>
                </c:pt>
                <c:pt idx="62">
                  <c:v>豊中市</c:v>
                </c:pt>
                <c:pt idx="63">
                  <c:v>旭区</c:v>
                </c:pt>
                <c:pt idx="64">
                  <c:v>交野市</c:v>
                </c:pt>
                <c:pt idx="65">
                  <c:v>住之江区</c:v>
                </c:pt>
                <c:pt idx="66">
                  <c:v>生野区</c:v>
                </c:pt>
                <c:pt idx="67">
                  <c:v>城東区</c:v>
                </c:pt>
                <c:pt idx="68">
                  <c:v>天王寺区</c:v>
                </c:pt>
                <c:pt idx="69">
                  <c:v>太子町</c:v>
                </c:pt>
                <c:pt idx="70">
                  <c:v>東成区</c:v>
                </c:pt>
                <c:pt idx="71">
                  <c:v>中央区</c:v>
                </c:pt>
                <c:pt idx="72">
                  <c:v>都島区</c:v>
                </c:pt>
                <c:pt idx="73">
                  <c:v>鶴見区</c:v>
                </c:pt>
              </c:strCache>
            </c:strRef>
          </c:cat>
          <c:val>
            <c:numRef>
              <c:f>市区町村別_有所見者割合!$AW$6:$AW$79</c:f>
              <c:numCache>
                <c:formatCode>0.0%</c:formatCode>
                <c:ptCount val="74"/>
                <c:pt idx="0">
                  <c:v>0.80869968834957895</c:v>
                </c:pt>
                <c:pt idx="1">
                  <c:v>0.68488745980707399</c:v>
                </c:pt>
                <c:pt idx="2">
                  <c:v>0.67476532302595249</c:v>
                </c:pt>
                <c:pt idx="3">
                  <c:v>0.67205542725173206</c:v>
                </c:pt>
                <c:pt idx="4">
                  <c:v>0.66763969974979154</c:v>
                </c:pt>
                <c:pt idx="5">
                  <c:v>0.66477595008508228</c:v>
                </c:pt>
                <c:pt idx="6">
                  <c:v>0.65821534408956206</c:v>
                </c:pt>
                <c:pt idx="7">
                  <c:v>0.65625</c:v>
                </c:pt>
                <c:pt idx="8">
                  <c:v>0.65528894896924639</c:v>
                </c:pt>
                <c:pt idx="9">
                  <c:v>0.65428231990495733</c:v>
                </c:pt>
                <c:pt idx="10">
                  <c:v>0.65252201761409123</c:v>
                </c:pt>
                <c:pt idx="11">
                  <c:v>0.6512284665348772</c:v>
                </c:pt>
                <c:pt idx="12">
                  <c:v>0.6495726495726496</c:v>
                </c:pt>
                <c:pt idx="13">
                  <c:v>0.64700460829493089</c:v>
                </c:pt>
                <c:pt idx="14">
                  <c:v>0.64671467146714667</c:v>
                </c:pt>
                <c:pt idx="15">
                  <c:v>0.64663608562691133</c:v>
                </c:pt>
                <c:pt idx="16">
                  <c:v>0.64560260586319218</c:v>
                </c:pt>
                <c:pt idx="17">
                  <c:v>0.6428571428571429</c:v>
                </c:pt>
                <c:pt idx="18">
                  <c:v>0.64238952536824878</c:v>
                </c:pt>
                <c:pt idx="19">
                  <c:v>0.64166030048382994</c:v>
                </c:pt>
                <c:pt idx="20">
                  <c:v>0.64084507042253525</c:v>
                </c:pt>
                <c:pt idx="21">
                  <c:v>0.64049467932125392</c:v>
                </c:pt>
                <c:pt idx="22">
                  <c:v>0.63973799126637554</c:v>
                </c:pt>
                <c:pt idx="23">
                  <c:v>0.6397008837525493</c:v>
                </c:pt>
                <c:pt idx="24">
                  <c:v>0.63843390367167996</c:v>
                </c:pt>
                <c:pt idx="25">
                  <c:v>0.63783447417548222</c:v>
                </c:pt>
                <c:pt idx="26">
                  <c:v>0.63295720672769851</c:v>
                </c:pt>
                <c:pt idx="27">
                  <c:v>0.63055922501100836</c:v>
                </c:pt>
                <c:pt idx="28">
                  <c:v>0.63014899211218234</c:v>
                </c:pt>
                <c:pt idx="29">
                  <c:v>0.62946912242686892</c:v>
                </c:pt>
                <c:pt idx="30">
                  <c:v>0.62881201638598083</c:v>
                </c:pt>
                <c:pt idx="31">
                  <c:v>0.62704820707670383</c:v>
                </c:pt>
                <c:pt idx="32">
                  <c:v>0.62562245359891355</c:v>
                </c:pt>
                <c:pt idx="33">
                  <c:v>0.62339585389930896</c:v>
                </c:pt>
                <c:pt idx="34">
                  <c:v>0.62192557374051383</c:v>
                </c:pt>
                <c:pt idx="35">
                  <c:v>0.62026213248317397</c:v>
                </c:pt>
                <c:pt idx="36">
                  <c:v>0.61746174617461747</c:v>
                </c:pt>
                <c:pt idx="37">
                  <c:v>0.61505243676742749</c:v>
                </c:pt>
                <c:pt idx="38">
                  <c:v>0.61461318051575931</c:v>
                </c:pt>
                <c:pt idx="39">
                  <c:v>0.61447811447811451</c:v>
                </c:pt>
                <c:pt idx="40">
                  <c:v>0.61340782122905024</c:v>
                </c:pt>
                <c:pt idx="41">
                  <c:v>0.61312127236580516</c:v>
                </c:pt>
                <c:pt idx="42">
                  <c:v>0.6107615534823172</c:v>
                </c:pt>
                <c:pt idx="43">
                  <c:v>0.61046511627906974</c:v>
                </c:pt>
                <c:pt idx="44">
                  <c:v>0.60955710955710951</c:v>
                </c:pt>
                <c:pt idx="45">
                  <c:v>0.60941379682608221</c:v>
                </c:pt>
                <c:pt idx="46">
                  <c:v>0.60572259941804074</c:v>
                </c:pt>
                <c:pt idx="47">
                  <c:v>0.60509554140127386</c:v>
                </c:pt>
                <c:pt idx="48">
                  <c:v>0.60505637171165016</c:v>
                </c:pt>
                <c:pt idx="49">
                  <c:v>0.60475482912332834</c:v>
                </c:pt>
                <c:pt idx="50">
                  <c:v>0.60449735449735453</c:v>
                </c:pt>
                <c:pt idx="51">
                  <c:v>0.60423560555923228</c:v>
                </c:pt>
                <c:pt idx="52">
                  <c:v>0.60403618649965207</c:v>
                </c:pt>
                <c:pt idx="53">
                  <c:v>0.60336538461538458</c:v>
                </c:pt>
                <c:pt idx="54">
                  <c:v>0.60334855403348553</c:v>
                </c:pt>
                <c:pt idx="55">
                  <c:v>0.60328249336870021</c:v>
                </c:pt>
                <c:pt idx="56">
                  <c:v>0.60106788710907699</c:v>
                </c:pt>
                <c:pt idx="57">
                  <c:v>0.59993281827342959</c:v>
                </c:pt>
                <c:pt idx="58">
                  <c:v>0.59826589595375723</c:v>
                </c:pt>
                <c:pt idx="59">
                  <c:v>0.59792284866468848</c:v>
                </c:pt>
                <c:pt idx="60">
                  <c:v>0.59599636032757053</c:v>
                </c:pt>
                <c:pt idx="61">
                  <c:v>0.59466666666666668</c:v>
                </c:pt>
                <c:pt idx="62">
                  <c:v>0.59041960638692903</c:v>
                </c:pt>
                <c:pt idx="63">
                  <c:v>0.58972879399884592</c:v>
                </c:pt>
                <c:pt idx="64">
                  <c:v>0.58533975387907977</c:v>
                </c:pt>
                <c:pt idx="65">
                  <c:v>0.58504155124653745</c:v>
                </c:pt>
                <c:pt idx="66">
                  <c:v>0.58400718778077265</c:v>
                </c:pt>
                <c:pt idx="67">
                  <c:v>0.58034216705803421</c:v>
                </c:pt>
                <c:pt idx="68">
                  <c:v>0.57738748627881453</c:v>
                </c:pt>
                <c:pt idx="69">
                  <c:v>0.57077625570776258</c:v>
                </c:pt>
                <c:pt idx="70">
                  <c:v>0.56104868913857675</c:v>
                </c:pt>
                <c:pt idx="71">
                  <c:v>0.55959595959595965</c:v>
                </c:pt>
                <c:pt idx="72">
                  <c:v>0.55950991831971997</c:v>
                </c:pt>
                <c:pt idx="73">
                  <c:v>0.55873180873180872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64901632"/>
        <c:axId val="4646016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2884055876590575"/>
                  <c:y val="-0.898162454237871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F42-4304-965B-E9553C03A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市区町村別_有所見者割合!$BG$6:$BG$79</c:f>
              <c:numCache>
                <c:formatCode>0.0%</c:formatCode>
                <c:ptCount val="74"/>
                <c:pt idx="0">
                  <c:v>0.63748047362828564</c:v>
                </c:pt>
                <c:pt idx="1">
                  <c:v>0.63748047362828564</c:v>
                </c:pt>
                <c:pt idx="2">
                  <c:v>0.63748047362828564</c:v>
                </c:pt>
                <c:pt idx="3">
                  <c:v>0.63748047362828564</c:v>
                </c:pt>
                <c:pt idx="4">
                  <c:v>0.63748047362828564</c:v>
                </c:pt>
                <c:pt idx="5">
                  <c:v>0.63748047362828564</c:v>
                </c:pt>
                <c:pt idx="6">
                  <c:v>0.63748047362828564</c:v>
                </c:pt>
                <c:pt idx="7">
                  <c:v>0.63748047362828564</c:v>
                </c:pt>
                <c:pt idx="8">
                  <c:v>0.63748047362828564</c:v>
                </c:pt>
                <c:pt idx="9">
                  <c:v>0.63748047362828564</c:v>
                </c:pt>
                <c:pt idx="10">
                  <c:v>0.63748047362828564</c:v>
                </c:pt>
                <c:pt idx="11">
                  <c:v>0.63748047362828564</c:v>
                </c:pt>
                <c:pt idx="12">
                  <c:v>0.63748047362828564</c:v>
                </c:pt>
                <c:pt idx="13">
                  <c:v>0.63748047362828564</c:v>
                </c:pt>
                <c:pt idx="14">
                  <c:v>0.63748047362828564</c:v>
                </c:pt>
                <c:pt idx="15">
                  <c:v>0.63748047362828564</c:v>
                </c:pt>
                <c:pt idx="16">
                  <c:v>0.63748047362828564</c:v>
                </c:pt>
                <c:pt idx="17">
                  <c:v>0.63748047362828564</c:v>
                </c:pt>
                <c:pt idx="18">
                  <c:v>0.63748047362828564</c:v>
                </c:pt>
                <c:pt idx="19">
                  <c:v>0.63748047362828564</c:v>
                </c:pt>
                <c:pt idx="20">
                  <c:v>0.63748047362828564</c:v>
                </c:pt>
                <c:pt idx="21">
                  <c:v>0.63748047362828564</c:v>
                </c:pt>
                <c:pt idx="22">
                  <c:v>0.63748047362828564</c:v>
                </c:pt>
                <c:pt idx="23">
                  <c:v>0.63748047362828564</c:v>
                </c:pt>
                <c:pt idx="24">
                  <c:v>0.63748047362828564</c:v>
                </c:pt>
                <c:pt idx="25">
                  <c:v>0.63748047362828564</c:v>
                </c:pt>
                <c:pt idx="26">
                  <c:v>0.63748047362828564</c:v>
                </c:pt>
                <c:pt idx="27">
                  <c:v>0.63748047362828564</c:v>
                </c:pt>
                <c:pt idx="28">
                  <c:v>0.63748047362828564</c:v>
                </c:pt>
                <c:pt idx="29">
                  <c:v>0.63748047362828564</c:v>
                </c:pt>
                <c:pt idx="30">
                  <c:v>0.63748047362828564</c:v>
                </c:pt>
                <c:pt idx="31">
                  <c:v>0.63748047362828564</c:v>
                </c:pt>
                <c:pt idx="32">
                  <c:v>0.63748047362828564</c:v>
                </c:pt>
                <c:pt idx="33">
                  <c:v>0.63748047362828564</c:v>
                </c:pt>
                <c:pt idx="34">
                  <c:v>0.63748047362828564</c:v>
                </c:pt>
                <c:pt idx="35">
                  <c:v>0.63748047362828564</c:v>
                </c:pt>
                <c:pt idx="36">
                  <c:v>0.63748047362828564</c:v>
                </c:pt>
                <c:pt idx="37">
                  <c:v>0.63748047362828564</c:v>
                </c:pt>
                <c:pt idx="38">
                  <c:v>0.63748047362828564</c:v>
                </c:pt>
                <c:pt idx="39">
                  <c:v>0.63748047362828564</c:v>
                </c:pt>
                <c:pt idx="40">
                  <c:v>0.63748047362828564</c:v>
                </c:pt>
                <c:pt idx="41">
                  <c:v>0.63748047362828564</c:v>
                </c:pt>
                <c:pt idx="42">
                  <c:v>0.63748047362828564</c:v>
                </c:pt>
                <c:pt idx="43">
                  <c:v>0.63748047362828564</c:v>
                </c:pt>
                <c:pt idx="44">
                  <c:v>0.63748047362828564</c:v>
                </c:pt>
                <c:pt idx="45">
                  <c:v>0.63748047362828564</c:v>
                </c:pt>
                <c:pt idx="46">
                  <c:v>0.63748047362828564</c:v>
                </c:pt>
                <c:pt idx="47">
                  <c:v>0.63748047362828564</c:v>
                </c:pt>
                <c:pt idx="48">
                  <c:v>0.63748047362828564</c:v>
                </c:pt>
                <c:pt idx="49">
                  <c:v>0.63748047362828564</c:v>
                </c:pt>
                <c:pt idx="50">
                  <c:v>0.63748047362828564</c:v>
                </c:pt>
                <c:pt idx="51">
                  <c:v>0.63748047362828564</c:v>
                </c:pt>
                <c:pt idx="52">
                  <c:v>0.63748047362828564</c:v>
                </c:pt>
                <c:pt idx="53">
                  <c:v>0.63748047362828564</c:v>
                </c:pt>
                <c:pt idx="54">
                  <c:v>0.63748047362828564</c:v>
                </c:pt>
                <c:pt idx="55">
                  <c:v>0.63748047362828564</c:v>
                </c:pt>
                <c:pt idx="56">
                  <c:v>0.63748047362828564</c:v>
                </c:pt>
                <c:pt idx="57">
                  <c:v>0.63748047362828564</c:v>
                </c:pt>
                <c:pt idx="58">
                  <c:v>0.63748047362828564</c:v>
                </c:pt>
                <c:pt idx="59">
                  <c:v>0.63748047362828564</c:v>
                </c:pt>
                <c:pt idx="60">
                  <c:v>0.63748047362828564</c:v>
                </c:pt>
                <c:pt idx="61">
                  <c:v>0.63748047362828564</c:v>
                </c:pt>
                <c:pt idx="62">
                  <c:v>0.63748047362828564</c:v>
                </c:pt>
                <c:pt idx="63">
                  <c:v>0.63748047362828564</c:v>
                </c:pt>
                <c:pt idx="64">
                  <c:v>0.63748047362828564</c:v>
                </c:pt>
                <c:pt idx="65">
                  <c:v>0.63748047362828564</c:v>
                </c:pt>
                <c:pt idx="66">
                  <c:v>0.63748047362828564</c:v>
                </c:pt>
                <c:pt idx="67">
                  <c:v>0.63748047362828564</c:v>
                </c:pt>
                <c:pt idx="68">
                  <c:v>0.63748047362828564</c:v>
                </c:pt>
                <c:pt idx="69">
                  <c:v>0.63748047362828564</c:v>
                </c:pt>
                <c:pt idx="70">
                  <c:v>0.63748047362828564</c:v>
                </c:pt>
                <c:pt idx="71">
                  <c:v>0.63748047362828564</c:v>
                </c:pt>
                <c:pt idx="72">
                  <c:v>0.63748047362828564</c:v>
                </c:pt>
                <c:pt idx="73">
                  <c:v>0.63748047362828564</c:v>
                </c:pt>
              </c:numCache>
            </c:numRef>
          </c:xVal>
          <c:yVal>
            <c:numRef>
              <c:f>市区町村別_有所見者割合!$BH$6:$BH$79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64602816"/>
        <c:axId val="464602240"/>
      </c:scatterChart>
      <c:catAx>
        <c:axId val="464901632"/>
        <c:scaling>
          <c:orientation val="maxMin"/>
        </c:scaling>
        <c:delete val="0"/>
        <c:axPos val="l"/>
        <c:numFmt formatCode="General" sourceLinked="0"/>
        <c:majorTickMark val="none"/>
        <c:minorTickMark val="none"/>
        <c:tickLblPos val="nextTo"/>
        <c:spPr>
          <a:ln>
            <a:solidFill>
              <a:srgbClr val="7F7F7F"/>
            </a:solidFill>
          </a:ln>
        </c:spPr>
        <c:crossAx val="464601664"/>
        <c:crossesAt val="0"/>
        <c:auto val="1"/>
        <c:lblAlgn val="ctr"/>
        <c:lblOffset val="100"/>
        <c:noMultiLvlLbl val="0"/>
      </c:catAx>
      <c:valAx>
        <c:axId val="46460166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901632"/>
        <c:crosses val="autoZero"/>
        <c:crossBetween val="between"/>
      </c:valAx>
      <c:valAx>
        <c:axId val="464602240"/>
        <c:scaling>
          <c:orientation val="minMax"/>
          <c:max val="50"/>
          <c:min val="0"/>
        </c:scaling>
        <c:delete val="1"/>
        <c:axPos val="r"/>
        <c:numFmt formatCode="General" sourceLinked="1"/>
        <c:majorTickMark val="out"/>
        <c:minorTickMark val="none"/>
        <c:tickLblPos val="nextTo"/>
        <c:crossAx val="464602816"/>
        <c:crosses val="max"/>
        <c:crossBetween val="midCat"/>
      </c:valAx>
      <c:valAx>
        <c:axId val="464602816"/>
        <c:scaling>
          <c:orientation val="minMax"/>
        </c:scaling>
        <c:delete val="1"/>
        <c:axPos val="b"/>
        <c:numFmt formatCode="0.0%" sourceLinked="1"/>
        <c:majorTickMark val="out"/>
        <c:minorTickMark val="none"/>
        <c:tickLblPos val="nextTo"/>
        <c:crossAx val="464602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'市区町村別_健診受診率(資格通年)'!$AC$4</c:f>
              <c:strCache>
                <c:ptCount val="1"/>
                <c:pt idx="0">
                  <c:v>医科健診受診率</c:v>
                </c:pt>
              </c:strCache>
            </c:strRef>
          </c:tx>
          <c:spPr>
            <a:solidFill>
              <a:schemeClr val="accent4">
                <a:lumMod val="60000"/>
                <a:lumOff val="40000"/>
              </a:schemeClr>
            </a:solidFill>
            <a:ln>
              <a:noFill/>
            </a:ln>
          </c:spPr>
          <c:invertIfNegative val="0"/>
          <c:dLbls>
            <c:dLbl>
              <c:idx val="27"/>
              <c:layout>
                <c:manualLayout>
                  <c:x val="1.5344782151818779E-3"/>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9D-42BF-AC8B-3108C82FCA0A}"/>
                </c:ext>
              </c:extLst>
            </c:dLbl>
            <c:dLbl>
              <c:idx val="28"/>
              <c:layout>
                <c:manualLayout>
                  <c:x val="1.1447449135369856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1B-4D8F-843E-D2F1092FC056}"/>
                </c:ext>
              </c:extLst>
            </c:dLbl>
            <c:dLbl>
              <c:idx val="29"/>
              <c:layout>
                <c:manualLayout>
                  <c:x val="1.4657529231507992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1B-4D8F-843E-D2F1092FC056}"/>
                </c:ext>
              </c:extLst>
            </c:dLbl>
            <c:dLbl>
              <c:idx val="30"/>
              <c:layout>
                <c:manualLayout>
                  <c:x val="1.619200744668987E-2"/>
                  <c:y val="3.94106841576537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1B-4D8F-843E-D2F1092FC056}"/>
                </c:ext>
              </c:extLst>
            </c:dLbl>
            <c:dLbl>
              <c:idx val="31"/>
              <c:layout>
                <c:manualLayout>
                  <c:x val="1.7726485661871804E-2"/>
                  <c:y val="3.152854732612301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1B-4D8F-843E-D2F1092FC056}"/>
                </c:ext>
              </c:extLst>
            </c:dLbl>
            <c:dLbl>
              <c:idx val="32"/>
              <c:layout>
                <c:manualLayout>
                  <c:x val="2.6104978366877737E-2"/>
                  <c:y val="4.729282098918452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1B-4D8F-843E-D2F1092FC056}"/>
                </c:ext>
              </c:extLst>
            </c:dLbl>
            <c:dLbl>
              <c:idx val="33"/>
              <c:layout>
                <c:manualLayout>
                  <c:x val="2.7780701072890254E-2"/>
                  <c:y val="2.364641049459226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1B-4D8F-843E-D2F1092FC056}"/>
                </c:ext>
              </c:extLst>
            </c:dLbl>
            <c:dLbl>
              <c:idx val="34"/>
              <c:layout>
                <c:manualLayout>
                  <c:x val="2.7780701072890195E-2"/>
                  <c:y val="1.57642736630615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1B-4D8F-843E-D2F1092FC056}"/>
                </c:ext>
              </c:extLst>
            </c:dLbl>
            <c:dLbl>
              <c:idx val="35"/>
              <c:layout>
                <c:manualLayout>
                  <c:x val="2.959754744467687E-2"/>
                  <c:y val="3.94106841576537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1B-4D8F-843E-D2F1092FC056}"/>
                </c:ext>
              </c:extLst>
            </c:dLbl>
            <c:dLbl>
              <c:idx val="36"/>
              <c:layout>
                <c:manualLayout>
                  <c:x val="3.4459789360846267E-2"/>
                  <c:y val="7.09392314837767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A1B-4D8F-843E-D2F1092FC056}"/>
                </c:ext>
              </c:extLst>
            </c:dLbl>
            <c:dLbl>
              <c:idx val="37"/>
              <c:layout>
                <c:manualLayout>
                  <c:x val="3.445978936084633E-2"/>
                  <c:y val="4.729282099652533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1B-4D8F-843E-D2F1092FC056}"/>
                </c:ext>
              </c:extLst>
            </c:dLbl>
            <c:dLbl>
              <c:idx val="38"/>
              <c:layout>
                <c:manualLayout>
                  <c:x val="-8.3784582581251255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1B-4D8F-843E-D2F1092FC056}"/>
                </c:ext>
              </c:extLst>
            </c:dLbl>
            <c:dLbl>
              <c:idx val="39"/>
              <c:layout>
                <c:manualLayout>
                  <c:x val="-8.37845825812512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1B-4D8F-843E-D2F1092FC056}"/>
                </c:ext>
              </c:extLst>
            </c:dLbl>
            <c:dLbl>
              <c:idx val="40"/>
              <c:layout>
                <c:manualLayout>
                  <c:x val="-8.3784582581251862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1B-4D8F-843E-D2F1092FC056}"/>
                </c:ext>
              </c:extLst>
            </c:dLbl>
            <c:dLbl>
              <c:idx val="41"/>
              <c:layout>
                <c:manualLayout>
                  <c:x val="-6.702766606500161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A1B-4D8F-843E-D2F1092FC056}"/>
                </c:ext>
              </c:extLst>
            </c:dLbl>
            <c:dLbl>
              <c:idx val="42"/>
              <c:layout>
                <c:manualLayout>
                  <c:x val="-6.7027666065001615E-3"/>
                  <c:y val="7.55828924193712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A1B-4D8F-843E-D2F1092FC056}"/>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'市区町村別_健診受診率(資格通年)'!$AC$5:$AC$78</c:f>
              <c:strCache>
                <c:ptCount val="74"/>
                <c:pt idx="0">
                  <c:v>豊能町</c:v>
                </c:pt>
                <c:pt idx="1">
                  <c:v>池田市</c:v>
                </c:pt>
                <c:pt idx="2">
                  <c:v>吹田市</c:v>
                </c:pt>
                <c:pt idx="3">
                  <c:v>河南町</c:v>
                </c:pt>
                <c:pt idx="4">
                  <c:v>藤井寺市</c:v>
                </c:pt>
                <c:pt idx="5">
                  <c:v>高槻市</c:v>
                </c:pt>
                <c:pt idx="6">
                  <c:v>和泉市</c:v>
                </c:pt>
                <c:pt idx="7">
                  <c:v>千早赤阪村</c:v>
                </c:pt>
                <c:pt idx="8">
                  <c:v>河内長野市</c:v>
                </c:pt>
                <c:pt idx="9">
                  <c:v>門真市</c:v>
                </c:pt>
                <c:pt idx="10">
                  <c:v>寝屋川市</c:v>
                </c:pt>
                <c:pt idx="11">
                  <c:v>富田林市</c:v>
                </c:pt>
                <c:pt idx="12">
                  <c:v>羽曳野市</c:v>
                </c:pt>
                <c:pt idx="13">
                  <c:v>大阪狭山市</c:v>
                </c:pt>
                <c:pt idx="14">
                  <c:v>茨木市</c:v>
                </c:pt>
                <c:pt idx="15">
                  <c:v>箕面市</c:v>
                </c:pt>
                <c:pt idx="16">
                  <c:v>泉大津市</c:v>
                </c:pt>
                <c:pt idx="17">
                  <c:v>八尾市</c:v>
                </c:pt>
                <c:pt idx="18">
                  <c:v>能勢町</c:v>
                </c:pt>
                <c:pt idx="19">
                  <c:v>太子町</c:v>
                </c:pt>
                <c:pt idx="20">
                  <c:v>堺市美原区</c:v>
                </c:pt>
                <c:pt idx="21">
                  <c:v>大東市</c:v>
                </c:pt>
                <c:pt idx="22">
                  <c:v>四條畷市</c:v>
                </c:pt>
                <c:pt idx="23">
                  <c:v>田尻町</c:v>
                </c:pt>
                <c:pt idx="24">
                  <c:v>島本町</c:v>
                </c:pt>
                <c:pt idx="25">
                  <c:v>豊中市</c:v>
                </c:pt>
                <c:pt idx="26">
                  <c:v>柏原市</c:v>
                </c:pt>
                <c:pt idx="27">
                  <c:v>枚方市</c:v>
                </c:pt>
                <c:pt idx="28">
                  <c:v>貝塚市</c:v>
                </c:pt>
                <c:pt idx="29">
                  <c:v>高石市</c:v>
                </c:pt>
                <c:pt idx="30">
                  <c:v>東大阪市</c:v>
                </c:pt>
                <c:pt idx="31">
                  <c:v>西淀川区</c:v>
                </c:pt>
                <c:pt idx="32">
                  <c:v>摂津市</c:v>
                </c:pt>
                <c:pt idx="33">
                  <c:v>堺市東区</c:v>
                </c:pt>
                <c:pt idx="34">
                  <c:v>岸和田市</c:v>
                </c:pt>
                <c:pt idx="35">
                  <c:v>忠岡町</c:v>
                </c:pt>
                <c:pt idx="36">
                  <c:v>堺市北区</c:v>
                </c:pt>
                <c:pt idx="37">
                  <c:v>堺市南区</c:v>
                </c:pt>
                <c:pt idx="38">
                  <c:v>泉佐野市</c:v>
                </c:pt>
                <c:pt idx="39">
                  <c:v>堺市</c:v>
                </c:pt>
                <c:pt idx="40">
                  <c:v>堺市西区</c:v>
                </c:pt>
                <c:pt idx="41">
                  <c:v>守口市</c:v>
                </c:pt>
                <c:pt idx="42">
                  <c:v>此花区</c:v>
                </c:pt>
                <c:pt idx="43">
                  <c:v>交野市</c:v>
                </c:pt>
                <c:pt idx="44">
                  <c:v>熊取町</c:v>
                </c:pt>
                <c:pt idx="45">
                  <c:v>堺市中区</c:v>
                </c:pt>
                <c:pt idx="46">
                  <c:v>堺市堺区</c:v>
                </c:pt>
                <c:pt idx="47">
                  <c:v>松原市</c:v>
                </c:pt>
                <c:pt idx="48">
                  <c:v>福島区</c:v>
                </c:pt>
                <c:pt idx="49">
                  <c:v>泉南市</c:v>
                </c:pt>
                <c:pt idx="50">
                  <c:v>鶴見区</c:v>
                </c:pt>
                <c:pt idx="51">
                  <c:v>東淀川区</c:v>
                </c:pt>
                <c:pt idx="52">
                  <c:v>都島区</c:v>
                </c:pt>
                <c:pt idx="53">
                  <c:v>大正区</c:v>
                </c:pt>
                <c:pt idx="54">
                  <c:v>城東区</c:v>
                </c:pt>
                <c:pt idx="55">
                  <c:v>住吉区</c:v>
                </c:pt>
                <c:pt idx="56">
                  <c:v>東成区</c:v>
                </c:pt>
                <c:pt idx="57">
                  <c:v>大阪市</c:v>
                </c:pt>
                <c:pt idx="58">
                  <c:v>阪南市</c:v>
                </c:pt>
                <c:pt idx="59">
                  <c:v>天王寺区</c:v>
                </c:pt>
                <c:pt idx="60">
                  <c:v>淀川区</c:v>
                </c:pt>
                <c:pt idx="61">
                  <c:v>中央区</c:v>
                </c:pt>
                <c:pt idx="62">
                  <c:v>東住吉区</c:v>
                </c:pt>
                <c:pt idx="63">
                  <c:v>旭区</c:v>
                </c:pt>
                <c:pt idx="64">
                  <c:v>生野区</c:v>
                </c:pt>
                <c:pt idx="65">
                  <c:v>阿倍野区</c:v>
                </c:pt>
                <c:pt idx="66">
                  <c:v>西成区</c:v>
                </c:pt>
                <c:pt idx="67">
                  <c:v>平野区</c:v>
                </c:pt>
                <c:pt idx="68">
                  <c:v>岬町</c:v>
                </c:pt>
                <c:pt idx="69">
                  <c:v>住之江区</c:v>
                </c:pt>
                <c:pt idx="70">
                  <c:v>港区</c:v>
                </c:pt>
                <c:pt idx="71">
                  <c:v>西区</c:v>
                </c:pt>
                <c:pt idx="72">
                  <c:v>北区</c:v>
                </c:pt>
                <c:pt idx="73">
                  <c:v>浪速区</c:v>
                </c:pt>
              </c:strCache>
            </c:strRef>
          </c:cat>
          <c:val>
            <c:numRef>
              <c:f>'市区町村別_健診受診率(資格通年)'!$AD$5:$AD$78</c:f>
              <c:numCache>
                <c:formatCode>0.0%</c:formatCode>
                <c:ptCount val="74"/>
                <c:pt idx="0">
                  <c:v>0.51013424585417211</c:v>
                </c:pt>
                <c:pt idx="1">
                  <c:v>0.4435955056179775</c:v>
                </c:pt>
                <c:pt idx="2">
                  <c:v>0.33973895031071399</c:v>
                </c:pt>
                <c:pt idx="3">
                  <c:v>0.33674775928297057</c:v>
                </c:pt>
                <c:pt idx="4">
                  <c:v>0.32692763938315539</c:v>
                </c:pt>
                <c:pt idx="5">
                  <c:v>0.31917249297767208</c:v>
                </c:pt>
                <c:pt idx="6">
                  <c:v>0.31734240125555846</c:v>
                </c:pt>
                <c:pt idx="7">
                  <c:v>0.30754536771728747</c:v>
                </c:pt>
                <c:pt idx="8">
                  <c:v>0.29682714688227368</c:v>
                </c:pt>
                <c:pt idx="9">
                  <c:v>0.28910587784798009</c:v>
                </c:pt>
                <c:pt idx="10">
                  <c:v>0.28331028123559243</c:v>
                </c:pt>
                <c:pt idx="11">
                  <c:v>0.28213544108781569</c:v>
                </c:pt>
                <c:pt idx="12">
                  <c:v>0.28139473335979887</c:v>
                </c:pt>
                <c:pt idx="13">
                  <c:v>0.27890592623290511</c:v>
                </c:pt>
                <c:pt idx="14">
                  <c:v>0.26232288964278588</c:v>
                </c:pt>
                <c:pt idx="15">
                  <c:v>0.25742826239104155</c:v>
                </c:pt>
                <c:pt idx="16">
                  <c:v>0.25204032645223234</c:v>
                </c:pt>
                <c:pt idx="17">
                  <c:v>0.25030450669914739</c:v>
                </c:pt>
                <c:pt idx="18">
                  <c:v>0.23501762632197415</c:v>
                </c:pt>
                <c:pt idx="19">
                  <c:v>0.23099415204678361</c:v>
                </c:pt>
                <c:pt idx="20">
                  <c:v>0.22024760383386582</c:v>
                </c:pt>
                <c:pt idx="21">
                  <c:v>0.2197005622925276</c:v>
                </c:pt>
                <c:pt idx="22">
                  <c:v>0.2183803457688808</c:v>
                </c:pt>
                <c:pt idx="23">
                  <c:v>0.21532091097308489</c:v>
                </c:pt>
                <c:pt idx="24">
                  <c:v>0.21083690987124465</c:v>
                </c:pt>
                <c:pt idx="25">
                  <c:v>0.20920137085886384</c:v>
                </c:pt>
                <c:pt idx="26">
                  <c:v>0.20591480909291549</c:v>
                </c:pt>
                <c:pt idx="27">
                  <c:v>0.20181671376665322</c:v>
                </c:pt>
                <c:pt idx="28">
                  <c:v>0.19338905775075987</c:v>
                </c:pt>
                <c:pt idx="29">
                  <c:v>0.19106801420376945</c:v>
                </c:pt>
                <c:pt idx="30">
                  <c:v>0.19061846917450365</c:v>
                </c:pt>
                <c:pt idx="31">
                  <c:v>0.19011227474290027</c:v>
                </c:pt>
                <c:pt idx="32">
                  <c:v>0.18320610687022901</c:v>
                </c:pt>
                <c:pt idx="33">
                  <c:v>0.18251231527093595</c:v>
                </c:pt>
                <c:pt idx="34">
                  <c:v>0.1822192624656622</c:v>
                </c:pt>
                <c:pt idx="35">
                  <c:v>0.18012422360248448</c:v>
                </c:pt>
                <c:pt idx="36">
                  <c:v>0.17702207921890603</c:v>
                </c:pt>
                <c:pt idx="37">
                  <c:v>0.17698648519122018</c:v>
                </c:pt>
                <c:pt idx="38">
                  <c:v>0.17531922043010753</c:v>
                </c:pt>
                <c:pt idx="39">
                  <c:v>0.17498359136712868</c:v>
                </c:pt>
                <c:pt idx="40">
                  <c:v>0.1737682678670531</c:v>
                </c:pt>
                <c:pt idx="41">
                  <c:v>0.17335423197492164</c:v>
                </c:pt>
                <c:pt idx="42">
                  <c:v>0.17123544874202029</c:v>
                </c:pt>
                <c:pt idx="43">
                  <c:v>0.16676676676676677</c:v>
                </c:pt>
                <c:pt idx="44">
                  <c:v>0.16660039761431411</c:v>
                </c:pt>
                <c:pt idx="45">
                  <c:v>0.16654566574705967</c:v>
                </c:pt>
                <c:pt idx="46">
                  <c:v>0.16010723248916267</c:v>
                </c:pt>
                <c:pt idx="47">
                  <c:v>0.15519302019839848</c:v>
                </c:pt>
                <c:pt idx="48">
                  <c:v>0.15138624028164882</c:v>
                </c:pt>
                <c:pt idx="49">
                  <c:v>0.15131663455362879</c:v>
                </c:pt>
                <c:pt idx="50">
                  <c:v>0.14945280437756497</c:v>
                </c:pt>
                <c:pt idx="51">
                  <c:v>0.14740752882041194</c:v>
                </c:pt>
                <c:pt idx="52">
                  <c:v>0.14632332434693687</c:v>
                </c:pt>
                <c:pt idx="53">
                  <c:v>0.14269497105233284</c:v>
                </c:pt>
                <c:pt idx="54">
                  <c:v>0.13932710471230919</c:v>
                </c:pt>
                <c:pt idx="55">
                  <c:v>0.13872832369942195</c:v>
                </c:pt>
                <c:pt idx="56">
                  <c:v>0.13327646870668514</c:v>
                </c:pt>
                <c:pt idx="57">
                  <c:v>0.13135511275925127</c:v>
                </c:pt>
                <c:pt idx="58">
                  <c:v>0.13132766514061478</c:v>
                </c:pt>
                <c:pt idx="59">
                  <c:v>0.128657616892911</c:v>
                </c:pt>
                <c:pt idx="60">
                  <c:v>0.12819206160466565</c:v>
                </c:pt>
                <c:pt idx="61">
                  <c:v>0.12812364581828686</c:v>
                </c:pt>
                <c:pt idx="62">
                  <c:v>0.12807473982970671</c:v>
                </c:pt>
                <c:pt idx="63">
                  <c:v>0.12717644226911659</c:v>
                </c:pt>
                <c:pt idx="64">
                  <c:v>0.12630937880633375</c:v>
                </c:pt>
                <c:pt idx="65">
                  <c:v>0.12591226857186755</c:v>
                </c:pt>
                <c:pt idx="66">
                  <c:v>0.12148962148962149</c:v>
                </c:pt>
                <c:pt idx="67">
                  <c:v>0.12100411062776868</c:v>
                </c:pt>
                <c:pt idx="68">
                  <c:v>0.11882229232386961</c:v>
                </c:pt>
                <c:pt idx="69">
                  <c:v>0.10957417954976946</c:v>
                </c:pt>
                <c:pt idx="70">
                  <c:v>0.10019055260254739</c:v>
                </c:pt>
                <c:pt idx="71">
                  <c:v>9.4538140182577751E-2</c:v>
                </c:pt>
                <c:pt idx="72">
                  <c:v>9.2937165124208479E-2</c:v>
                </c:pt>
                <c:pt idx="73">
                  <c:v>9.207656893627332E-2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2380160"/>
        <c:axId val="449181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3662428618174524E-2"/>
                  <c:y val="-0.8972000191529370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DEF-4659-8D6C-3A6846EB0B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'市区町村別_健診受診率(資格通年)'!$AF$5:$AF$78</c:f>
              <c:numCache>
                <c:formatCode>0.0%</c:formatCode>
                <c:ptCount val="74"/>
                <c:pt idx="0">
                  <c:v>0.2060617247352004</c:v>
                </c:pt>
                <c:pt idx="1">
                  <c:v>0.2060617247352004</c:v>
                </c:pt>
                <c:pt idx="2">
                  <c:v>0.2060617247352004</c:v>
                </c:pt>
                <c:pt idx="3">
                  <c:v>0.2060617247352004</c:v>
                </c:pt>
                <c:pt idx="4">
                  <c:v>0.2060617247352004</c:v>
                </c:pt>
                <c:pt idx="5">
                  <c:v>0.2060617247352004</c:v>
                </c:pt>
                <c:pt idx="6">
                  <c:v>0.2060617247352004</c:v>
                </c:pt>
                <c:pt idx="7">
                  <c:v>0.2060617247352004</c:v>
                </c:pt>
                <c:pt idx="8">
                  <c:v>0.2060617247352004</c:v>
                </c:pt>
                <c:pt idx="9">
                  <c:v>0.2060617247352004</c:v>
                </c:pt>
                <c:pt idx="10">
                  <c:v>0.2060617247352004</c:v>
                </c:pt>
                <c:pt idx="11">
                  <c:v>0.2060617247352004</c:v>
                </c:pt>
                <c:pt idx="12">
                  <c:v>0.2060617247352004</c:v>
                </c:pt>
                <c:pt idx="13">
                  <c:v>0.2060617247352004</c:v>
                </c:pt>
                <c:pt idx="14">
                  <c:v>0.2060617247352004</c:v>
                </c:pt>
                <c:pt idx="15">
                  <c:v>0.2060617247352004</c:v>
                </c:pt>
                <c:pt idx="16">
                  <c:v>0.2060617247352004</c:v>
                </c:pt>
                <c:pt idx="17">
                  <c:v>0.2060617247352004</c:v>
                </c:pt>
                <c:pt idx="18">
                  <c:v>0.2060617247352004</c:v>
                </c:pt>
                <c:pt idx="19">
                  <c:v>0.2060617247352004</c:v>
                </c:pt>
                <c:pt idx="20">
                  <c:v>0.2060617247352004</c:v>
                </c:pt>
                <c:pt idx="21">
                  <c:v>0.2060617247352004</c:v>
                </c:pt>
                <c:pt idx="22">
                  <c:v>0.2060617247352004</c:v>
                </c:pt>
                <c:pt idx="23">
                  <c:v>0.2060617247352004</c:v>
                </c:pt>
                <c:pt idx="24">
                  <c:v>0.2060617247352004</c:v>
                </c:pt>
                <c:pt idx="25">
                  <c:v>0.2060617247352004</c:v>
                </c:pt>
                <c:pt idx="26">
                  <c:v>0.2060617247352004</c:v>
                </c:pt>
                <c:pt idx="27">
                  <c:v>0.2060617247352004</c:v>
                </c:pt>
                <c:pt idx="28">
                  <c:v>0.2060617247352004</c:v>
                </c:pt>
                <c:pt idx="29">
                  <c:v>0.2060617247352004</c:v>
                </c:pt>
                <c:pt idx="30">
                  <c:v>0.2060617247352004</c:v>
                </c:pt>
                <c:pt idx="31">
                  <c:v>0.2060617247352004</c:v>
                </c:pt>
                <c:pt idx="32">
                  <c:v>0.2060617247352004</c:v>
                </c:pt>
                <c:pt idx="33">
                  <c:v>0.2060617247352004</c:v>
                </c:pt>
                <c:pt idx="34">
                  <c:v>0.2060617247352004</c:v>
                </c:pt>
                <c:pt idx="35">
                  <c:v>0.2060617247352004</c:v>
                </c:pt>
                <c:pt idx="36">
                  <c:v>0.2060617247352004</c:v>
                </c:pt>
                <c:pt idx="37">
                  <c:v>0.2060617247352004</c:v>
                </c:pt>
                <c:pt idx="38">
                  <c:v>0.2060617247352004</c:v>
                </c:pt>
                <c:pt idx="39">
                  <c:v>0.2060617247352004</c:v>
                </c:pt>
                <c:pt idx="40">
                  <c:v>0.2060617247352004</c:v>
                </c:pt>
                <c:pt idx="41">
                  <c:v>0.2060617247352004</c:v>
                </c:pt>
                <c:pt idx="42">
                  <c:v>0.2060617247352004</c:v>
                </c:pt>
                <c:pt idx="43">
                  <c:v>0.2060617247352004</c:v>
                </c:pt>
                <c:pt idx="44">
                  <c:v>0.2060617247352004</c:v>
                </c:pt>
                <c:pt idx="45">
                  <c:v>0.2060617247352004</c:v>
                </c:pt>
                <c:pt idx="46">
                  <c:v>0.2060617247352004</c:v>
                </c:pt>
                <c:pt idx="47">
                  <c:v>0.2060617247352004</c:v>
                </c:pt>
                <c:pt idx="48">
                  <c:v>0.2060617247352004</c:v>
                </c:pt>
                <c:pt idx="49">
                  <c:v>0.2060617247352004</c:v>
                </c:pt>
                <c:pt idx="50">
                  <c:v>0.2060617247352004</c:v>
                </c:pt>
                <c:pt idx="51">
                  <c:v>0.2060617247352004</c:v>
                </c:pt>
                <c:pt idx="52">
                  <c:v>0.2060617247352004</c:v>
                </c:pt>
                <c:pt idx="53">
                  <c:v>0.2060617247352004</c:v>
                </c:pt>
                <c:pt idx="54">
                  <c:v>0.2060617247352004</c:v>
                </c:pt>
                <c:pt idx="55">
                  <c:v>0.2060617247352004</c:v>
                </c:pt>
                <c:pt idx="56">
                  <c:v>0.2060617247352004</c:v>
                </c:pt>
                <c:pt idx="57">
                  <c:v>0.2060617247352004</c:v>
                </c:pt>
                <c:pt idx="58">
                  <c:v>0.2060617247352004</c:v>
                </c:pt>
                <c:pt idx="59">
                  <c:v>0.2060617247352004</c:v>
                </c:pt>
                <c:pt idx="60">
                  <c:v>0.2060617247352004</c:v>
                </c:pt>
                <c:pt idx="61">
                  <c:v>0.2060617247352004</c:v>
                </c:pt>
                <c:pt idx="62">
                  <c:v>0.2060617247352004</c:v>
                </c:pt>
                <c:pt idx="63">
                  <c:v>0.2060617247352004</c:v>
                </c:pt>
                <c:pt idx="64">
                  <c:v>0.2060617247352004</c:v>
                </c:pt>
                <c:pt idx="65">
                  <c:v>0.2060617247352004</c:v>
                </c:pt>
                <c:pt idx="66">
                  <c:v>0.2060617247352004</c:v>
                </c:pt>
                <c:pt idx="67">
                  <c:v>0.2060617247352004</c:v>
                </c:pt>
                <c:pt idx="68">
                  <c:v>0.2060617247352004</c:v>
                </c:pt>
                <c:pt idx="69">
                  <c:v>0.2060617247352004</c:v>
                </c:pt>
                <c:pt idx="70">
                  <c:v>0.2060617247352004</c:v>
                </c:pt>
                <c:pt idx="71">
                  <c:v>0.2060617247352004</c:v>
                </c:pt>
                <c:pt idx="72">
                  <c:v>0.2060617247352004</c:v>
                </c:pt>
                <c:pt idx="73">
                  <c:v>0.2060617247352004</c:v>
                </c:pt>
              </c:numCache>
            </c:numRef>
          </c:xVal>
          <c:yVal>
            <c:numRef>
              <c:f>'市区町村別_健診受診率(資格通年)'!$AG$5:$AG$78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nextTo"/>
        <c:spPr>
          <a:ln>
            <a:solidFill>
              <a:srgbClr val="7F7F7F"/>
            </a:solidFill>
          </a:ln>
        </c:spPr>
        <c:crossAx val="449181312"/>
        <c:crossesAt val="0"/>
        <c:auto val="1"/>
        <c:lblAlgn val="ctr"/>
        <c:lblOffset val="100"/>
        <c:noMultiLvlLbl val="0"/>
      </c:catAx>
      <c:valAx>
        <c:axId val="449181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0.0%"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'年齢別受診率(年度末資格)'!$E$3</c:f>
              <c:strCache>
                <c:ptCount val="1"/>
                <c:pt idx="0">
                  <c:v>受診率(%)</c:v>
                </c:pt>
              </c:strCache>
            </c:strRef>
          </c:tx>
          <c:spPr>
            <a:solidFill>
              <a:srgbClr val="FFC000"/>
            </a:solidFill>
            <a:ln>
              <a:noFill/>
            </a:ln>
          </c:spPr>
          <c:invertIfNegative val="0"/>
          <c:dLbls>
            <c:dLbl>
              <c:idx val="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37-4877-AB4F-DE2B9A5F5174}"/>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37-4877-AB4F-DE2B9A5F5174}"/>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37-4877-AB4F-DE2B9A5F5174}"/>
                </c:ext>
              </c:extLst>
            </c:dLbl>
            <c:dLbl>
              <c:idx val="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37-4877-AB4F-DE2B9A5F5174}"/>
                </c:ext>
              </c:extLst>
            </c:dLbl>
            <c:dLbl>
              <c:idx val="10"/>
              <c:layout>
                <c:manualLayout>
                  <c:x val="1.9844325749125653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37-4877-AB4F-DE2B9A5F5174}"/>
                </c:ext>
              </c:extLst>
            </c:dLbl>
            <c:dLbl>
              <c:idx val="11"/>
              <c:layout>
                <c:manualLayout>
                  <c:x val="1.9598390660754066E-2"/>
                  <c:y val="7.9365079328122119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37-4877-AB4F-DE2B9A5F5174}"/>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37-4877-AB4F-DE2B9A5F5174}"/>
                </c:ext>
              </c:extLst>
            </c:dLbl>
            <c:dLbl>
              <c:idx val="13"/>
              <c:layout>
                <c:manualLayout>
                  <c:x val="1.4041877884885692E-2"/>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37-4877-AB4F-DE2B9A5F5174}"/>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37-4877-AB4F-DE2B9A5F5174}"/>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37-4877-AB4F-DE2B9A5F5174}"/>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237-4877-AB4F-DE2B9A5F5174}"/>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237-4877-AB4F-DE2B9A5F5174}"/>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237-4877-AB4F-DE2B9A5F5174}"/>
                </c:ext>
              </c:extLst>
            </c:dLbl>
            <c:dLbl>
              <c:idx val="28"/>
              <c:layout>
                <c:manualLayout>
                  <c:x val="2.3115942028985505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37-4877-AB4F-DE2B9A5F5174}"/>
                </c:ext>
              </c:extLst>
            </c:dLbl>
            <c:dLbl>
              <c:idx val="31"/>
              <c:layout>
                <c:manualLayout>
                  <c:x val="-8.5921497584541349E-3"/>
                  <c:y val="1.58730158730158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237-4877-AB4F-DE2B9A5F5174}"/>
                </c:ext>
              </c:extLst>
            </c:dLbl>
            <c:dLbl>
              <c:idx val="33"/>
              <c:layout>
                <c:manualLayout>
                  <c:x val="2.4581417633207282E-4"/>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237-4877-AB4F-DE2B9A5F5174}"/>
                </c:ext>
              </c:extLst>
            </c:dLbl>
            <c:dLbl>
              <c:idx val="34"/>
              <c:layout>
                <c:manualLayout>
                  <c:x val="1.1995169082125604E-3"/>
                  <c:y val="2.38095238243067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37-4877-AB4F-DE2B9A5F5174}"/>
                </c:ext>
              </c:extLst>
            </c:dLbl>
            <c:dLbl>
              <c:idx val="38"/>
              <c:layout>
                <c:manualLayout>
                  <c:x val="-5.2802287655789014E-4"/>
                  <c:y val="-1.0078571428571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237-4877-AB4F-DE2B9A5F5174}"/>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37-4877-AB4F-DE2B9A5F5174}"/>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237-4877-AB4F-DE2B9A5F5174}"/>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237-4877-AB4F-DE2B9A5F517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'年齢別受診率(年度末資格)'!$B$4:$B$45</c:f>
              <c:strCache>
                <c:ptCount val="42"/>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96歳</c:v>
                </c:pt>
                <c:pt idx="23">
                  <c:v>97歳</c:v>
                </c:pt>
                <c:pt idx="24">
                  <c:v>98歳</c:v>
                </c:pt>
                <c:pt idx="25">
                  <c:v>99歳</c:v>
                </c:pt>
                <c:pt idx="26">
                  <c:v>100歳</c:v>
                </c:pt>
                <c:pt idx="27">
                  <c:v>101歳</c:v>
                </c:pt>
                <c:pt idx="28">
                  <c:v>102歳</c:v>
                </c:pt>
                <c:pt idx="29">
                  <c:v>103歳</c:v>
                </c:pt>
                <c:pt idx="30">
                  <c:v>104歳</c:v>
                </c:pt>
                <c:pt idx="31">
                  <c:v>105歳</c:v>
                </c:pt>
                <c:pt idx="32">
                  <c:v>106歳</c:v>
                </c:pt>
                <c:pt idx="33">
                  <c:v>107歳</c:v>
                </c:pt>
                <c:pt idx="34">
                  <c:v>108歳</c:v>
                </c:pt>
                <c:pt idx="35">
                  <c:v>109歳</c:v>
                </c:pt>
                <c:pt idx="36">
                  <c:v>110歳</c:v>
                </c:pt>
                <c:pt idx="37">
                  <c:v>111歳</c:v>
                </c:pt>
                <c:pt idx="38">
                  <c:v>112歳</c:v>
                </c:pt>
                <c:pt idx="39">
                  <c:v>113歳</c:v>
                </c:pt>
                <c:pt idx="40">
                  <c:v>114歳</c:v>
                </c:pt>
                <c:pt idx="41">
                  <c:v>115歳</c:v>
                </c:pt>
              </c:strCache>
            </c:strRef>
          </c:cat>
          <c:val>
            <c:numRef>
              <c:f>'年齢別受診率(年度末資格)'!$E$4:$E$45</c:f>
              <c:numCache>
                <c:formatCode>0.0%</c:formatCode>
                <c:ptCount val="42"/>
                <c:pt idx="0">
                  <c:v>0.12528916443046173</c:v>
                </c:pt>
                <c:pt idx="1">
                  <c:v>0.17132836571028998</c:v>
                </c:pt>
                <c:pt idx="2">
                  <c:v>0.26280395173541565</c:v>
                </c:pt>
                <c:pt idx="3">
                  <c:v>0.26465462448485844</c:v>
                </c:pt>
                <c:pt idx="4">
                  <c:v>0.25636547120012421</c:v>
                </c:pt>
                <c:pt idx="5">
                  <c:v>0.24609906333285411</c:v>
                </c:pt>
                <c:pt idx="6">
                  <c:v>0.23686406425200135</c:v>
                </c:pt>
                <c:pt idx="7">
                  <c:v>0.22706874887811884</c:v>
                </c:pt>
                <c:pt idx="8">
                  <c:v>0.21340070602893335</c:v>
                </c:pt>
                <c:pt idx="9">
                  <c:v>0.20210917735987077</c:v>
                </c:pt>
                <c:pt idx="10">
                  <c:v>0.18999260854195457</c:v>
                </c:pt>
                <c:pt idx="11">
                  <c:v>0.17781881174925282</c:v>
                </c:pt>
                <c:pt idx="12">
                  <c:v>0.16487641863593949</c:v>
                </c:pt>
                <c:pt idx="13">
                  <c:v>0.1533401994288657</c:v>
                </c:pt>
                <c:pt idx="14">
                  <c:v>0.14172498103026726</c:v>
                </c:pt>
                <c:pt idx="15">
                  <c:v>0.12957271735897691</c:v>
                </c:pt>
                <c:pt idx="16">
                  <c:v>0.11995372586564544</c:v>
                </c:pt>
                <c:pt idx="17">
                  <c:v>0.1096815994076268</c:v>
                </c:pt>
                <c:pt idx="18">
                  <c:v>0.10270999530736744</c:v>
                </c:pt>
                <c:pt idx="19">
                  <c:v>9.0631436891824707E-2</c:v>
                </c:pt>
                <c:pt idx="20">
                  <c:v>8.9366411509729779E-2</c:v>
                </c:pt>
                <c:pt idx="21">
                  <c:v>8.4388714733542314E-2</c:v>
                </c:pt>
                <c:pt idx="22">
                  <c:v>7.447159841479524E-2</c:v>
                </c:pt>
                <c:pt idx="23">
                  <c:v>6.7592171142467003E-2</c:v>
                </c:pt>
                <c:pt idx="24">
                  <c:v>6.219059405940594E-2</c:v>
                </c:pt>
                <c:pt idx="25">
                  <c:v>6.1224489795918366E-2</c:v>
                </c:pt>
                <c:pt idx="26">
                  <c:v>5.2631578947368418E-2</c:v>
                </c:pt>
                <c:pt idx="27">
                  <c:v>6.2785388127853878E-2</c:v>
                </c:pt>
                <c:pt idx="28">
                  <c:v>3.6666666666666667E-2</c:v>
                </c:pt>
                <c:pt idx="29">
                  <c:v>4.3360433604336043E-2</c:v>
                </c:pt>
                <c:pt idx="30">
                  <c:v>2.8571428571428571E-2</c:v>
                </c:pt>
                <c:pt idx="31">
                  <c:v>4.8387096774193547E-2</c:v>
                </c:pt>
                <c:pt idx="32">
                  <c:v>0</c:v>
                </c:pt>
                <c:pt idx="33">
                  <c:v>0.04</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16-4237-4877-AB4F-DE2B9A5F5174}"/>
            </c:ext>
          </c:extLst>
        </c:ser>
        <c:dLbls>
          <c:showLegendKey val="0"/>
          <c:showVal val="0"/>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'地区別_健診受診率(年度末資格)'!$AC$4:$AD$4</c:f>
              <c:strCache>
                <c:ptCount val="1"/>
                <c:pt idx="0">
                  <c:v>医科健診受診率</c:v>
                </c:pt>
              </c:strCache>
            </c:strRef>
          </c:tx>
          <c:spPr>
            <a:solidFill>
              <a:schemeClr val="accent3">
                <a:lumMod val="60000"/>
                <a:lumOff val="40000"/>
              </a:schemeClr>
            </a:solidFill>
            <a:ln>
              <a:noFill/>
            </a:ln>
          </c:spPr>
          <c:invertIfNegative val="0"/>
          <c:dLbls>
            <c:dLbl>
              <c:idx val="0"/>
              <c:layout>
                <c:manualLayout>
                  <c:x val="-2.9252790167155975E-3"/>
                  <c:y val="2.43469538308714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B8-4DBB-9631-8837E1D46153}"/>
                </c:ext>
              </c:extLst>
            </c:dLbl>
            <c:dLbl>
              <c:idx val="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68-4323-A765-A2795DD98EC5}"/>
                </c:ext>
              </c:extLst>
            </c:dLbl>
            <c:dLbl>
              <c:idx val="5"/>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8-4323-A765-A2795DD98EC5}"/>
                </c:ext>
              </c:extLst>
            </c:dLbl>
            <c:dLbl>
              <c:idx val="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68-4323-A765-A2795DD98EC5}"/>
                </c:ext>
              </c:extLst>
            </c:dLbl>
            <c:dLbl>
              <c:idx val="7"/>
              <c:layout>
                <c:manualLayout>
                  <c:x val="5.9754830917874398E-3"/>
                  <c:y val="7.9365079365079371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8-4323-A765-A2795DD98EC5}"/>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68-4323-A765-A2795DD98EC5}"/>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8-4323-A765-A2795DD98EC5}"/>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68-4323-A765-A2795DD98EC5}"/>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8-4323-A765-A2795DD98EC5}"/>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68-4323-A765-A2795DD98EC5}"/>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8-4323-A765-A2795DD98EC5}"/>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68-4323-A765-A2795DD98EC5}"/>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68-4323-A765-A2795DD98EC5}"/>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68-4323-A765-A2795DD98EC5}"/>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68-4323-A765-A2795DD98EC5}"/>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68-4323-A765-A2795DD98EC5}"/>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68-4323-A765-A2795DD98EC5}"/>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68-4323-A765-A2795DD98EC5}"/>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68-4323-A765-A2795DD98EC5}"/>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A68-4323-A765-A2795DD98EC5}"/>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A68-4323-A765-A2795DD98EC5}"/>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A68-4323-A765-A2795DD98EC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'地区別_健診受診率(年度末資格)'!$AC$5:$AC$12</c:f>
              <c:strCache>
                <c:ptCount val="8"/>
                <c:pt idx="0">
                  <c:v>豊能医療圏</c:v>
                </c:pt>
                <c:pt idx="1">
                  <c:v>三島医療圏</c:v>
                </c:pt>
                <c:pt idx="2">
                  <c:v>南河内医療圏</c:v>
                </c:pt>
                <c:pt idx="3">
                  <c:v>北河内医療圏</c:v>
                </c:pt>
                <c:pt idx="4">
                  <c:v>中河内医療圏</c:v>
                </c:pt>
                <c:pt idx="5">
                  <c:v>泉州医療圏</c:v>
                </c:pt>
                <c:pt idx="6">
                  <c:v>堺市医療圏</c:v>
                </c:pt>
                <c:pt idx="7">
                  <c:v>大阪市医療圏</c:v>
                </c:pt>
              </c:strCache>
            </c:strRef>
          </c:cat>
          <c:val>
            <c:numRef>
              <c:f>'地区別_健診受診率(年度末資格)'!$AD$5:$AD$12</c:f>
              <c:numCache>
                <c:formatCode>0.0%</c:formatCode>
                <c:ptCount val="8"/>
                <c:pt idx="0">
                  <c:v>0.28817952239599487</c:v>
                </c:pt>
                <c:pt idx="1">
                  <c:v>0.27309300307643763</c:v>
                </c:pt>
                <c:pt idx="2">
                  <c:v>0.25984895754889514</c:v>
                </c:pt>
                <c:pt idx="3">
                  <c:v>0.21933747258974548</c:v>
                </c:pt>
                <c:pt idx="4">
                  <c:v>0.20721164652385152</c:v>
                </c:pt>
                <c:pt idx="5">
                  <c:v>0.2011670141925069</c:v>
                </c:pt>
                <c:pt idx="6">
                  <c:v>0.17200300441929117</c:v>
                </c:pt>
                <c:pt idx="7">
                  <c:v>0.13083599732361906</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3019136"/>
        <c:axId val="4525464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278399721263614E-2"/>
                  <c:y val="-0.8929634868733398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DC2-4654-A45A-F560352344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'地区別_健診受診率(年度末資格)'!$AF$5:$AF$12</c:f>
              <c:numCache>
                <c:formatCode>0.0%</c:formatCode>
                <c:ptCount val="8"/>
                <c:pt idx="0">
                  <c:v>0.20300392757861171</c:v>
                </c:pt>
                <c:pt idx="1">
                  <c:v>0.20300392757861171</c:v>
                </c:pt>
                <c:pt idx="2">
                  <c:v>0.20300392757861171</c:v>
                </c:pt>
                <c:pt idx="3">
                  <c:v>0.20300392757861171</c:v>
                </c:pt>
                <c:pt idx="4">
                  <c:v>0.20300392757861171</c:v>
                </c:pt>
                <c:pt idx="5">
                  <c:v>0.20300392757861171</c:v>
                </c:pt>
                <c:pt idx="6">
                  <c:v>0.20300392757861171</c:v>
                </c:pt>
                <c:pt idx="7">
                  <c:v>0.20300392757861171</c:v>
                </c:pt>
              </c:numCache>
            </c:numRef>
          </c:xVal>
          <c:yVal>
            <c:numRef>
              <c:f>'地区別_健診受診率(年度末資格)'!$AG$5:$AG$12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2547648"/>
        <c:axId val="452547072"/>
      </c:scatterChart>
      <c:catAx>
        <c:axId val="453019136"/>
        <c:scaling>
          <c:orientation val="maxMin"/>
        </c:scaling>
        <c:delete val="0"/>
        <c:axPos val="l"/>
        <c:numFmt formatCode="General" sourceLinked="0"/>
        <c:majorTickMark val="none"/>
        <c:minorTickMark val="none"/>
        <c:tickLblPos val="nextTo"/>
        <c:spPr>
          <a:ln>
            <a:solidFill>
              <a:srgbClr val="7F7F7F"/>
            </a:solidFill>
          </a:ln>
        </c:spPr>
        <c:crossAx val="452546496"/>
        <c:crossesAt val="0"/>
        <c:auto val="1"/>
        <c:lblAlgn val="ctr"/>
        <c:lblOffset val="100"/>
        <c:noMultiLvlLbl val="0"/>
      </c:catAx>
      <c:valAx>
        <c:axId val="4525464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3019136"/>
        <c:crosses val="autoZero"/>
        <c:crossBetween val="between"/>
      </c:valAx>
      <c:valAx>
        <c:axId val="452547072"/>
        <c:scaling>
          <c:orientation val="minMax"/>
          <c:max val="50"/>
          <c:min val="0"/>
        </c:scaling>
        <c:delete val="1"/>
        <c:axPos val="r"/>
        <c:numFmt formatCode="General" sourceLinked="1"/>
        <c:majorTickMark val="out"/>
        <c:minorTickMark val="none"/>
        <c:tickLblPos val="nextTo"/>
        <c:crossAx val="452547648"/>
        <c:crosses val="max"/>
        <c:crossBetween val="midCat"/>
      </c:valAx>
      <c:valAx>
        <c:axId val="452547648"/>
        <c:scaling>
          <c:orientation val="minMax"/>
        </c:scaling>
        <c:delete val="1"/>
        <c:axPos val="b"/>
        <c:numFmt formatCode="0.0%" sourceLinked="1"/>
        <c:majorTickMark val="out"/>
        <c:minorTickMark val="none"/>
        <c:tickLblPos val="nextTo"/>
        <c:crossAx val="4525470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'市区町村別_健診受診率(年度末資格)'!$AC$4:$AD$4</c:f>
              <c:strCache>
                <c:ptCount val="1"/>
                <c:pt idx="0">
                  <c:v>医科健診受診率</c:v>
                </c:pt>
              </c:strCache>
            </c:strRef>
          </c:tx>
          <c:spPr>
            <a:solidFill>
              <a:schemeClr val="accent4">
                <a:lumMod val="60000"/>
                <a:lumOff val="40000"/>
              </a:schemeClr>
            </a:solidFill>
            <a:ln>
              <a:noFill/>
            </a:ln>
          </c:spPr>
          <c:invertIfNegative val="0"/>
          <c:dLbls>
            <c:dLbl>
              <c:idx val="0"/>
              <c:layout>
                <c:manualLayout>
                  <c:x val="-5.02833884668911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50-4428-865D-351E3E26FE9B}"/>
                </c:ext>
              </c:extLst>
            </c:dLbl>
            <c:dLbl>
              <c:idx val="27"/>
              <c:layout>
                <c:manualLayout>
                  <c:x val="3.352225897792744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1-42CC-BE82-D06ADC93262C}"/>
                </c:ext>
              </c:extLst>
            </c:dLbl>
            <c:dLbl>
              <c:idx val="28"/>
              <c:layout>
                <c:manualLayout>
                  <c:x val="1.1732790642274605E-2"/>
                  <c:y val="3.2462605107828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0-4428-865D-351E3E26FE9B}"/>
                </c:ext>
              </c:extLst>
            </c:dLbl>
            <c:dLbl>
              <c:idx val="29"/>
              <c:layout>
                <c:manualLayout>
                  <c:x val="1.3408903591170977E-2"/>
                  <c:y val="4.05782563923440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0-4428-865D-351E3E26FE9B}"/>
                </c:ext>
              </c:extLst>
            </c:dLbl>
            <c:dLbl>
              <c:idx val="30"/>
              <c:layout>
                <c:manualLayout>
                  <c:x val="1.676112948896372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0-4428-865D-351E3E26FE9B}"/>
                </c:ext>
              </c:extLst>
            </c:dLbl>
            <c:dLbl>
              <c:idx val="31"/>
              <c:layout>
                <c:manualLayout>
                  <c:x val="1.84372424378600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0-4428-865D-351E3E26FE9B}"/>
                </c:ext>
              </c:extLst>
            </c:dLbl>
            <c:dLbl>
              <c:idx val="32"/>
              <c:layout>
                <c:manualLayout>
                  <c:x val="2.3465581284549147E-2"/>
                  <c:y val="1.03076886868640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0-4428-865D-351E3E26FE9B}"/>
                </c:ext>
              </c:extLst>
            </c:dLbl>
            <c:dLbl>
              <c:idx val="33"/>
              <c:layout>
                <c:manualLayout>
                  <c:x val="2.517013757625183E-2"/>
                  <c:y val="4.038634221140909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428-865D-351E3E26FE9B}"/>
                </c:ext>
              </c:extLst>
            </c:dLbl>
            <c:dLbl>
              <c:idx val="34"/>
              <c:layout>
                <c:manualLayout>
                  <c:x val="2.6846218244750312E-2"/>
                  <c:y val="4.038634221140909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C50-4428-865D-351E3E26FE9B}"/>
                </c:ext>
              </c:extLst>
            </c:dLbl>
            <c:dLbl>
              <c:idx val="35"/>
              <c:layout>
                <c:manualLayout>
                  <c:x val="-8.3847622881982296E-3"/>
                  <c:y val="8.077268442281818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0-4428-865D-351E3E26FE9B}"/>
                </c:ext>
              </c:extLst>
            </c:dLbl>
            <c:dLbl>
              <c:idx val="36"/>
              <c:layout>
                <c:manualLayout>
                  <c:x val="-6.7101346016016084E-3"/>
                  <c:y val="7.522542441526258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1-42CC-BE82-D06ADC93262C}"/>
                </c:ext>
              </c:extLst>
            </c:dLbl>
            <c:dLbl>
              <c:idx val="37"/>
              <c:layout>
                <c:manualLayout>
                  <c:x val="-5.0326009512012063E-3"/>
                  <c:y val="8.077268449804361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E1-42CC-BE82-D06ADC93262C}"/>
                </c:ext>
              </c:extLst>
            </c:dLbl>
            <c:dLbl>
              <c:idx val="38"/>
              <c:layout>
                <c:manualLayout>
                  <c:x val="-3.3550673008008042E-3"/>
                  <c:y val="2.4231805334367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E1-42CC-BE82-D06ADC93262C}"/>
                </c:ext>
              </c:extLst>
            </c:dLbl>
            <c:dLbl>
              <c:idx val="39"/>
              <c:layout>
                <c:manualLayout>
                  <c:x val="-3.35506730080080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E1-42CC-BE82-D06ADC93262C}"/>
                </c:ext>
              </c:extLst>
            </c:dLbl>
            <c:dLbl>
              <c:idx val="40"/>
              <c:layout>
                <c:manualLayout>
                  <c:x val="-1.67753365040040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E1-42CC-BE82-D06ADC93262C}"/>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'市区町村別_健診受診率(年度末資格)'!$AC$5:$AC$78</c:f>
              <c:strCache>
                <c:ptCount val="74"/>
                <c:pt idx="0">
                  <c:v>豊能町</c:v>
                </c:pt>
                <c:pt idx="1">
                  <c:v>池田市</c:v>
                </c:pt>
                <c:pt idx="2">
                  <c:v>吹田市</c:v>
                </c:pt>
                <c:pt idx="3">
                  <c:v>河南町</c:v>
                </c:pt>
                <c:pt idx="4">
                  <c:v>藤井寺市</c:v>
                </c:pt>
                <c:pt idx="5">
                  <c:v>高槻市</c:v>
                </c:pt>
                <c:pt idx="6">
                  <c:v>和泉市</c:v>
                </c:pt>
                <c:pt idx="7">
                  <c:v>千早赤阪村</c:v>
                </c:pt>
                <c:pt idx="8">
                  <c:v>河内長野市</c:v>
                </c:pt>
                <c:pt idx="9">
                  <c:v>羽曳野市</c:v>
                </c:pt>
                <c:pt idx="10">
                  <c:v>門真市</c:v>
                </c:pt>
                <c:pt idx="11">
                  <c:v>富田林市</c:v>
                </c:pt>
                <c:pt idx="12">
                  <c:v>寝屋川市</c:v>
                </c:pt>
                <c:pt idx="13">
                  <c:v>大阪狭山市</c:v>
                </c:pt>
                <c:pt idx="14">
                  <c:v>茨木市</c:v>
                </c:pt>
                <c:pt idx="15">
                  <c:v>箕面市</c:v>
                </c:pt>
                <c:pt idx="16">
                  <c:v>八尾市</c:v>
                </c:pt>
                <c:pt idx="17">
                  <c:v>泉大津市</c:v>
                </c:pt>
                <c:pt idx="18">
                  <c:v>能勢町</c:v>
                </c:pt>
                <c:pt idx="19">
                  <c:v>太子町</c:v>
                </c:pt>
                <c:pt idx="20">
                  <c:v>堺市美原区</c:v>
                </c:pt>
                <c:pt idx="21">
                  <c:v>大東市</c:v>
                </c:pt>
                <c:pt idx="22">
                  <c:v>四條畷市</c:v>
                </c:pt>
                <c:pt idx="23">
                  <c:v>田尻町</c:v>
                </c:pt>
                <c:pt idx="24">
                  <c:v>豊中市</c:v>
                </c:pt>
                <c:pt idx="25">
                  <c:v>島本町</c:v>
                </c:pt>
                <c:pt idx="26">
                  <c:v>柏原市</c:v>
                </c:pt>
                <c:pt idx="27">
                  <c:v>枚方市</c:v>
                </c:pt>
                <c:pt idx="28">
                  <c:v>貝塚市</c:v>
                </c:pt>
                <c:pt idx="29">
                  <c:v>高石市</c:v>
                </c:pt>
                <c:pt idx="30">
                  <c:v>西淀川区</c:v>
                </c:pt>
                <c:pt idx="31">
                  <c:v>東大阪市</c:v>
                </c:pt>
                <c:pt idx="32">
                  <c:v>摂津市</c:v>
                </c:pt>
                <c:pt idx="33">
                  <c:v>岸和田市</c:v>
                </c:pt>
                <c:pt idx="34">
                  <c:v>堺市東区</c:v>
                </c:pt>
                <c:pt idx="35">
                  <c:v>忠岡町</c:v>
                </c:pt>
                <c:pt idx="36">
                  <c:v>泉佐野市</c:v>
                </c:pt>
                <c:pt idx="37">
                  <c:v>堺市南区</c:v>
                </c:pt>
                <c:pt idx="38">
                  <c:v>堺市北区</c:v>
                </c:pt>
                <c:pt idx="39">
                  <c:v>堺市</c:v>
                </c:pt>
                <c:pt idx="40">
                  <c:v>此花区</c:v>
                </c:pt>
                <c:pt idx="41">
                  <c:v>堺市西区</c:v>
                </c:pt>
                <c:pt idx="42">
                  <c:v>守口市</c:v>
                </c:pt>
                <c:pt idx="43">
                  <c:v>交野市</c:v>
                </c:pt>
                <c:pt idx="44">
                  <c:v>堺市中区</c:v>
                </c:pt>
                <c:pt idx="45">
                  <c:v>熊取町</c:v>
                </c:pt>
                <c:pt idx="46">
                  <c:v>堺市堺区</c:v>
                </c:pt>
                <c:pt idx="47">
                  <c:v>松原市</c:v>
                </c:pt>
                <c:pt idx="48">
                  <c:v>泉南市</c:v>
                </c:pt>
                <c:pt idx="49">
                  <c:v>鶴見区</c:v>
                </c:pt>
                <c:pt idx="50">
                  <c:v>福島区</c:v>
                </c:pt>
                <c:pt idx="51">
                  <c:v>東淀川区</c:v>
                </c:pt>
                <c:pt idx="52">
                  <c:v>都島区</c:v>
                </c:pt>
                <c:pt idx="53">
                  <c:v>大正区</c:v>
                </c:pt>
                <c:pt idx="54">
                  <c:v>住吉区</c:v>
                </c:pt>
                <c:pt idx="55">
                  <c:v>城東区</c:v>
                </c:pt>
                <c:pt idx="56">
                  <c:v>大阪市</c:v>
                </c:pt>
                <c:pt idx="57">
                  <c:v>東成区</c:v>
                </c:pt>
                <c:pt idx="58">
                  <c:v>阪南市</c:v>
                </c:pt>
                <c:pt idx="59">
                  <c:v>淀川区</c:v>
                </c:pt>
                <c:pt idx="60">
                  <c:v>旭区</c:v>
                </c:pt>
                <c:pt idx="61">
                  <c:v>東住吉区</c:v>
                </c:pt>
                <c:pt idx="62">
                  <c:v>生野区</c:v>
                </c:pt>
                <c:pt idx="63">
                  <c:v>天王寺区</c:v>
                </c:pt>
                <c:pt idx="64">
                  <c:v>阿倍野区</c:v>
                </c:pt>
                <c:pt idx="65">
                  <c:v>中央区</c:v>
                </c:pt>
                <c:pt idx="66">
                  <c:v>西成区</c:v>
                </c:pt>
                <c:pt idx="67">
                  <c:v>岬町</c:v>
                </c:pt>
                <c:pt idx="68">
                  <c:v>平野区</c:v>
                </c:pt>
                <c:pt idx="69">
                  <c:v>住之江区</c:v>
                </c:pt>
                <c:pt idx="70">
                  <c:v>港区</c:v>
                </c:pt>
                <c:pt idx="71">
                  <c:v>西区</c:v>
                </c:pt>
                <c:pt idx="72">
                  <c:v>北区</c:v>
                </c:pt>
                <c:pt idx="73">
                  <c:v>浪速区</c:v>
                </c:pt>
              </c:strCache>
            </c:strRef>
          </c:cat>
          <c:val>
            <c:numRef>
              <c:f>'市区町村別_健診受診率(年度末資格)'!$AD$5:$AD$78</c:f>
              <c:numCache>
                <c:formatCode>0.0%</c:formatCode>
                <c:ptCount val="74"/>
                <c:pt idx="0">
                  <c:v>0.48076474702727906</c:v>
                </c:pt>
                <c:pt idx="1">
                  <c:v>0.42737601197360364</c:v>
                </c:pt>
                <c:pt idx="2">
                  <c:v>0.33918852053438892</c:v>
                </c:pt>
                <c:pt idx="3">
                  <c:v>0.32623574144486694</c:v>
                </c:pt>
                <c:pt idx="4">
                  <c:v>0.31846384253316218</c:v>
                </c:pt>
                <c:pt idx="5">
                  <c:v>0.30869998308493246</c:v>
                </c:pt>
                <c:pt idx="6">
                  <c:v>0.30348027842227376</c:v>
                </c:pt>
                <c:pt idx="7">
                  <c:v>0.29547395388556791</c:v>
                </c:pt>
                <c:pt idx="8">
                  <c:v>0.29158361018826134</c:v>
                </c:pt>
                <c:pt idx="9">
                  <c:v>0.27852308436064782</c:v>
                </c:pt>
                <c:pt idx="10">
                  <c:v>0.27815592289652807</c:v>
                </c:pt>
                <c:pt idx="11">
                  <c:v>0.27721088435374147</c:v>
                </c:pt>
                <c:pt idx="12">
                  <c:v>0.27476047815382793</c:v>
                </c:pt>
                <c:pt idx="13">
                  <c:v>0.26962747239412693</c:v>
                </c:pt>
                <c:pt idx="14">
                  <c:v>0.25385009493384769</c:v>
                </c:pt>
                <c:pt idx="15">
                  <c:v>0.2482633986558988</c:v>
                </c:pt>
                <c:pt idx="16">
                  <c:v>0.24529101650462287</c:v>
                </c:pt>
                <c:pt idx="17">
                  <c:v>0.24526873580620742</c:v>
                </c:pt>
                <c:pt idx="18">
                  <c:v>0.22970822281167108</c:v>
                </c:pt>
                <c:pt idx="19">
                  <c:v>0.2264736297828335</c:v>
                </c:pt>
                <c:pt idx="20">
                  <c:v>0.21759259259259259</c:v>
                </c:pt>
                <c:pt idx="21">
                  <c:v>0.2160671609780011</c:v>
                </c:pt>
                <c:pt idx="22">
                  <c:v>0.2140383590836441</c:v>
                </c:pt>
                <c:pt idx="23">
                  <c:v>0.21032863849765257</c:v>
                </c:pt>
                <c:pt idx="24">
                  <c:v>0.20565439828955406</c:v>
                </c:pt>
                <c:pt idx="25">
                  <c:v>0.20383977245792842</c:v>
                </c:pt>
                <c:pt idx="26">
                  <c:v>0.20332365602162378</c:v>
                </c:pt>
                <c:pt idx="27">
                  <c:v>0.19970057693712115</c:v>
                </c:pt>
                <c:pt idx="28">
                  <c:v>0.19262616578052819</c:v>
                </c:pt>
                <c:pt idx="29">
                  <c:v>0.19054121151936446</c:v>
                </c:pt>
                <c:pt idx="30">
                  <c:v>0.18886093519562766</c:v>
                </c:pt>
                <c:pt idx="31">
                  <c:v>0.18662604139067973</c:v>
                </c:pt>
                <c:pt idx="32">
                  <c:v>0.18392080673512815</c:v>
                </c:pt>
                <c:pt idx="33">
                  <c:v>0.1814319919672511</c:v>
                </c:pt>
                <c:pt idx="34">
                  <c:v>0.17947758401317265</c:v>
                </c:pt>
                <c:pt idx="35">
                  <c:v>0.17697063369397217</c:v>
                </c:pt>
                <c:pt idx="36">
                  <c:v>0.17547111523015138</c:v>
                </c:pt>
                <c:pt idx="37">
                  <c:v>0.17375612271203919</c:v>
                </c:pt>
                <c:pt idx="38">
                  <c:v>0.1725775337587179</c:v>
                </c:pt>
                <c:pt idx="39">
                  <c:v>0.17200300441929117</c:v>
                </c:pt>
                <c:pt idx="40">
                  <c:v>0.17109076156253622</c:v>
                </c:pt>
                <c:pt idx="41">
                  <c:v>0.16920765635432897</c:v>
                </c:pt>
                <c:pt idx="42">
                  <c:v>0.1664552501761804</c:v>
                </c:pt>
                <c:pt idx="43">
                  <c:v>0.16586794462193824</c:v>
                </c:pt>
                <c:pt idx="44">
                  <c:v>0.1653657891255457</c:v>
                </c:pt>
                <c:pt idx="45">
                  <c:v>0.1596958174904943</c:v>
                </c:pt>
                <c:pt idx="46">
                  <c:v>0.1584032947885316</c:v>
                </c:pt>
                <c:pt idx="47">
                  <c:v>0.15486582605884255</c:v>
                </c:pt>
                <c:pt idx="48">
                  <c:v>0.15142065142065142</c:v>
                </c:pt>
                <c:pt idx="49">
                  <c:v>0.14844533600802406</c:v>
                </c:pt>
                <c:pt idx="50">
                  <c:v>0.14843327930848191</c:v>
                </c:pt>
                <c:pt idx="51">
                  <c:v>0.14758231230776989</c:v>
                </c:pt>
                <c:pt idx="52">
                  <c:v>0.14733407744483559</c:v>
                </c:pt>
                <c:pt idx="53">
                  <c:v>0.14218406449586432</c:v>
                </c:pt>
                <c:pt idx="54">
                  <c:v>0.13881785995279308</c:v>
                </c:pt>
                <c:pt idx="55">
                  <c:v>0.13868341474761572</c:v>
                </c:pt>
                <c:pt idx="56">
                  <c:v>0.13083599732361906</c:v>
                </c:pt>
                <c:pt idx="57">
                  <c:v>0.13071575443062763</c:v>
                </c:pt>
                <c:pt idx="58">
                  <c:v>0.13016988869361454</c:v>
                </c:pt>
                <c:pt idx="59">
                  <c:v>0.12886703544355665</c:v>
                </c:pt>
                <c:pt idx="60">
                  <c:v>0.12836837429671305</c:v>
                </c:pt>
                <c:pt idx="61">
                  <c:v>0.127858795673465</c:v>
                </c:pt>
                <c:pt idx="62">
                  <c:v>0.12661968629233916</c:v>
                </c:pt>
                <c:pt idx="63">
                  <c:v>0.1260027662517289</c:v>
                </c:pt>
                <c:pt idx="64">
                  <c:v>0.12571990448096643</c:v>
                </c:pt>
                <c:pt idx="65">
                  <c:v>0.12279831307367899</c:v>
                </c:pt>
                <c:pt idx="66">
                  <c:v>0.12087033037357012</c:v>
                </c:pt>
                <c:pt idx="67">
                  <c:v>0.11957908163265306</c:v>
                </c:pt>
                <c:pt idx="68">
                  <c:v>0.11924640627268768</c:v>
                </c:pt>
                <c:pt idx="69">
                  <c:v>0.11033007334963325</c:v>
                </c:pt>
                <c:pt idx="70">
                  <c:v>0.10180146368924751</c:v>
                </c:pt>
                <c:pt idx="71">
                  <c:v>9.5143986448334272E-2</c:v>
                </c:pt>
                <c:pt idx="72">
                  <c:v>9.3899521531100483E-2</c:v>
                </c:pt>
                <c:pt idx="73">
                  <c:v>8.9987052222701772E-2</c:v>
                </c:pt>
              </c:numCache>
            </c:numRef>
          </c:val>
          <c:extLst>
            <c:ext xmlns:c16="http://schemas.microsoft.com/office/drawing/2014/chart" uri="{C3380CC4-5D6E-409C-BE32-E72D297353CC}">
              <c16:uniqueId val="{00000015-9A68-4323-A765-A2795DD98EC5}"/>
            </c:ext>
          </c:extLst>
        </c:ser>
        <c:dLbls>
          <c:showLegendKey val="0"/>
          <c:showVal val="0"/>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6669260022528544E-2"/>
                  <c:y val="-0.897154490349273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'市区町村別_健診受診率(年度末資格)'!$AF$5:$AF$78</c:f>
              <c:numCache>
                <c:formatCode>0.0%</c:formatCode>
                <c:ptCount val="74"/>
                <c:pt idx="0">
                  <c:v>0.20300392757861171</c:v>
                </c:pt>
                <c:pt idx="1">
                  <c:v>0.20300392757861171</c:v>
                </c:pt>
                <c:pt idx="2">
                  <c:v>0.20300392757861171</c:v>
                </c:pt>
                <c:pt idx="3">
                  <c:v>0.20300392757861171</c:v>
                </c:pt>
                <c:pt idx="4">
                  <c:v>0.20300392757861171</c:v>
                </c:pt>
                <c:pt idx="5">
                  <c:v>0.20300392757861171</c:v>
                </c:pt>
                <c:pt idx="6">
                  <c:v>0.20300392757861171</c:v>
                </c:pt>
                <c:pt idx="7">
                  <c:v>0.20300392757861171</c:v>
                </c:pt>
                <c:pt idx="8">
                  <c:v>0.20300392757861171</c:v>
                </c:pt>
                <c:pt idx="9">
                  <c:v>0.20300392757861171</c:v>
                </c:pt>
                <c:pt idx="10">
                  <c:v>0.20300392757861171</c:v>
                </c:pt>
                <c:pt idx="11">
                  <c:v>0.20300392757861171</c:v>
                </c:pt>
                <c:pt idx="12">
                  <c:v>0.20300392757861171</c:v>
                </c:pt>
                <c:pt idx="13">
                  <c:v>0.20300392757861171</c:v>
                </c:pt>
                <c:pt idx="14">
                  <c:v>0.20300392757861171</c:v>
                </c:pt>
                <c:pt idx="15">
                  <c:v>0.20300392757861171</c:v>
                </c:pt>
                <c:pt idx="16">
                  <c:v>0.20300392757861171</c:v>
                </c:pt>
                <c:pt idx="17">
                  <c:v>0.20300392757861171</c:v>
                </c:pt>
                <c:pt idx="18">
                  <c:v>0.20300392757861171</c:v>
                </c:pt>
                <c:pt idx="19">
                  <c:v>0.20300392757861171</c:v>
                </c:pt>
                <c:pt idx="20">
                  <c:v>0.20300392757861171</c:v>
                </c:pt>
                <c:pt idx="21">
                  <c:v>0.20300392757861171</c:v>
                </c:pt>
                <c:pt idx="22">
                  <c:v>0.20300392757861171</c:v>
                </c:pt>
                <c:pt idx="23">
                  <c:v>0.20300392757861171</c:v>
                </c:pt>
                <c:pt idx="24">
                  <c:v>0.20300392757861171</c:v>
                </c:pt>
                <c:pt idx="25">
                  <c:v>0.20300392757861171</c:v>
                </c:pt>
                <c:pt idx="26">
                  <c:v>0.20300392757861171</c:v>
                </c:pt>
                <c:pt idx="27">
                  <c:v>0.20300392757861171</c:v>
                </c:pt>
                <c:pt idx="28">
                  <c:v>0.20300392757861171</c:v>
                </c:pt>
                <c:pt idx="29">
                  <c:v>0.20300392757861171</c:v>
                </c:pt>
                <c:pt idx="30">
                  <c:v>0.20300392757861171</c:v>
                </c:pt>
                <c:pt idx="31">
                  <c:v>0.20300392757861171</c:v>
                </c:pt>
                <c:pt idx="32">
                  <c:v>0.20300392757861171</c:v>
                </c:pt>
                <c:pt idx="33">
                  <c:v>0.20300392757861171</c:v>
                </c:pt>
                <c:pt idx="34">
                  <c:v>0.20300392757861171</c:v>
                </c:pt>
                <c:pt idx="35">
                  <c:v>0.20300392757861171</c:v>
                </c:pt>
                <c:pt idx="36">
                  <c:v>0.20300392757861171</c:v>
                </c:pt>
                <c:pt idx="37">
                  <c:v>0.20300392757861171</c:v>
                </c:pt>
                <c:pt idx="38">
                  <c:v>0.20300392757861171</c:v>
                </c:pt>
                <c:pt idx="39">
                  <c:v>0.20300392757861171</c:v>
                </c:pt>
                <c:pt idx="40">
                  <c:v>0.20300392757861171</c:v>
                </c:pt>
                <c:pt idx="41">
                  <c:v>0.20300392757861171</c:v>
                </c:pt>
                <c:pt idx="42">
                  <c:v>0.20300392757861171</c:v>
                </c:pt>
                <c:pt idx="43">
                  <c:v>0.20300392757861171</c:v>
                </c:pt>
                <c:pt idx="44">
                  <c:v>0.20300392757861171</c:v>
                </c:pt>
                <c:pt idx="45">
                  <c:v>0.20300392757861171</c:v>
                </c:pt>
                <c:pt idx="46">
                  <c:v>0.20300392757861171</c:v>
                </c:pt>
                <c:pt idx="47">
                  <c:v>0.20300392757861171</c:v>
                </c:pt>
                <c:pt idx="48">
                  <c:v>0.20300392757861171</c:v>
                </c:pt>
                <c:pt idx="49">
                  <c:v>0.20300392757861171</c:v>
                </c:pt>
                <c:pt idx="50">
                  <c:v>0.20300392757861171</c:v>
                </c:pt>
                <c:pt idx="51">
                  <c:v>0.20300392757861171</c:v>
                </c:pt>
                <c:pt idx="52">
                  <c:v>0.20300392757861171</c:v>
                </c:pt>
                <c:pt idx="53">
                  <c:v>0.20300392757861171</c:v>
                </c:pt>
                <c:pt idx="54">
                  <c:v>0.20300392757861171</c:v>
                </c:pt>
                <c:pt idx="55">
                  <c:v>0.20300392757861171</c:v>
                </c:pt>
                <c:pt idx="56">
                  <c:v>0.20300392757861171</c:v>
                </c:pt>
                <c:pt idx="57">
                  <c:v>0.20300392757861171</c:v>
                </c:pt>
                <c:pt idx="58">
                  <c:v>0.20300392757861171</c:v>
                </c:pt>
                <c:pt idx="59">
                  <c:v>0.20300392757861171</c:v>
                </c:pt>
                <c:pt idx="60">
                  <c:v>0.20300392757861171</c:v>
                </c:pt>
                <c:pt idx="61">
                  <c:v>0.20300392757861171</c:v>
                </c:pt>
                <c:pt idx="62">
                  <c:v>0.20300392757861171</c:v>
                </c:pt>
                <c:pt idx="63">
                  <c:v>0.20300392757861171</c:v>
                </c:pt>
                <c:pt idx="64">
                  <c:v>0.20300392757861171</c:v>
                </c:pt>
                <c:pt idx="65">
                  <c:v>0.20300392757861171</c:v>
                </c:pt>
                <c:pt idx="66">
                  <c:v>0.20300392757861171</c:v>
                </c:pt>
                <c:pt idx="67">
                  <c:v>0.20300392757861171</c:v>
                </c:pt>
                <c:pt idx="68">
                  <c:v>0.20300392757861171</c:v>
                </c:pt>
                <c:pt idx="69">
                  <c:v>0.20300392757861171</c:v>
                </c:pt>
                <c:pt idx="70">
                  <c:v>0.20300392757861171</c:v>
                </c:pt>
                <c:pt idx="71">
                  <c:v>0.20300392757861171</c:v>
                </c:pt>
                <c:pt idx="72">
                  <c:v>0.20300392757861171</c:v>
                </c:pt>
                <c:pt idx="73">
                  <c:v>0.20300392757861171</c:v>
                </c:pt>
              </c:numCache>
            </c:numRef>
          </c:xVal>
          <c:yVal>
            <c:numRef>
              <c:f>'市区町村別_健診受診率(年度末資格)'!$AG$5:$AG$78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A68-4323-A765-A2795DD98EC5}"/>
            </c:ext>
          </c:extLst>
        </c:ser>
        <c:dLbls>
          <c:showLegendKey val="0"/>
          <c:showVal val="0"/>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地区別_指導対象者群分析!$AH$5</c:f>
              <c:strCache>
                <c:ptCount val="1"/>
                <c:pt idx="0">
                  <c:v>健診異常値放置割合</c:v>
                </c:pt>
              </c:strCache>
            </c:strRef>
          </c:tx>
          <c:spPr>
            <a:solidFill>
              <a:schemeClr val="accent3">
                <a:lumMod val="60000"/>
                <a:lumOff val="40000"/>
              </a:schemeClr>
            </a:solidFill>
            <a:ln>
              <a:noFill/>
            </a:ln>
          </c:spPr>
          <c:invertIfNegative val="0"/>
          <c:dLbls>
            <c:dLbl>
              <c:idx val="0"/>
              <c:layout>
                <c:manualLayout>
                  <c:x val="-4.6014492753622066E-3"/>
                  <c:y val="1.847862251221187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82-45C2-8EC8-D52B0BAB3D0E}"/>
                </c:ext>
              </c:extLst>
            </c:dLbl>
            <c:dLbl>
              <c:idx val="5"/>
              <c:layout>
                <c:manualLayout>
                  <c:x val="1.8405797101449274E-2"/>
                  <c:y val="-1.007936507936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82-45C2-8EC8-D52B0BAB3D0E}"/>
                </c:ext>
              </c:extLst>
            </c:dLbl>
            <c:dLbl>
              <c:idx val="6"/>
              <c:layout>
                <c:manualLayout>
                  <c:x val="3.2263793449233143E-2"/>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2-45C2-8EC8-D52B0BAB3D0E}"/>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地区別_指導対象者群分析!$AH$6:$AH$13</c:f>
              <c:strCache>
                <c:ptCount val="8"/>
                <c:pt idx="0">
                  <c:v>豊能医療圏</c:v>
                </c:pt>
                <c:pt idx="1">
                  <c:v>三島医療圏</c:v>
                </c:pt>
                <c:pt idx="2">
                  <c:v>北河内医療圏</c:v>
                </c:pt>
                <c:pt idx="3">
                  <c:v>南河内医療圏</c:v>
                </c:pt>
                <c:pt idx="4">
                  <c:v>中河内医療圏</c:v>
                </c:pt>
                <c:pt idx="5">
                  <c:v>堺市医療圏</c:v>
                </c:pt>
                <c:pt idx="6">
                  <c:v>泉州医療圏</c:v>
                </c:pt>
                <c:pt idx="7">
                  <c:v>大阪市医療圏</c:v>
                </c:pt>
              </c:strCache>
            </c:strRef>
          </c:cat>
          <c:val>
            <c:numRef>
              <c:f>地区別_指導対象者群分析!$AI$6:$AI$13</c:f>
              <c:numCache>
                <c:formatCode>0.00%</c:formatCode>
                <c:ptCount val="8"/>
                <c:pt idx="0">
                  <c:v>1.5927517611093883E-2</c:v>
                </c:pt>
                <c:pt idx="1">
                  <c:v>1.5421629723120613E-2</c:v>
                </c:pt>
                <c:pt idx="2">
                  <c:v>1.4407322541700544E-2</c:v>
                </c:pt>
                <c:pt idx="3">
                  <c:v>1.3114013382963616E-2</c:v>
                </c:pt>
                <c:pt idx="4">
                  <c:v>1.2370973598215675E-2</c:v>
                </c:pt>
                <c:pt idx="5">
                  <c:v>1.1240371010847352E-2</c:v>
                </c:pt>
                <c:pt idx="6">
                  <c:v>1.0896616667787717E-2</c:v>
                </c:pt>
                <c:pt idx="7">
                  <c:v>7.1772854558521055E-3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82176"/>
        <c:axId val="4588063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64251207729E-3"/>
                  <c:y val="-0.8930317460317460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4B-48DC-8BF6-6DB6D7F603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地区別_指導対象者群分析!$AL$6:$AL$13</c:f>
              <c:numCache>
                <c:formatCode>0.00%</c:formatCode>
                <c:ptCount val="8"/>
                <c:pt idx="0">
                  <c:v>1.1691676488476698E-2</c:v>
                </c:pt>
                <c:pt idx="1">
                  <c:v>1.1691676488476698E-2</c:v>
                </c:pt>
                <c:pt idx="2">
                  <c:v>1.1691676488476698E-2</c:v>
                </c:pt>
                <c:pt idx="3">
                  <c:v>1.1691676488476698E-2</c:v>
                </c:pt>
                <c:pt idx="4">
                  <c:v>1.1691676488476698E-2</c:v>
                </c:pt>
                <c:pt idx="5">
                  <c:v>1.1691676488476698E-2</c:v>
                </c:pt>
                <c:pt idx="6">
                  <c:v>1.1691676488476698E-2</c:v>
                </c:pt>
                <c:pt idx="7">
                  <c:v>1.1691676488476698E-2</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8807488"/>
        <c:axId val="458806912"/>
      </c:scatterChart>
      <c:catAx>
        <c:axId val="458482176"/>
        <c:scaling>
          <c:orientation val="maxMin"/>
        </c:scaling>
        <c:delete val="0"/>
        <c:axPos val="l"/>
        <c:numFmt formatCode="General" sourceLinked="0"/>
        <c:majorTickMark val="none"/>
        <c:minorTickMark val="none"/>
        <c:tickLblPos val="nextTo"/>
        <c:spPr>
          <a:ln>
            <a:solidFill>
              <a:srgbClr val="7F7F7F"/>
            </a:solidFill>
          </a:ln>
        </c:spPr>
        <c:crossAx val="458806336"/>
        <c:crossesAt val="0"/>
        <c:auto val="1"/>
        <c:lblAlgn val="ctr"/>
        <c:lblOffset val="100"/>
        <c:noMultiLvlLbl val="0"/>
      </c:catAx>
      <c:valAx>
        <c:axId val="4588063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3380873015873015E-2"/>
            </c:manualLayout>
          </c:layout>
          <c:overlay val="0"/>
        </c:title>
        <c:numFmt formatCode="0.00%" sourceLinked="0"/>
        <c:majorTickMark val="out"/>
        <c:minorTickMark val="none"/>
        <c:tickLblPos val="nextTo"/>
        <c:spPr>
          <a:ln>
            <a:solidFill>
              <a:srgbClr val="7F7F7F"/>
            </a:solidFill>
          </a:ln>
        </c:spPr>
        <c:crossAx val="458482176"/>
        <c:crosses val="autoZero"/>
        <c:crossBetween val="between"/>
      </c:valAx>
      <c:valAx>
        <c:axId val="458806912"/>
        <c:scaling>
          <c:orientation val="minMax"/>
          <c:max val="50"/>
          <c:min val="0"/>
        </c:scaling>
        <c:delete val="1"/>
        <c:axPos val="r"/>
        <c:numFmt formatCode="General" sourceLinked="1"/>
        <c:majorTickMark val="out"/>
        <c:minorTickMark val="none"/>
        <c:tickLblPos val="nextTo"/>
        <c:crossAx val="458807488"/>
        <c:crosses val="max"/>
        <c:crossBetween val="midCat"/>
      </c:valAx>
      <c:valAx>
        <c:axId val="458807488"/>
        <c:scaling>
          <c:orientation val="minMax"/>
        </c:scaling>
        <c:delete val="1"/>
        <c:axPos val="b"/>
        <c:numFmt formatCode="0.00%" sourceLinked="1"/>
        <c:majorTickMark val="out"/>
        <c:minorTickMark val="none"/>
        <c:tickLblPos val="nextTo"/>
        <c:crossAx val="4588069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地区別_指導対象者群分析!$AJ$5</c:f>
              <c:strCache>
                <c:ptCount val="1"/>
                <c:pt idx="0">
                  <c:v>治療中断者割合</c:v>
                </c:pt>
              </c:strCache>
            </c:strRef>
          </c:tx>
          <c:spPr>
            <a:solidFill>
              <a:schemeClr val="accent3">
                <a:lumMod val="60000"/>
                <a:lumOff val="40000"/>
              </a:schemeClr>
            </a:solidFill>
            <a:ln>
              <a:noFill/>
            </a:ln>
          </c:spPr>
          <c:invertIfNegative val="0"/>
          <c:dLbls>
            <c:dLbl>
              <c:idx val="0"/>
              <c:layout>
                <c:manualLayout>
                  <c:x val="1.2501207729468599E-3"/>
                  <c:y val="8.730158730343516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42-4249-A54C-135FAB1171F2}"/>
                </c:ext>
              </c:extLst>
            </c:dLbl>
            <c:dLbl>
              <c:idx val="3"/>
              <c:layout>
                <c:manualLayout>
                  <c:x val="3.1128809229762393E-2"/>
                  <c:y val="1.03085002519909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95-414A-AF28-0BB0D497DFA5}"/>
                </c:ext>
              </c:extLst>
            </c:dLbl>
            <c:dLbl>
              <c:idx val="4"/>
              <c:layout>
                <c:manualLayout>
                  <c:x val="3.1838141380875477E-2"/>
                  <c:y val="1.6231302553914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F-4FFE-94C9-02863EA54D47}"/>
                </c:ext>
              </c:extLst>
            </c:dLbl>
            <c:dLbl>
              <c:idx val="5"/>
              <c:layout>
                <c:manualLayout>
                  <c:x val="3.18381413808754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F-4FFE-94C9-02863EA54D47}"/>
                </c:ext>
              </c:extLst>
            </c:dLbl>
            <c:numFmt formatCode="0.00%" sourceLinked="0"/>
            <c:spPr>
              <a:noFill/>
              <a:ln>
                <a:noFill/>
              </a:ln>
              <a:effectLst/>
            </c:spPr>
            <c:txPr>
              <a:bodyPr/>
              <a:lstStyle/>
              <a:p>
                <a:pPr>
                  <a:defRPr sz="10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地区別_指導対象者群分析!$AJ$6:$AJ$13</c:f>
              <c:strCache>
                <c:ptCount val="8"/>
                <c:pt idx="0">
                  <c:v>堺市医療圏</c:v>
                </c:pt>
                <c:pt idx="1">
                  <c:v>大阪市医療圏</c:v>
                </c:pt>
                <c:pt idx="2">
                  <c:v>北河内医療圏</c:v>
                </c:pt>
                <c:pt idx="3">
                  <c:v>泉州医療圏</c:v>
                </c:pt>
                <c:pt idx="4">
                  <c:v>豊能医療圏</c:v>
                </c:pt>
                <c:pt idx="5">
                  <c:v>中河内医療圏</c:v>
                </c:pt>
                <c:pt idx="6">
                  <c:v>南河内医療圏</c:v>
                </c:pt>
                <c:pt idx="7">
                  <c:v>三島医療圏</c:v>
                </c:pt>
              </c:strCache>
            </c:strRef>
          </c:cat>
          <c:val>
            <c:numRef>
              <c:f>地区別_指導対象者群分析!$AK$6:$AK$13</c:f>
              <c:numCache>
                <c:formatCode>0.00%</c:formatCode>
                <c:ptCount val="8"/>
                <c:pt idx="0">
                  <c:v>6.6638718580237207E-3</c:v>
                </c:pt>
                <c:pt idx="1">
                  <c:v>6.2108145614948084E-3</c:v>
                </c:pt>
                <c:pt idx="2">
                  <c:v>5.8085101140759356E-3</c:v>
                </c:pt>
                <c:pt idx="3">
                  <c:v>5.5323871662070357E-3</c:v>
                </c:pt>
                <c:pt idx="4">
                  <c:v>5.508543411161815E-3</c:v>
                </c:pt>
                <c:pt idx="5">
                  <c:v>5.4895655030516794E-3</c:v>
                </c:pt>
                <c:pt idx="6">
                  <c:v>5.2714245755965316E-3</c:v>
                </c:pt>
                <c:pt idx="7">
                  <c:v>5.1076753175041418E-3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8417152"/>
        <c:axId val="452665920"/>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1247857181346359E-16"/>
                  <c:y val="-0.8950476190476190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F95-414A-AF28-0BB0D497DFA5}"/>
                </c:ext>
              </c:extLst>
            </c:dLbl>
            <c:numFmt formatCode="0.00%" sourceLinked="0"/>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地区別_指導対象者群分析!$AM$6:$AM$13</c:f>
              <c:numCache>
                <c:formatCode>0.00%</c:formatCode>
                <c:ptCount val="8"/>
                <c:pt idx="0">
                  <c:v>5.8054628735580835E-3</c:v>
                </c:pt>
                <c:pt idx="1">
                  <c:v>5.8054628735580835E-3</c:v>
                </c:pt>
                <c:pt idx="2">
                  <c:v>5.8054628735580835E-3</c:v>
                </c:pt>
                <c:pt idx="3">
                  <c:v>5.8054628735580835E-3</c:v>
                </c:pt>
                <c:pt idx="4">
                  <c:v>5.8054628735580835E-3</c:v>
                </c:pt>
                <c:pt idx="5">
                  <c:v>5.8054628735580835E-3</c:v>
                </c:pt>
                <c:pt idx="6">
                  <c:v>5.8054628735580835E-3</c:v>
                </c:pt>
                <c:pt idx="7">
                  <c:v>5.8054628735580835E-3</c:v>
                </c:pt>
              </c:numCache>
            </c:numRef>
          </c:xVal>
          <c:yVal>
            <c:numRef>
              <c:f>地区別_指導対象者群分析!$AN$6:$AN$13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67072"/>
        <c:axId val="452666496"/>
      </c:scatterChart>
      <c:catAx>
        <c:axId val="458417152"/>
        <c:scaling>
          <c:orientation val="maxMin"/>
        </c:scaling>
        <c:delete val="0"/>
        <c:axPos val="l"/>
        <c:numFmt formatCode="General" sourceLinked="0"/>
        <c:majorTickMark val="none"/>
        <c:minorTickMark val="none"/>
        <c:tickLblPos val="nextTo"/>
        <c:spPr>
          <a:ln>
            <a:solidFill>
              <a:srgbClr val="7F7F7F"/>
            </a:solidFill>
          </a:ln>
        </c:spPr>
        <c:crossAx val="452665920"/>
        <c:crossesAt val="0"/>
        <c:auto val="1"/>
        <c:lblAlgn val="ctr"/>
        <c:lblOffset val="100"/>
        <c:noMultiLvlLbl val="0"/>
      </c:catAx>
      <c:valAx>
        <c:axId val="452665920"/>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640468253968254E-2"/>
            </c:manualLayout>
          </c:layout>
          <c:overlay val="0"/>
        </c:title>
        <c:numFmt formatCode="0.00%" sourceLinked="0"/>
        <c:majorTickMark val="out"/>
        <c:minorTickMark val="none"/>
        <c:tickLblPos val="nextTo"/>
        <c:spPr>
          <a:ln>
            <a:solidFill>
              <a:srgbClr val="7F7F7F"/>
            </a:solidFill>
          </a:ln>
        </c:spPr>
        <c:crossAx val="458417152"/>
        <c:crosses val="autoZero"/>
        <c:crossBetween val="between"/>
      </c:valAx>
      <c:valAx>
        <c:axId val="452666496"/>
        <c:scaling>
          <c:orientation val="minMax"/>
          <c:max val="50"/>
          <c:min val="0"/>
        </c:scaling>
        <c:delete val="1"/>
        <c:axPos val="r"/>
        <c:numFmt formatCode="General" sourceLinked="1"/>
        <c:majorTickMark val="out"/>
        <c:minorTickMark val="none"/>
        <c:tickLblPos val="nextTo"/>
        <c:crossAx val="452667072"/>
        <c:crosses val="max"/>
        <c:crossBetween val="midCat"/>
      </c:valAx>
      <c:valAx>
        <c:axId val="452667072"/>
        <c:scaling>
          <c:orientation val="minMax"/>
        </c:scaling>
        <c:delete val="1"/>
        <c:axPos val="b"/>
        <c:numFmt formatCode="0.00%" sourceLinked="1"/>
        <c:majorTickMark val="out"/>
        <c:minorTickMark val="none"/>
        <c:tickLblPos val="nextTo"/>
        <c:crossAx val="452666496"/>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市区町村別_指導対象者群分析!$AH$5</c:f>
              <c:strCache>
                <c:ptCount val="1"/>
                <c:pt idx="0">
                  <c:v>健診異常値放置割合</c:v>
                </c:pt>
              </c:strCache>
            </c:strRef>
          </c:tx>
          <c:spPr>
            <a:solidFill>
              <a:srgbClr val="B3A2C7"/>
            </a:solidFill>
            <a:ln>
              <a:noFill/>
            </a:ln>
          </c:spPr>
          <c:invertIfNegative val="0"/>
          <c:dLbls>
            <c:dLbl>
              <c:idx val="0"/>
              <c:layout>
                <c:manualLayout>
                  <c:x val="-5.0270749548750751E-3"/>
                  <c:y val="-1.03068771217354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5-48F0-8494-4A0C0BBEB7D1}"/>
                </c:ext>
              </c:extLst>
            </c:dLbl>
            <c:dLbl>
              <c:idx val="33"/>
              <c:layout>
                <c:manualLayout>
                  <c:x val="5.02707495487507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5-48F0-8494-4A0C0BBEB7D1}"/>
                </c:ext>
              </c:extLst>
            </c:dLbl>
            <c:dLbl>
              <c:idx val="34"/>
              <c:layout>
                <c:manualLayout>
                  <c:x val="5.0270749548750751E-3"/>
                  <c:y val="8.11565128451543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5-48F0-8494-4A0C0BBEB7D1}"/>
                </c:ext>
              </c:extLst>
            </c:dLbl>
            <c:dLbl>
              <c:idx val="35"/>
              <c:layout>
                <c:manualLayout>
                  <c:x val="8.3773292334956041E-3"/>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5-48F0-8494-4A0C0BBEB7D1}"/>
                </c:ext>
              </c:extLst>
            </c:dLbl>
            <c:dLbl>
              <c:idx val="36"/>
              <c:layout>
                <c:manualLayout>
                  <c:x val="1.0053085163052937E-2"/>
                  <c:y val="8.1156512769571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5-48F0-8494-4A0C0BBEB7D1}"/>
                </c:ext>
              </c:extLst>
            </c:dLbl>
            <c:dLbl>
              <c:idx val="37"/>
              <c:layout>
                <c:manualLayout>
                  <c:x val="1.5076945298262569E-2"/>
                  <c:y val="2.423180533436799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5-48F0-8494-4A0C0BBEB7D1}"/>
                </c:ext>
              </c:extLst>
            </c:dLbl>
            <c:dLbl>
              <c:idx val="38"/>
              <c:layout>
                <c:manualLayout>
                  <c:x val="1.885281603327741E-2"/>
                  <c:y val="4.03863422189316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0-444A-BF86-D648F9622618}"/>
                </c:ext>
              </c:extLst>
            </c:dLbl>
            <c:dLbl>
              <c:idx val="39"/>
              <c:layout>
                <c:manualLayout>
                  <c:x val="2.4983384304187638E-2"/>
                  <c:y val="3.96825396825396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5-48F0-8494-4A0C0BBEB7D1}"/>
                </c:ext>
              </c:extLst>
            </c:dLbl>
            <c:dLbl>
              <c:idx val="40"/>
              <c:layout>
                <c:manualLayout>
                  <c:x val="2.8597538950562284E-2"/>
                  <c:y val="7.14285714285714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0-444A-BF86-D648F9622618}"/>
                </c:ext>
              </c:extLst>
            </c:dLbl>
            <c:dLbl>
              <c:idx val="41"/>
              <c:layout>
                <c:manualLayout>
                  <c:x val="-6.704913437777218E-3"/>
                  <c:y val="8.077268449804361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55-48F0-8494-4A0C0BBEB7D1}"/>
                </c:ext>
              </c:extLst>
            </c:dLbl>
            <c:dLbl>
              <c:idx val="42"/>
              <c:layout>
                <c:manualLayout>
                  <c:x val="-6.704913437777218E-3"/>
                  <c:y val="8.077268434759276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55-48F0-8494-4A0C0BBEB7D1}"/>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市区町村別_指導対象者群分析!$AH$6:$AH$79</c:f>
              <c:strCache>
                <c:ptCount val="74"/>
                <c:pt idx="0">
                  <c:v>豊能町</c:v>
                </c:pt>
                <c:pt idx="1">
                  <c:v>河南町</c:v>
                </c:pt>
                <c:pt idx="2">
                  <c:v>池田市</c:v>
                </c:pt>
                <c:pt idx="3">
                  <c:v>吹田市</c:v>
                </c:pt>
                <c:pt idx="4">
                  <c:v>守口市</c:v>
                </c:pt>
                <c:pt idx="5">
                  <c:v>高槻市</c:v>
                </c:pt>
                <c:pt idx="6">
                  <c:v>寝屋川市</c:v>
                </c:pt>
                <c:pt idx="7">
                  <c:v>太子町</c:v>
                </c:pt>
                <c:pt idx="8">
                  <c:v>箕面市</c:v>
                </c:pt>
                <c:pt idx="9">
                  <c:v>和泉市</c:v>
                </c:pt>
                <c:pt idx="10">
                  <c:v>大阪狭山市</c:v>
                </c:pt>
                <c:pt idx="11">
                  <c:v>四條畷市</c:v>
                </c:pt>
                <c:pt idx="12">
                  <c:v>堺市北区</c:v>
                </c:pt>
                <c:pt idx="13">
                  <c:v>羽曳野市</c:v>
                </c:pt>
                <c:pt idx="14">
                  <c:v>茨木市</c:v>
                </c:pt>
                <c:pt idx="15">
                  <c:v>福島区</c:v>
                </c:pt>
                <c:pt idx="16">
                  <c:v>藤井寺市</c:v>
                </c:pt>
                <c:pt idx="17">
                  <c:v>富田林市</c:v>
                </c:pt>
                <c:pt idx="18">
                  <c:v>門真市</c:v>
                </c:pt>
                <c:pt idx="19">
                  <c:v>八尾市</c:v>
                </c:pt>
                <c:pt idx="20">
                  <c:v>枚方市</c:v>
                </c:pt>
                <c:pt idx="21">
                  <c:v>河内長野市</c:v>
                </c:pt>
                <c:pt idx="22">
                  <c:v>能勢町</c:v>
                </c:pt>
                <c:pt idx="23">
                  <c:v>交野市</c:v>
                </c:pt>
                <c:pt idx="24">
                  <c:v>堺市南区</c:v>
                </c:pt>
                <c:pt idx="25">
                  <c:v>貝塚市</c:v>
                </c:pt>
                <c:pt idx="26">
                  <c:v>柏原市</c:v>
                </c:pt>
                <c:pt idx="27">
                  <c:v>千早赤阪村</c:v>
                </c:pt>
                <c:pt idx="28">
                  <c:v>摂津市</c:v>
                </c:pt>
                <c:pt idx="29">
                  <c:v>高石市</c:v>
                </c:pt>
                <c:pt idx="30">
                  <c:v>豊中市</c:v>
                </c:pt>
                <c:pt idx="31">
                  <c:v>東大阪市</c:v>
                </c:pt>
                <c:pt idx="32">
                  <c:v>堺市東区</c:v>
                </c:pt>
                <c:pt idx="33">
                  <c:v>堺市</c:v>
                </c:pt>
                <c:pt idx="34">
                  <c:v>忠岡町</c:v>
                </c:pt>
                <c:pt idx="35">
                  <c:v>泉大津市</c:v>
                </c:pt>
                <c:pt idx="36">
                  <c:v>大東市</c:v>
                </c:pt>
                <c:pt idx="37">
                  <c:v>堺市美原区</c:v>
                </c:pt>
                <c:pt idx="38">
                  <c:v>泉南市</c:v>
                </c:pt>
                <c:pt idx="39">
                  <c:v>島本町</c:v>
                </c:pt>
                <c:pt idx="40">
                  <c:v>堺市西区</c:v>
                </c:pt>
                <c:pt idx="41">
                  <c:v>熊取町</c:v>
                </c:pt>
                <c:pt idx="42">
                  <c:v>堺市中区</c:v>
                </c:pt>
                <c:pt idx="43">
                  <c:v>鶴見区</c:v>
                </c:pt>
                <c:pt idx="44">
                  <c:v>城東区</c:v>
                </c:pt>
                <c:pt idx="45">
                  <c:v>東淀川区</c:v>
                </c:pt>
                <c:pt idx="46">
                  <c:v>岸和田市</c:v>
                </c:pt>
                <c:pt idx="47">
                  <c:v>阪南市</c:v>
                </c:pt>
                <c:pt idx="48">
                  <c:v>泉佐野市</c:v>
                </c:pt>
                <c:pt idx="49">
                  <c:v>松原市</c:v>
                </c:pt>
                <c:pt idx="50">
                  <c:v>岬町</c:v>
                </c:pt>
                <c:pt idx="51">
                  <c:v>淀川区</c:v>
                </c:pt>
                <c:pt idx="52">
                  <c:v>堺市堺区</c:v>
                </c:pt>
                <c:pt idx="53">
                  <c:v>西淀川区</c:v>
                </c:pt>
                <c:pt idx="54">
                  <c:v>天王寺区</c:v>
                </c:pt>
                <c:pt idx="55">
                  <c:v>旭区</c:v>
                </c:pt>
                <c:pt idx="56">
                  <c:v>都島区</c:v>
                </c:pt>
                <c:pt idx="57">
                  <c:v>住吉区</c:v>
                </c:pt>
                <c:pt idx="58">
                  <c:v>大阪市</c:v>
                </c:pt>
                <c:pt idx="59">
                  <c:v>大正区</c:v>
                </c:pt>
                <c:pt idx="60">
                  <c:v>西成区</c:v>
                </c:pt>
                <c:pt idx="61">
                  <c:v>阿倍野区</c:v>
                </c:pt>
                <c:pt idx="62">
                  <c:v>東成区</c:v>
                </c:pt>
                <c:pt idx="63">
                  <c:v>港区</c:v>
                </c:pt>
                <c:pt idx="64">
                  <c:v>平野区</c:v>
                </c:pt>
                <c:pt idx="65">
                  <c:v>西区</c:v>
                </c:pt>
                <c:pt idx="66">
                  <c:v>住之江区</c:v>
                </c:pt>
                <c:pt idx="67">
                  <c:v>北区</c:v>
                </c:pt>
                <c:pt idx="68">
                  <c:v>東住吉区</c:v>
                </c:pt>
                <c:pt idx="69">
                  <c:v>生野区</c:v>
                </c:pt>
                <c:pt idx="70">
                  <c:v>田尻町</c:v>
                </c:pt>
                <c:pt idx="71">
                  <c:v>此花区</c:v>
                </c:pt>
                <c:pt idx="72">
                  <c:v>中央区</c:v>
                </c:pt>
                <c:pt idx="73">
                  <c:v>浪速区</c:v>
                </c:pt>
              </c:strCache>
            </c:strRef>
          </c:cat>
          <c:val>
            <c:numRef>
              <c:f>市区町村別_指導対象者群分析!$AI$6:$AI$79</c:f>
              <c:numCache>
                <c:formatCode>0.00%</c:formatCode>
                <c:ptCount val="74"/>
                <c:pt idx="0">
                  <c:v>3.8470505945441831E-2</c:v>
                </c:pt>
                <c:pt idx="1">
                  <c:v>1.9391634980988594E-2</c:v>
                </c:pt>
                <c:pt idx="2">
                  <c:v>1.8708755697666508E-2</c:v>
                </c:pt>
                <c:pt idx="3">
                  <c:v>1.8060366155368629E-2</c:v>
                </c:pt>
                <c:pt idx="4">
                  <c:v>1.728917077754287E-2</c:v>
                </c:pt>
                <c:pt idx="5">
                  <c:v>1.7234574398105513E-2</c:v>
                </c:pt>
                <c:pt idx="6">
                  <c:v>1.6551478658084418E-2</c:v>
                </c:pt>
                <c:pt idx="7">
                  <c:v>1.6028955532574975E-2</c:v>
                </c:pt>
                <c:pt idx="8">
                  <c:v>1.5812955328401199E-2</c:v>
                </c:pt>
                <c:pt idx="9">
                  <c:v>1.5777262180974479E-2</c:v>
                </c:pt>
                <c:pt idx="10">
                  <c:v>1.5410751122436598E-2</c:v>
                </c:pt>
                <c:pt idx="11">
                  <c:v>1.5183803942461374E-2</c:v>
                </c:pt>
                <c:pt idx="12">
                  <c:v>1.5135776821486868E-2</c:v>
                </c:pt>
                <c:pt idx="13">
                  <c:v>1.4503263234227702E-2</c:v>
                </c:pt>
                <c:pt idx="14">
                  <c:v>1.4375696934992918E-2</c:v>
                </c:pt>
                <c:pt idx="15">
                  <c:v>1.4316585629389519E-2</c:v>
                </c:pt>
                <c:pt idx="16">
                  <c:v>1.4013692768506633E-2</c:v>
                </c:pt>
                <c:pt idx="17">
                  <c:v>1.3969873663751214E-2</c:v>
                </c:pt>
                <c:pt idx="18">
                  <c:v>1.3899216381627867E-2</c:v>
                </c:pt>
                <c:pt idx="19">
                  <c:v>1.3775929212917582E-2</c:v>
                </c:pt>
                <c:pt idx="20">
                  <c:v>1.340100781421164E-2</c:v>
                </c:pt>
                <c:pt idx="21">
                  <c:v>1.3344407530454043E-2</c:v>
                </c:pt>
                <c:pt idx="22">
                  <c:v>1.3262599469496022E-2</c:v>
                </c:pt>
                <c:pt idx="23">
                  <c:v>1.2868299609513667E-2</c:v>
                </c:pt>
                <c:pt idx="24">
                  <c:v>1.2846953682220504E-2</c:v>
                </c:pt>
                <c:pt idx="25">
                  <c:v>1.2638368343066329E-2</c:v>
                </c:pt>
                <c:pt idx="26">
                  <c:v>1.2613875262789068E-2</c:v>
                </c:pt>
                <c:pt idx="27">
                  <c:v>1.1955593509820665E-2</c:v>
                </c:pt>
                <c:pt idx="28">
                  <c:v>1.184198353224165E-2</c:v>
                </c:pt>
                <c:pt idx="29">
                  <c:v>1.179245283018868E-2</c:v>
                </c:pt>
                <c:pt idx="30">
                  <c:v>1.1625687232742822E-2</c:v>
                </c:pt>
                <c:pt idx="31">
                  <c:v>1.1554652771644735E-2</c:v>
                </c:pt>
                <c:pt idx="32">
                  <c:v>1.152608337699274E-2</c:v>
                </c:pt>
                <c:pt idx="33">
                  <c:v>1.1240371010847352E-2</c:v>
                </c:pt>
                <c:pt idx="34">
                  <c:v>1.1205564142194745E-2</c:v>
                </c:pt>
                <c:pt idx="35">
                  <c:v>1.103060452038499E-2</c:v>
                </c:pt>
                <c:pt idx="36">
                  <c:v>1.0846252834119737E-2</c:v>
                </c:pt>
                <c:pt idx="37">
                  <c:v>1.0505698005698005E-2</c:v>
                </c:pt>
                <c:pt idx="38">
                  <c:v>1.027951027951028E-2</c:v>
                </c:pt>
                <c:pt idx="39">
                  <c:v>9.954965631666271E-3</c:v>
                </c:pt>
                <c:pt idx="40">
                  <c:v>9.7373692410416199E-3</c:v>
                </c:pt>
                <c:pt idx="41">
                  <c:v>9.5057034220532317E-3</c:v>
                </c:pt>
                <c:pt idx="42">
                  <c:v>9.3927768223309969E-3</c:v>
                </c:pt>
                <c:pt idx="43">
                  <c:v>8.9499267031864817E-3</c:v>
                </c:pt>
                <c:pt idx="44">
                  <c:v>8.9323098394975577E-3</c:v>
                </c:pt>
                <c:pt idx="45">
                  <c:v>8.8236777088690575E-3</c:v>
                </c:pt>
                <c:pt idx="46">
                  <c:v>8.7278906310342165E-3</c:v>
                </c:pt>
                <c:pt idx="47">
                  <c:v>8.6701816051552427E-3</c:v>
                </c:pt>
                <c:pt idx="48">
                  <c:v>8.4182885387704669E-3</c:v>
                </c:pt>
                <c:pt idx="49">
                  <c:v>8.2983080073283765E-3</c:v>
                </c:pt>
                <c:pt idx="50">
                  <c:v>8.2908163265306128E-3</c:v>
                </c:pt>
                <c:pt idx="51">
                  <c:v>8.09260397459537E-3</c:v>
                </c:pt>
                <c:pt idx="52">
                  <c:v>8.0257669359522672E-3</c:v>
                </c:pt>
                <c:pt idx="53">
                  <c:v>7.981261386310402E-3</c:v>
                </c:pt>
                <c:pt idx="54">
                  <c:v>7.8838174273858919E-3</c:v>
                </c:pt>
                <c:pt idx="55">
                  <c:v>7.8472016582765772E-3</c:v>
                </c:pt>
                <c:pt idx="56">
                  <c:v>7.8131707735897664E-3</c:v>
                </c:pt>
                <c:pt idx="57">
                  <c:v>7.376081825334382E-3</c:v>
                </c:pt>
                <c:pt idx="58">
                  <c:v>7.1772854558521055E-3</c:v>
                </c:pt>
                <c:pt idx="59">
                  <c:v>7.0149722542142186E-3</c:v>
                </c:pt>
                <c:pt idx="60">
                  <c:v>6.8794496440284774E-3</c:v>
                </c:pt>
                <c:pt idx="61">
                  <c:v>6.7425200168563003E-3</c:v>
                </c:pt>
                <c:pt idx="62">
                  <c:v>6.5602663272300013E-3</c:v>
                </c:pt>
                <c:pt idx="63">
                  <c:v>6.2863576656033027E-3</c:v>
                </c:pt>
                <c:pt idx="64">
                  <c:v>6.1347466240743434E-3</c:v>
                </c:pt>
                <c:pt idx="65">
                  <c:v>6.070016939582157E-3</c:v>
                </c:pt>
                <c:pt idx="66">
                  <c:v>5.9902200488997559E-3</c:v>
                </c:pt>
                <c:pt idx="67">
                  <c:v>5.9808612440191387E-3</c:v>
                </c:pt>
                <c:pt idx="68">
                  <c:v>5.8117634397029539E-3</c:v>
                </c:pt>
                <c:pt idx="69">
                  <c:v>5.7967719936349174E-3</c:v>
                </c:pt>
                <c:pt idx="70">
                  <c:v>5.6338028169014088E-3</c:v>
                </c:pt>
                <c:pt idx="71">
                  <c:v>5.2161817549553728E-3</c:v>
                </c:pt>
                <c:pt idx="72">
                  <c:v>4.7134706028280826E-3</c:v>
                </c:pt>
                <c:pt idx="73">
                  <c:v>3.8843331894691411E-3</c:v>
                </c:pt>
              </c:numCache>
            </c:numRef>
          </c:val>
          <c:extLst>
            <c:ext xmlns:c16="http://schemas.microsoft.com/office/drawing/2014/chart" uri="{C3380CC4-5D6E-409C-BE32-E72D297353CC}">
              <c16:uniqueId val="{00000015-07B5-46BC-BDCC-58B874FB047F}"/>
            </c:ext>
          </c:extLst>
        </c:ser>
        <c:dLbls>
          <c:showLegendKey val="0"/>
          <c:showVal val="0"/>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20269799551E-2"/>
                  <c:y val="-0.8972454668000879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E26-43C7-8323-B2219B7F1D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市区町村別_指導対象者群分析!$AL$6:$AL$79</c:f>
              <c:numCache>
                <c:formatCode>0.00%</c:formatCode>
                <c:ptCount val="74"/>
                <c:pt idx="0">
                  <c:v>1.1691676488476698E-2</c:v>
                </c:pt>
                <c:pt idx="1">
                  <c:v>1.1691676488476698E-2</c:v>
                </c:pt>
                <c:pt idx="2">
                  <c:v>1.1691676488476698E-2</c:v>
                </c:pt>
                <c:pt idx="3">
                  <c:v>1.1691676488476698E-2</c:v>
                </c:pt>
                <c:pt idx="4">
                  <c:v>1.1691676488476698E-2</c:v>
                </c:pt>
                <c:pt idx="5">
                  <c:v>1.1691676488476698E-2</c:v>
                </c:pt>
                <c:pt idx="6">
                  <c:v>1.1691676488476698E-2</c:v>
                </c:pt>
                <c:pt idx="7">
                  <c:v>1.1691676488476698E-2</c:v>
                </c:pt>
                <c:pt idx="8">
                  <c:v>1.1691676488476698E-2</c:v>
                </c:pt>
                <c:pt idx="9">
                  <c:v>1.1691676488476698E-2</c:v>
                </c:pt>
                <c:pt idx="10">
                  <c:v>1.1691676488476698E-2</c:v>
                </c:pt>
                <c:pt idx="11">
                  <c:v>1.1691676488476698E-2</c:v>
                </c:pt>
                <c:pt idx="12">
                  <c:v>1.1691676488476698E-2</c:v>
                </c:pt>
                <c:pt idx="13">
                  <c:v>1.1691676488476698E-2</c:v>
                </c:pt>
                <c:pt idx="14">
                  <c:v>1.1691676488476698E-2</c:v>
                </c:pt>
                <c:pt idx="15">
                  <c:v>1.1691676488476698E-2</c:v>
                </c:pt>
                <c:pt idx="16">
                  <c:v>1.1691676488476698E-2</c:v>
                </c:pt>
                <c:pt idx="17">
                  <c:v>1.1691676488476698E-2</c:v>
                </c:pt>
                <c:pt idx="18">
                  <c:v>1.1691676488476698E-2</c:v>
                </c:pt>
                <c:pt idx="19">
                  <c:v>1.1691676488476698E-2</c:v>
                </c:pt>
                <c:pt idx="20">
                  <c:v>1.1691676488476698E-2</c:v>
                </c:pt>
                <c:pt idx="21">
                  <c:v>1.1691676488476698E-2</c:v>
                </c:pt>
                <c:pt idx="22">
                  <c:v>1.1691676488476698E-2</c:v>
                </c:pt>
                <c:pt idx="23">
                  <c:v>1.1691676488476698E-2</c:v>
                </c:pt>
                <c:pt idx="24">
                  <c:v>1.1691676488476698E-2</c:v>
                </c:pt>
                <c:pt idx="25">
                  <c:v>1.1691676488476698E-2</c:v>
                </c:pt>
                <c:pt idx="26">
                  <c:v>1.1691676488476698E-2</c:v>
                </c:pt>
                <c:pt idx="27">
                  <c:v>1.1691676488476698E-2</c:v>
                </c:pt>
                <c:pt idx="28">
                  <c:v>1.1691676488476698E-2</c:v>
                </c:pt>
                <c:pt idx="29">
                  <c:v>1.1691676488476698E-2</c:v>
                </c:pt>
                <c:pt idx="30">
                  <c:v>1.1691676488476698E-2</c:v>
                </c:pt>
                <c:pt idx="31">
                  <c:v>1.1691676488476698E-2</c:v>
                </c:pt>
                <c:pt idx="32">
                  <c:v>1.1691676488476698E-2</c:v>
                </c:pt>
                <c:pt idx="33">
                  <c:v>1.1691676488476698E-2</c:v>
                </c:pt>
                <c:pt idx="34">
                  <c:v>1.1691676488476698E-2</c:v>
                </c:pt>
                <c:pt idx="35">
                  <c:v>1.1691676488476698E-2</c:v>
                </c:pt>
                <c:pt idx="36">
                  <c:v>1.1691676488476698E-2</c:v>
                </c:pt>
                <c:pt idx="37">
                  <c:v>1.1691676488476698E-2</c:v>
                </c:pt>
                <c:pt idx="38">
                  <c:v>1.1691676488476698E-2</c:v>
                </c:pt>
                <c:pt idx="39">
                  <c:v>1.1691676488476698E-2</c:v>
                </c:pt>
                <c:pt idx="40">
                  <c:v>1.1691676488476698E-2</c:v>
                </c:pt>
                <c:pt idx="41">
                  <c:v>1.1691676488476698E-2</c:v>
                </c:pt>
                <c:pt idx="42">
                  <c:v>1.1691676488476698E-2</c:v>
                </c:pt>
                <c:pt idx="43">
                  <c:v>1.1691676488476698E-2</c:v>
                </c:pt>
                <c:pt idx="44">
                  <c:v>1.1691676488476698E-2</c:v>
                </c:pt>
                <c:pt idx="45">
                  <c:v>1.1691676488476698E-2</c:v>
                </c:pt>
                <c:pt idx="46">
                  <c:v>1.1691676488476698E-2</c:v>
                </c:pt>
                <c:pt idx="47">
                  <c:v>1.1691676488476698E-2</c:v>
                </c:pt>
                <c:pt idx="48">
                  <c:v>1.1691676488476698E-2</c:v>
                </c:pt>
                <c:pt idx="49">
                  <c:v>1.1691676488476698E-2</c:v>
                </c:pt>
                <c:pt idx="50">
                  <c:v>1.1691676488476698E-2</c:v>
                </c:pt>
                <c:pt idx="51">
                  <c:v>1.1691676488476698E-2</c:v>
                </c:pt>
                <c:pt idx="52">
                  <c:v>1.1691676488476698E-2</c:v>
                </c:pt>
                <c:pt idx="53">
                  <c:v>1.1691676488476698E-2</c:v>
                </c:pt>
                <c:pt idx="54">
                  <c:v>1.1691676488476698E-2</c:v>
                </c:pt>
                <c:pt idx="55">
                  <c:v>1.1691676488476698E-2</c:v>
                </c:pt>
                <c:pt idx="56">
                  <c:v>1.1691676488476698E-2</c:v>
                </c:pt>
                <c:pt idx="57">
                  <c:v>1.1691676488476698E-2</c:v>
                </c:pt>
                <c:pt idx="58">
                  <c:v>1.1691676488476698E-2</c:v>
                </c:pt>
                <c:pt idx="59">
                  <c:v>1.1691676488476698E-2</c:v>
                </c:pt>
                <c:pt idx="60">
                  <c:v>1.1691676488476698E-2</c:v>
                </c:pt>
                <c:pt idx="61">
                  <c:v>1.1691676488476698E-2</c:v>
                </c:pt>
                <c:pt idx="62">
                  <c:v>1.1691676488476698E-2</c:v>
                </c:pt>
                <c:pt idx="63">
                  <c:v>1.1691676488476698E-2</c:v>
                </c:pt>
                <c:pt idx="64">
                  <c:v>1.1691676488476698E-2</c:v>
                </c:pt>
                <c:pt idx="65">
                  <c:v>1.1691676488476698E-2</c:v>
                </c:pt>
                <c:pt idx="66">
                  <c:v>1.1691676488476698E-2</c:v>
                </c:pt>
                <c:pt idx="67">
                  <c:v>1.1691676488476698E-2</c:v>
                </c:pt>
                <c:pt idx="68">
                  <c:v>1.1691676488476698E-2</c:v>
                </c:pt>
                <c:pt idx="69">
                  <c:v>1.1691676488476698E-2</c:v>
                </c:pt>
                <c:pt idx="70">
                  <c:v>1.1691676488476698E-2</c:v>
                </c:pt>
                <c:pt idx="71">
                  <c:v>1.1691676488476698E-2</c:v>
                </c:pt>
                <c:pt idx="72">
                  <c:v>1.1691676488476698E-2</c:v>
                </c:pt>
                <c:pt idx="73">
                  <c:v>1.1691676488476698E-2</c:v>
                </c:pt>
              </c:numCache>
            </c:numRef>
          </c:xVal>
          <c:yVal>
            <c:numRef>
              <c:f>市区町村別_指導対象者群分析!$AN$6:$AN$79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7-07B5-46BC-BDCC-58B874FB047F}"/>
            </c:ext>
          </c:extLst>
        </c:ser>
        <c:dLbls>
          <c:showLegendKey val="0"/>
          <c:showVal val="0"/>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297D9AF7-A3A5-43F5-8BAC-CB4EE0CDBE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3"/>
        <a:stretch/>
      </xdr:blipFill>
      <xdr:spPr>
        <a:xfrm>
          <a:off x="1036320" y="3017520"/>
          <a:ext cx="6840000" cy="99186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637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2</xdr:col>
      <xdr:colOff>2932</xdr:colOff>
      <xdr:row>38</xdr:row>
      <xdr:rowOff>38061</xdr:rowOff>
    </xdr:from>
    <xdr:to>
      <xdr:col>9</xdr:col>
      <xdr:colOff>4292</xdr:colOff>
      <xdr:row>41</xdr:row>
      <xdr:rowOff>19049</xdr:rowOff>
    </xdr:to>
    <xdr:sp macro="" textlink="">
      <xdr:nvSpPr>
        <xdr:cNvPr id="43" name="左右矢印 42">
          <a:extLst>
            <a:ext uri="{FF2B5EF4-FFF2-40B4-BE49-F238E27FC236}">
              <a16:creationId xmlns:a16="http://schemas.microsoft.com/office/drawing/2014/main" id="{00000000-0008-0000-0F00-00002B000000}"/>
            </a:ext>
          </a:extLst>
        </xdr:cNvPr>
        <xdr:cNvSpPr/>
      </xdr:nvSpPr>
      <xdr:spPr>
        <a:xfrm>
          <a:off x="814628" y="5231257"/>
          <a:ext cx="3745099" cy="312292"/>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10</xdr:col>
      <xdr:colOff>2932</xdr:colOff>
      <xdr:row>38</xdr:row>
      <xdr:rowOff>36634</xdr:rowOff>
    </xdr:from>
    <xdr:to>
      <xdr:col>15</xdr:col>
      <xdr:colOff>4292</xdr:colOff>
      <xdr:row>41</xdr:row>
      <xdr:rowOff>22754</xdr:rowOff>
    </xdr:to>
    <xdr:sp macro="" textlink="">
      <xdr:nvSpPr>
        <xdr:cNvPr id="44" name="左右矢印 43">
          <a:extLst>
            <a:ext uri="{FF2B5EF4-FFF2-40B4-BE49-F238E27FC236}">
              <a16:creationId xmlns:a16="http://schemas.microsoft.com/office/drawing/2014/main" id="{00000000-0008-0000-0F00-00002C000000}"/>
            </a:ext>
          </a:extLst>
        </xdr:cNvPr>
        <xdr:cNvSpPr/>
      </xdr:nvSpPr>
      <xdr:spPr>
        <a:xfrm>
          <a:off x="4470157" y="5199184"/>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314325</xdr:colOff>
      <xdr:row>24</xdr:row>
      <xdr:rowOff>219075</xdr:rowOff>
    </xdr:from>
    <xdr:to>
      <xdr:col>9</xdr:col>
      <xdr:colOff>613485</xdr:colOff>
      <xdr:row>56</xdr:row>
      <xdr:rowOff>161925</xdr:rowOff>
    </xdr:to>
    <xdr:graphicFrame macro="">
      <xdr:nvGraphicFramePr>
        <xdr:cNvPr id="2" name="生活習慣病疾病別 患者一人当たりの医療費と有病率">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54990</xdr:rowOff>
    </xdr:to>
    <xdr:pic>
      <xdr:nvPicPr>
        <xdr:cNvPr id="4" name="図 3">
          <a:extLst>
            <a:ext uri="{FF2B5EF4-FFF2-40B4-BE49-F238E27FC236}">
              <a16:creationId xmlns:a16="http://schemas.microsoft.com/office/drawing/2014/main" id="{475DE01C-AA7B-4D93-ACD5-41F6A8D04F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197"/>
        <a:stretch/>
      </xdr:blipFill>
      <xdr:spPr>
        <a:xfrm>
          <a:off x="1036320" y="3017520"/>
          <a:ext cx="6840000" cy="99457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1416828A-02A2-49DD-90CC-8A85699EBA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2272"/>
        <a:stretch/>
      </xdr:blipFill>
      <xdr:spPr>
        <a:xfrm>
          <a:off x="1036320" y="3017520"/>
          <a:ext cx="6840000" cy="99186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E622ACCC-A255-4DC6-851A-F95C359523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2274"/>
        <a:stretch/>
      </xdr:blipFill>
      <xdr:spPr>
        <a:xfrm>
          <a:off x="1036320" y="3017520"/>
          <a:ext cx="6840000" cy="99186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04F189D3-917E-47BB-9C59-CC0FDEA45B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3"/>
        <a:stretch/>
      </xdr:blipFill>
      <xdr:spPr>
        <a:xfrm>
          <a:off x="1036320" y="3017520"/>
          <a:ext cx="6840000" cy="99186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54990</xdr:rowOff>
    </xdr:to>
    <xdr:pic>
      <xdr:nvPicPr>
        <xdr:cNvPr id="4" name="図 3">
          <a:extLst>
            <a:ext uri="{FF2B5EF4-FFF2-40B4-BE49-F238E27FC236}">
              <a16:creationId xmlns:a16="http://schemas.microsoft.com/office/drawing/2014/main" id="{2B7B3118-EF2B-45E9-B933-8657170572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2197"/>
        <a:stretch/>
      </xdr:blipFill>
      <xdr:spPr>
        <a:xfrm>
          <a:off x="1036320" y="3017520"/>
          <a:ext cx="6840000" cy="9945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790</xdr:rowOff>
    </xdr:to>
    <xdr:pic>
      <xdr:nvPicPr>
        <xdr:cNvPr id="4" name="図 3">
          <a:extLst>
            <a:ext uri="{FF2B5EF4-FFF2-40B4-BE49-F238E27FC236}">
              <a16:creationId xmlns:a16="http://schemas.microsoft.com/office/drawing/2014/main" id="{049C3368-6760-45D4-BAF5-316583B7D8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348"/>
        <a:stretch/>
      </xdr:blipFill>
      <xdr:spPr>
        <a:xfrm>
          <a:off x="1036320" y="3017520"/>
          <a:ext cx="6840000" cy="98915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79</xdr:row>
      <xdr:rowOff>3733</xdr:rowOff>
    </xdr:to>
    <xdr:pic>
      <xdr:nvPicPr>
        <xdr:cNvPr id="6" name="図 5">
          <a:extLst>
            <a:ext uri="{FF2B5EF4-FFF2-40B4-BE49-F238E27FC236}">
              <a16:creationId xmlns:a16="http://schemas.microsoft.com/office/drawing/2014/main" id="{A2AB1225-5DA6-412E-81D9-89AE6FEE28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046"/>
        <a:stretch/>
      </xdr:blipFill>
      <xdr:spPr>
        <a:xfrm>
          <a:off x="1036320" y="3017520"/>
          <a:ext cx="6840000" cy="102297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790</xdr:rowOff>
    </xdr:to>
    <xdr:pic>
      <xdr:nvPicPr>
        <xdr:cNvPr id="4" name="図 3">
          <a:extLst>
            <a:ext uri="{FF2B5EF4-FFF2-40B4-BE49-F238E27FC236}">
              <a16:creationId xmlns:a16="http://schemas.microsoft.com/office/drawing/2014/main" id="{3D8F1688-3B0D-405C-9686-FCF44C5000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348"/>
        <a:stretch/>
      </xdr:blipFill>
      <xdr:spPr>
        <a:xfrm>
          <a:off x="1036320" y="3017520"/>
          <a:ext cx="6840000" cy="98915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790</xdr:rowOff>
    </xdr:to>
    <xdr:pic>
      <xdr:nvPicPr>
        <xdr:cNvPr id="4" name="図 3">
          <a:extLst>
            <a:ext uri="{FF2B5EF4-FFF2-40B4-BE49-F238E27FC236}">
              <a16:creationId xmlns:a16="http://schemas.microsoft.com/office/drawing/2014/main" id="{FD106F5A-DA42-4B68-9598-8C34BF8E7A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348"/>
        <a:stretch/>
      </xdr:blipFill>
      <xdr:spPr>
        <a:xfrm>
          <a:off x="1036320" y="3017520"/>
          <a:ext cx="6840000" cy="98915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6" name="図 5">
          <a:extLst>
            <a:ext uri="{FF2B5EF4-FFF2-40B4-BE49-F238E27FC236}">
              <a16:creationId xmlns:a16="http://schemas.microsoft.com/office/drawing/2014/main" id="{ACE1A102-D0ED-4F7A-8D7C-EF25058F8A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2"/>
        <a:stretch/>
      </xdr:blipFill>
      <xdr:spPr>
        <a:xfrm>
          <a:off x="1036320" y="3017520"/>
          <a:ext cx="6840000" cy="99186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0686B513-6909-4EE9-9B9D-439D6E3545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2"/>
        <a:stretch/>
      </xdr:blipFill>
      <xdr:spPr>
        <a:xfrm>
          <a:off x="1036320" y="3017520"/>
          <a:ext cx="6840000" cy="99186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522C435D-4102-4F19-8465-9D89D07B12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3"/>
        <a:stretch/>
      </xdr:blipFill>
      <xdr:spPr>
        <a:xfrm>
          <a:off x="1036320" y="3017520"/>
          <a:ext cx="6840000" cy="99186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5" name="グラフ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F0D6A419-25F7-4153-A7F9-C24BEFDCFE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2"/>
        <a:stretch/>
      </xdr:blipFill>
      <xdr:spPr>
        <a:xfrm>
          <a:off x="1036320" y="3017520"/>
          <a:ext cx="6840000" cy="99186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26670</xdr:colOff>
      <xdr:row>2</xdr:row>
      <xdr:rowOff>7620</xdr:rowOff>
    </xdr:from>
    <xdr:to>
      <xdr:col>9</xdr:col>
      <xdr:colOff>1324845</xdr:colOff>
      <xdr:row>75</xdr:row>
      <xdr:rowOff>91770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54990</xdr:rowOff>
    </xdr:to>
    <xdr:pic>
      <xdr:nvPicPr>
        <xdr:cNvPr id="4" name="図 3">
          <a:extLst>
            <a:ext uri="{FF2B5EF4-FFF2-40B4-BE49-F238E27FC236}">
              <a16:creationId xmlns:a16="http://schemas.microsoft.com/office/drawing/2014/main" id="{19762C7E-3B30-4F9A-87EE-FF6EE344E7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197"/>
        <a:stretch/>
      </xdr:blipFill>
      <xdr:spPr>
        <a:xfrm>
          <a:off x="1036320" y="3017520"/>
          <a:ext cx="6840000" cy="99457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6AF473AF-E276-4429-A748-5A76E1FDC8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3"/>
        <a:stretch/>
      </xdr:blipFill>
      <xdr:spPr>
        <a:xfrm>
          <a:off x="1036320" y="3017520"/>
          <a:ext cx="6840000" cy="99186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790</xdr:rowOff>
    </xdr:to>
    <xdr:pic>
      <xdr:nvPicPr>
        <xdr:cNvPr id="4" name="図 3">
          <a:extLst>
            <a:ext uri="{FF2B5EF4-FFF2-40B4-BE49-F238E27FC236}">
              <a16:creationId xmlns:a16="http://schemas.microsoft.com/office/drawing/2014/main" id="{990C9F5E-D200-4569-8896-CCEEEE2D59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348"/>
        <a:stretch/>
      </xdr:blipFill>
      <xdr:spPr>
        <a:xfrm>
          <a:off x="1036320" y="3017520"/>
          <a:ext cx="6840000" cy="98915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54990</xdr:rowOff>
    </xdr:to>
    <xdr:pic>
      <xdr:nvPicPr>
        <xdr:cNvPr id="4" name="図 3">
          <a:extLst>
            <a:ext uri="{FF2B5EF4-FFF2-40B4-BE49-F238E27FC236}">
              <a16:creationId xmlns:a16="http://schemas.microsoft.com/office/drawing/2014/main" id="{B1F3477F-8468-4804-9A9D-DCF7B3930E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197"/>
        <a:stretch/>
      </xdr:blipFill>
      <xdr:spPr>
        <a:xfrm>
          <a:off x="1036320" y="3017520"/>
          <a:ext cx="6840000" cy="99457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79</xdr:row>
      <xdr:rowOff>3733</xdr:rowOff>
    </xdr:to>
    <xdr:pic>
      <xdr:nvPicPr>
        <xdr:cNvPr id="6" name="図 5">
          <a:extLst>
            <a:ext uri="{FF2B5EF4-FFF2-40B4-BE49-F238E27FC236}">
              <a16:creationId xmlns:a16="http://schemas.microsoft.com/office/drawing/2014/main" id="{1916A782-1D0D-47D7-9FFF-EF14FFE382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045"/>
        <a:stretch/>
      </xdr:blipFill>
      <xdr:spPr>
        <a:xfrm>
          <a:off x="1036320" y="3017520"/>
          <a:ext cx="6840000" cy="102297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27891</xdr:rowOff>
    </xdr:to>
    <xdr:pic>
      <xdr:nvPicPr>
        <xdr:cNvPr id="4" name="図 3">
          <a:extLst>
            <a:ext uri="{FF2B5EF4-FFF2-40B4-BE49-F238E27FC236}">
              <a16:creationId xmlns:a16="http://schemas.microsoft.com/office/drawing/2014/main" id="{54E80A99-C8AF-4A95-B34D-3947D97E9F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272"/>
        <a:stretch/>
      </xdr:blipFill>
      <xdr:spPr>
        <a:xfrm>
          <a:off x="1036320" y="3017520"/>
          <a:ext cx="6840000" cy="99186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790</xdr:rowOff>
    </xdr:to>
    <xdr:pic>
      <xdr:nvPicPr>
        <xdr:cNvPr id="6" name="図 5">
          <a:extLst>
            <a:ext uri="{FF2B5EF4-FFF2-40B4-BE49-F238E27FC236}">
              <a16:creationId xmlns:a16="http://schemas.microsoft.com/office/drawing/2014/main" id="{BC8E6C21-6B20-4718-833D-217529892B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349"/>
        <a:stretch/>
      </xdr:blipFill>
      <xdr:spPr>
        <a:xfrm>
          <a:off x="1036320" y="3017520"/>
          <a:ext cx="6840000" cy="9891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14</xdr:col>
      <xdr:colOff>225840</xdr:colOff>
      <xdr:row>77</xdr:row>
      <xdr:rowOff>54990</xdr:rowOff>
    </xdr:to>
    <xdr:pic>
      <xdr:nvPicPr>
        <xdr:cNvPr id="4" name="図 3">
          <a:extLst>
            <a:ext uri="{FF2B5EF4-FFF2-40B4-BE49-F238E27FC236}">
              <a16:creationId xmlns:a16="http://schemas.microsoft.com/office/drawing/2014/main" id="{6B1B5DE4-7336-4A1D-90C2-04838C36CC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2197"/>
        <a:stretch/>
      </xdr:blipFill>
      <xdr:spPr>
        <a:xfrm>
          <a:off x="1036320" y="3017520"/>
          <a:ext cx="6840000" cy="9945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1298175</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48"/>
  <sheetViews>
    <sheetView showGridLines="0" tabSelected="1" zoomScaleNormal="100" zoomScaleSheetLayoutView="100" workbookViewId="0"/>
  </sheetViews>
  <sheetFormatPr defaultColWidth="9" defaultRowHeight="13.5"/>
  <cols>
    <col min="1" max="1" width="4.625" style="53" customWidth="1"/>
    <col min="2" max="5" width="14.875" style="53" customWidth="1"/>
    <col min="6" max="7" width="9" style="53"/>
    <col min="8" max="10" width="14.875" style="53" customWidth="1"/>
    <col min="11" max="11" width="13.125" style="53" customWidth="1"/>
    <col min="12" max="16384" width="9" style="53"/>
  </cols>
  <sheetData>
    <row r="1" spans="1:11" s="6" customFormat="1" ht="16.5" customHeight="1">
      <c r="A1" s="6" t="s">
        <v>278</v>
      </c>
    </row>
    <row r="2" spans="1:11" s="6" customFormat="1" ht="16.5" customHeight="1">
      <c r="A2" s="6" t="s">
        <v>192</v>
      </c>
      <c r="C2" s="29" t="s">
        <v>280</v>
      </c>
    </row>
    <row r="3" spans="1:11" s="6" customFormat="1">
      <c r="B3" s="7"/>
      <c r="C3" s="8" t="s">
        <v>80</v>
      </c>
      <c r="D3" s="9" t="s">
        <v>72</v>
      </c>
      <c r="E3" s="27" t="s">
        <v>268</v>
      </c>
      <c r="H3" s="100" t="s">
        <v>191</v>
      </c>
      <c r="I3" s="97" t="s">
        <v>80</v>
      </c>
      <c r="J3" s="98" t="s">
        <v>72</v>
      </c>
      <c r="K3" s="99" t="s">
        <v>268</v>
      </c>
    </row>
    <row r="4" spans="1:11">
      <c r="B4" s="5" t="s">
        <v>190</v>
      </c>
      <c r="C4" s="110">
        <f>SUM(I4:I13)</f>
        <v>9493</v>
      </c>
      <c r="D4" s="123">
        <f>SUM(J4:J13)</f>
        <v>1240</v>
      </c>
      <c r="E4" s="124">
        <f>IFERROR(D4/C4,"-")</f>
        <v>0.13062256399452227</v>
      </c>
      <c r="H4" s="5" t="s">
        <v>92</v>
      </c>
      <c r="I4" s="110">
        <v>0</v>
      </c>
      <c r="J4" s="123">
        <v>0</v>
      </c>
      <c r="K4" s="124" t="str">
        <f>IFERROR(J4/I4,"-")</f>
        <v>-</v>
      </c>
    </row>
    <row r="5" spans="1:11">
      <c r="B5" s="5" t="s">
        <v>102</v>
      </c>
      <c r="C5" s="125">
        <v>1862</v>
      </c>
      <c r="D5" s="126">
        <v>288</v>
      </c>
      <c r="E5" s="124">
        <f t="shared" ref="E5:E44" si="0">IFERROR(D5/C5,"-")</f>
        <v>0.15467239527389903</v>
      </c>
      <c r="H5" s="5" t="s">
        <v>93</v>
      </c>
      <c r="I5" s="125">
        <v>267</v>
      </c>
      <c r="J5" s="126">
        <v>40</v>
      </c>
      <c r="K5" s="124">
        <f>IFERROR(J5/I5,"-")</f>
        <v>0.14981273408239701</v>
      </c>
    </row>
    <row r="6" spans="1:11">
      <c r="B6" s="5" t="s">
        <v>103</v>
      </c>
      <c r="C6" s="125">
        <v>103246</v>
      </c>
      <c r="D6" s="126">
        <v>27188</v>
      </c>
      <c r="E6" s="124">
        <f t="shared" si="0"/>
        <v>0.26333223563140462</v>
      </c>
      <c r="H6" s="5" t="s">
        <v>94</v>
      </c>
      <c r="I6" s="125">
        <v>670</v>
      </c>
      <c r="J6" s="126">
        <v>90</v>
      </c>
      <c r="K6" s="124">
        <f t="shared" ref="K6:K13" si="1">IFERROR(J6/I6,"-")</f>
        <v>0.13432835820895522</v>
      </c>
    </row>
    <row r="7" spans="1:11">
      <c r="B7" s="5" t="s">
        <v>104</v>
      </c>
      <c r="C7" s="125">
        <v>97503</v>
      </c>
      <c r="D7" s="126">
        <v>25834</v>
      </c>
      <c r="E7" s="124">
        <f t="shared" si="0"/>
        <v>0.26495595007333106</v>
      </c>
      <c r="H7" s="5" t="s">
        <v>95</v>
      </c>
      <c r="I7" s="125">
        <v>861</v>
      </c>
      <c r="J7" s="126">
        <v>86</v>
      </c>
      <c r="K7" s="124">
        <f t="shared" si="1"/>
        <v>9.9883855981416955E-2</v>
      </c>
    </row>
    <row r="8" spans="1:11">
      <c r="B8" s="5" t="s">
        <v>105</v>
      </c>
      <c r="C8" s="125">
        <v>103045</v>
      </c>
      <c r="D8" s="126">
        <v>26461</v>
      </c>
      <c r="E8" s="124">
        <f t="shared" si="0"/>
        <v>0.25679072249987872</v>
      </c>
      <c r="H8" s="5" t="s">
        <v>96</v>
      </c>
      <c r="I8" s="125">
        <v>1070</v>
      </c>
      <c r="J8" s="126">
        <v>134</v>
      </c>
      <c r="K8" s="124">
        <f t="shared" si="1"/>
        <v>0.12523364485981309</v>
      </c>
    </row>
    <row r="9" spans="1:11">
      <c r="B9" s="5" t="s">
        <v>106</v>
      </c>
      <c r="C9" s="125">
        <v>90495</v>
      </c>
      <c r="D9" s="126">
        <v>22301</v>
      </c>
      <c r="E9" s="124">
        <f t="shared" si="0"/>
        <v>0.24643350461351457</v>
      </c>
      <c r="H9" s="5" t="s">
        <v>97</v>
      </c>
      <c r="I9" s="125">
        <v>1232</v>
      </c>
      <c r="J9" s="126">
        <v>158</v>
      </c>
      <c r="K9" s="124">
        <f t="shared" si="1"/>
        <v>0.12824675324675325</v>
      </c>
    </row>
    <row r="10" spans="1:11">
      <c r="B10" s="5" t="s">
        <v>107</v>
      </c>
      <c r="C10" s="125">
        <v>76704</v>
      </c>
      <c r="D10" s="126">
        <v>18187</v>
      </c>
      <c r="E10" s="124">
        <f t="shared" si="0"/>
        <v>0.23710627868168543</v>
      </c>
      <c r="H10" s="5" t="s">
        <v>98</v>
      </c>
      <c r="I10" s="125">
        <v>1502</v>
      </c>
      <c r="J10" s="126">
        <v>184</v>
      </c>
      <c r="K10" s="124">
        <f t="shared" si="1"/>
        <v>0.12250332889480692</v>
      </c>
    </row>
    <row r="11" spans="1:11">
      <c r="B11" s="5" t="s">
        <v>108</v>
      </c>
      <c r="C11" s="125">
        <v>66807</v>
      </c>
      <c r="D11" s="126">
        <v>15207</v>
      </c>
      <c r="E11" s="124">
        <f t="shared" si="0"/>
        <v>0.22762584759082133</v>
      </c>
      <c r="H11" s="5" t="s">
        <v>99</v>
      </c>
      <c r="I11" s="125">
        <v>1587</v>
      </c>
      <c r="J11" s="126">
        <v>210</v>
      </c>
      <c r="K11" s="124">
        <f t="shared" si="1"/>
        <v>0.1323251417769376</v>
      </c>
    </row>
    <row r="12" spans="1:11">
      <c r="B12" s="5" t="s">
        <v>109</v>
      </c>
      <c r="C12" s="125">
        <v>72223</v>
      </c>
      <c r="D12" s="126">
        <v>15428</v>
      </c>
      <c r="E12" s="124">
        <f t="shared" si="0"/>
        <v>0.21361616105672709</v>
      </c>
      <c r="H12" s="5" t="s">
        <v>100</v>
      </c>
      <c r="I12" s="125">
        <v>1245</v>
      </c>
      <c r="J12" s="126">
        <v>182</v>
      </c>
      <c r="K12" s="124">
        <f t="shared" si="1"/>
        <v>0.14618473895582329</v>
      </c>
    </row>
    <row r="13" spans="1:11">
      <c r="B13" s="5" t="s">
        <v>110</v>
      </c>
      <c r="C13" s="125">
        <v>65620</v>
      </c>
      <c r="D13" s="126">
        <v>13270</v>
      </c>
      <c r="E13" s="124">
        <f t="shared" si="0"/>
        <v>0.20222493142334655</v>
      </c>
      <c r="H13" s="5" t="s">
        <v>101</v>
      </c>
      <c r="I13" s="125">
        <v>1059</v>
      </c>
      <c r="J13" s="126">
        <v>156</v>
      </c>
      <c r="K13" s="124">
        <f t="shared" si="1"/>
        <v>0.14730878186968838</v>
      </c>
    </row>
    <row r="14" spans="1:11">
      <c r="B14" s="5" t="s">
        <v>111</v>
      </c>
      <c r="C14" s="125">
        <v>62212</v>
      </c>
      <c r="D14" s="126">
        <v>11837</v>
      </c>
      <c r="E14" s="124">
        <f t="shared" si="0"/>
        <v>0.19026875843888638</v>
      </c>
    </row>
    <row r="15" spans="1:11">
      <c r="B15" s="5" t="s">
        <v>112</v>
      </c>
      <c r="C15" s="125">
        <v>52502</v>
      </c>
      <c r="D15" s="126">
        <v>9351</v>
      </c>
      <c r="E15" s="124">
        <f t="shared" si="0"/>
        <v>0.17810750066664127</v>
      </c>
    </row>
    <row r="16" spans="1:11">
      <c r="B16" s="5" t="s">
        <v>113</v>
      </c>
      <c r="C16" s="125">
        <v>46052</v>
      </c>
      <c r="D16" s="126">
        <v>7597</v>
      </c>
      <c r="E16" s="124">
        <f t="shared" si="0"/>
        <v>0.16496569095804742</v>
      </c>
    </row>
    <row r="17" spans="2:5">
      <c r="B17" s="5" t="s">
        <v>114</v>
      </c>
      <c r="C17" s="125">
        <v>42696</v>
      </c>
      <c r="D17" s="126">
        <v>6556</v>
      </c>
      <c r="E17" s="124">
        <f t="shared" si="0"/>
        <v>0.15355068390481544</v>
      </c>
    </row>
    <row r="18" spans="2:5">
      <c r="B18" s="5" t="s">
        <v>115</v>
      </c>
      <c r="C18" s="125">
        <v>35582</v>
      </c>
      <c r="D18" s="126">
        <v>5050</v>
      </c>
      <c r="E18" s="124">
        <f t="shared" si="0"/>
        <v>0.14192569276600528</v>
      </c>
    </row>
    <row r="19" spans="2:5">
      <c r="B19" s="5" t="s">
        <v>116</v>
      </c>
      <c r="C19" s="125">
        <v>30245</v>
      </c>
      <c r="D19" s="126">
        <v>3930</v>
      </c>
      <c r="E19" s="124">
        <f t="shared" si="0"/>
        <v>0.12993883286493635</v>
      </c>
    </row>
    <row r="20" spans="2:5">
      <c r="B20" s="5" t="s">
        <v>117</v>
      </c>
      <c r="C20" s="125">
        <v>25037</v>
      </c>
      <c r="D20" s="126">
        <v>3001</v>
      </c>
      <c r="E20" s="124">
        <f t="shared" si="0"/>
        <v>0.11986260334704638</v>
      </c>
    </row>
    <row r="21" spans="2:5">
      <c r="B21" s="5" t="s">
        <v>118</v>
      </c>
      <c r="C21" s="125">
        <v>21578</v>
      </c>
      <c r="D21" s="126">
        <v>2371</v>
      </c>
      <c r="E21" s="124">
        <f t="shared" si="0"/>
        <v>0.10988043377514135</v>
      </c>
    </row>
    <row r="22" spans="2:5">
      <c r="B22" s="5" t="s">
        <v>119</v>
      </c>
      <c r="C22" s="125">
        <v>17023</v>
      </c>
      <c r="D22" s="126">
        <v>1747</v>
      </c>
      <c r="E22" s="124">
        <f t="shared" si="0"/>
        <v>0.10262585913176291</v>
      </c>
    </row>
    <row r="23" spans="2:5">
      <c r="B23" s="5" t="s">
        <v>120</v>
      </c>
      <c r="C23" s="125">
        <v>14061</v>
      </c>
      <c r="D23" s="126">
        <v>1274</v>
      </c>
      <c r="E23" s="124">
        <f t="shared" si="0"/>
        <v>9.0605220112367546E-2</v>
      </c>
    </row>
    <row r="24" spans="2:5">
      <c r="B24" s="5" t="s">
        <v>121</v>
      </c>
      <c r="C24" s="125">
        <v>10836</v>
      </c>
      <c r="D24" s="126">
        <v>968</v>
      </c>
      <c r="E24" s="124">
        <f t="shared" si="0"/>
        <v>8.9331856773717244E-2</v>
      </c>
    </row>
    <row r="25" spans="2:5">
      <c r="B25" s="5" t="s">
        <v>122</v>
      </c>
      <c r="C25" s="125">
        <v>7956</v>
      </c>
      <c r="D25" s="126">
        <v>674</v>
      </c>
      <c r="E25" s="124">
        <f t="shared" si="0"/>
        <v>8.4715937657114132E-2</v>
      </c>
    </row>
    <row r="26" spans="2:5">
      <c r="B26" s="5" t="s">
        <v>123</v>
      </c>
      <c r="C26" s="125">
        <v>6057</v>
      </c>
      <c r="D26" s="126">
        <v>452</v>
      </c>
      <c r="E26" s="124">
        <f t="shared" si="0"/>
        <v>7.4624401518903746E-2</v>
      </c>
    </row>
    <row r="27" spans="2:5">
      <c r="B27" s="5" t="s">
        <v>124</v>
      </c>
      <c r="C27" s="125">
        <v>4385</v>
      </c>
      <c r="D27" s="126">
        <v>299</v>
      </c>
      <c r="E27" s="124">
        <f t="shared" si="0"/>
        <v>6.818700114025085E-2</v>
      </c>
    </row>
    <row r="28" spans="2:5">
      <c r="B28" s="5" t="s">
        <v>125</v>
      </c>
      <c r="C28" s="125">
        <v>3234</v>
      </c>
      <c r="D28" s="126">
        <v>201</v>
      </c>
      <c r="E28" s="124">
        <f t="shared" si="0"/>
        <v>6.215213358070501E-2</v>
      </c>
    </row>
    <row r="29" spans="2:5">
      <c r="B29" s="5" t="s">
        <v>126</v>
      </c>
      <c r="C29" s="125">
        <v>2298</v>
      </c>
      <c r="D29" s="126">
        <v>140</v>
      </c>
      <c r="E29" s="124">
        <f t="shared" si="0"/>
        <v>6.0922541340295906E-2</v>
      </c>
    </row>
    <row r="30" spans="2:5">
      <c r="B30" s="5" t="s">
        <v>127</v>
      </c>
      <c r="C30" s="125">
        <v>1540</v>
      </c>
      <c r="D30" s="126">
        <v>81</v>
      </c>
      <c r="E30" s="124">
        <f t="shared" si="0"/>
        <v>5.2597402597402594E-2</v>
      </c>
    </row>
    <row r="31" spans="2:5">
      <c r="B31" s="5" t="s">
        <v>128</v>
      </c>
      <c r="C31" s="125">
        <v>876</v>
      </c>
      <c r="D31" s="126">
        <v>56</v>
      </c>
      <c r="E31" s="124">
        <f t="shared" si="0"/>
        <v>6.3926940639269403E-2</v>
      </c>
    </row>
    <row r="32" spans="2:5">
      <c r="B32" s="5" t="s">
        <v>129</v>
      </c>
      <c r="C32" s="125">
        <v>601</v>
      </c>
      <c r="D32" s="126">
        <v>22</v>
      </c>
      <c r="E32" s="124">
        <f t="shared" si="0"/>
        <v>3.6605657237936774E-2</v>
      </c>
    </row>
    <row r="33" spans="2:5">
      <c r="B33" s="5" t="s">
        <v>169</v>
      </c>
      <c r="C33" s="125">
        <v>367</v>
      </c>
      <c r="D33" s="126">
        <v>16</v>
      </c>
      <c r="E33" s="124">
        <f t="shared" si="0"/>
        <v>4.3596730245231606E-2</v>
      </c>
    </row>
    <row r="34" spans="2:5">
      <c r="B34" s="5" t="s">
        <v>170</v>
      </c>
      <c r="C34" s="125">
        <v>246</v>
      </c>
      <c r="D34" s="126">
        <v>7</v>
      </c>
      <c r="E34" s="124">
        <f t="shared" si="0"/>
        <v>2.8455284552845527E-2</v>
      </c>
    </row>
    <row r="35" spans="2:5">
      <c r="B35" s="5" t="s">
        <v>171</v>
      </c>
      <c r="C35" s="125">
        <v>127</v>
      </c>
      <c r="D35" s="126">
        <v>6</v>
      </c>
      <c r="E35" s="124">
        <f t="shared" si="0"/>
        <v>4.7244094488188976E-2</v>
      </c>
    </row>
    <row r="36" spans="2:5">
      <c r="B36" s="5" t="s">
        <v>172</v>
      </c>
      <c r="C36" s="125">
        <v>92</v>
      </c>
      <c r="D36" s="126">
        <v>0</v>
      </c>
      <c r="E36" s="124">
        <f t="shared" si="0"/>
        <v>0</v>
      </c>
    </row>
    <row r="37" spans="2:5">
      <c r="B37" s="5" t="s">
        <v>173</v>
      </c>
      <c r="C37" s="125">
        <v>50</v>
      </c>
      <c r="D37" s="126">
        <v>2</v>
      </c>
      <c r="E37" s="124">
        <f t="shared" si="0"/>
        <v>0.04</v>
      </c>
    </row>
    <row r="38" spans="2:5">
      <c r="B38" s="5" t="s">
        <v>174</v>
      </c>
      <c r="C38" s="125">
        <v>20</v>
      </c>
      <c r="D38" s="126">
        <v>0</v>
      </c>
      <c r="E38" s="124">
        <f t="shared" si="0"/>
        <v>0</v>
      </c>
    </row>
    <row r="39" spans="2:5">
      <c r="B39" s="5" t="s">
        <v>175</v>
      </c>
      <c r="C39" s="125">
        <v>16</v>
      </c>
      <c r="D39" s="126">
        <v>0</v>
      </c>
      <c r="E39" s="124">
        <f t="shared" si="0"/>
        <v>0</v>
      </c>
    </row>
    <row r="40" spans="2:5">
      <c r="B40" s="5" t="s">
        <v>176</v>
      </c>
      <c r="C40" s="125">
        <v>6</v>
      </c>
      <c r="D40" s="126">
        <v>0</v>
      </c>
      <c r="E40" s="124">
        <f t="shared" si="0"/>
        <v>0</v>
      </c>
    </row>
    <row r="41" spans="2:5">
      <c r="B41" s="5" t="s">
        <v>177</v>
      </c>
      <c r="C41" s="125">
        <v>5</v>
      </c>
      <c r="D41" s="126">
        <v>0</v>
      </c>
      <c r="E41" s="124">
        <f t="shared" si="0"/>
        <v>0</v>
      </c>
    </row>
    <row r="42" spans="2:5">
      <c r="B42" s="5" t="s">
        <v>178</v>
      </c>
      <c r="C42" s="125">
        <v>0</v>
      </c>
      <c r="D42" s="126">
        <v>0</v>
      </c>
      <c r="E42" s="124" t="str">
        <f t="shared" si="0"/>
        <v>-</v>
      </c>
    </row>
    <row r="43" spans="2:5">
      <c r="B43" s="5" t="s">
        <v>179</v>
      </c>
      <c r="C43" s="125">
        <v>0</v>
      </c>
      <c r="D43" s="126">
        <v>0</v>
      </c>
      <c r="E43" s="124" t="str">
        <f t="shared" si="0"/>
        <v>-</v>
      </c>
    </row>
    <row r="44" spans="2:5" ht="14.25" thickBot="1">
      <c r="B44" s="5" t="s">
        <v>180</v>
      </c>
      <c r="C44" s="125">
        <v>0</v>
      </c>
      <c r="D44" s="126">
        <v>0</v>
      </c>
      <c r="E44" s="124" t="str">
        <f t="shared" si="0"/>
        <v>-</v>
      </c>
    </row>
    <row r="45" spans="2:5" ht="14.25" thickTop="1">
      <c r="B45" s="10" t="s">
        <v>91</v>
      </c>
      <c r="C45" s="127">
        <f>SUM(C4:C44)</f>
        <v>1072698</v>
      </c>
      <c r="D45" s="128">
        <f>SUM(D4:D44)</f>
        <v>221042</v>
      </c>
      <c r="E45" s="129"/>
    </row>
    <row r="46" spans="2:5">
      <c r="B46" s="30" t="s">
        <v>275</v>
      </c>
    </row>
    <row r="47" spans="2:5">
      <c r="B47" s="31" t="s">
        <v>309</v>
      </c>
    </row>
    <row r="48" spans="2:5">
      <c r="B48" s="31" t="s">
        <v>273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rowBreaks count="1" manualBreakCount="1">
    <brk id="55"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282</v>
      </c>
    </row>
    <row r="2" spans="1:4" ht="16.5" customHeight="1">
      <c r="A2" s="6" t="s">
        <v>192</v>
      </c>
    </row>
    <row r="4" spans="1:4">
      <c r="B4" s="32"/>
      <c r="C4" s="32"/>
      <c r="D4" s="32"/>
    </row>
    <row r="5" spans="1:4">
      <c r="B5" s="32"/>
      <c r="C5" s="32"/>
      <c r="D5" s="32"/>
    </row>
    <row r="6" spans="1:4">
      <c r="B6" s="32"/>
      <c r="C6" s="32"/>
      <c r="D6" s="32"/>
    </row>
    <row r="7" spans="1:4">
      <c r="B7" s="32"/>
      <c r="C7" s="32"/>
      <c r="D7" s="32"/>
    </row>
    <row r="8" spans="1:4">
      <c r="B8" s="32"/>
      <c r="C8" s="32"/>
      <c r="D8" s="32"/>
    </row>
    <row r="9" spans="1:4">
      <c r="B9" s="32"/>
      <c r="C9" s="32"/>
      <c r="D9" s="32"/>
    </row>
    <row r="10" spans="1:4">
      <c r="B10" s="32"/>
      <c r="C10" s="32"/>
      <c r="D10" s="32"/>
    </row>
    <row r="11" spans="1:4">
      <c r="B11" s="32"/>
      <c r="C11" s="32"/>
      <c r="D11" s="32"/>
    </row>
    <row r="12" spans="1:4">
      <c r="B12" s="32"/>
      <c r="C12" s="32"/>
      <c r="D12" s="32"/>
    </row>
    <row r="13" spans="1:4">
      <c r="B13" s="32"/>
      <c r="C13" s="32"/>
      <c r="D13" s="32"/>
    </row>
    <row r="14" spans="1:4">
      <c r="B14" s="32"/>
      <c r="C14" s="32"/>
      <c r="D14" s="32"/>
    </row>
    <row r="15" spans="1:4">
      <c r="B15" s="32"/>
      <c r="C15" s="32"/>
      <c r="D15" s="32"/>
    </row>
    <row r="16" spans="1:4">
      <c r="B16" s="32"/>
      <c r="C16" s="32"/>
      <c r="D16" s="32"/>
    </row>
    <row r="17" spans="2:4">
      <c r="B17" s="32"/>
      <c r="C17" s="32"/>
      <c r="D17" s="32"/>
    </row>
    <row r="18" spans="2:4">
      <c r="B18" s="32"/>
      <c r="C18" s="32"/>
      <c r="D18" s="32"/>
    </row>
    <row r="19" spans="2:4">
      <c r="B19" s="32"/>
      <c r="C19" s="32"/>
      <c r="D19" s="32"/>
    </row>
    <row r="20" spans="2:4">
      <c r="B20" s="32"/>
      <c r="C20" s="32"/>
      <c r="D20" s="32"/>
    </row>
    <row r="21" spans="2:4">
      <c r="B21" s="32"/>
      <c r="C21" s="32"/>
      <c r="D21" s="32"/>
    </row>
    <row r="22" spans="2:4">
      <c r="B22" s="32"/>
      <c r="C22" s="32"/>
      <c r="D22" s="32"/>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G18"/>
  <sheetViews>
    <sheetView showGridLines="0" zoomScaleNormal="100" zoomScaleSheetLayoutView="100" workbookViewId="0"/>
  </sheetViews>
  <sheetFormatPr defaultColWidth="9" defaultRowHeight="13.5"/>
  <cols>
    <col min="1" max="1" width="4.625" style="1" customWidth="1"/>
    <col min="2" max="2" width="3.625" style="1" customWidth="1"/>
    <col min="3" max="3" width="14" style="1" customWidth="1"/>
    <col min="4" max="27" width="9.625" style="1" customWidth="1"/>
    <col min="28" max="28" width="9" style="1"/>
    <col min="29" max="29" width="13.5" style="1" customWidth="1"/>
    <col min="30" max="30" width="11.125" style="1" customWidth="1"/>
    <col min="31" max="16384" width="9" style="1"/>
  </cols>
  <sheetData>
    <row r="1" spans="1:33" ht="16.5" customHeight="1">
      <c r="A1" s="6" t="s">
        <v>282</v>
      </c>
    </row>
    <row r="2" spans="1:33" ht="16.5" customHeight="1">
      <c r="A2" s="6" t="s">
        <v>193</v>
      </c>
      <c r="D2" s="3" t="s">
        <v>284</v>
      </c>
    </row>
    <row r="3" spans="1:33" ht="16.5" customHeight="1">
      <c r="B3" s="164"/>
      <c r="C3" s="166" t="s">
        <v>130</v>
      </c>
      <c r="D3" s="159" t="s">
        <v>65</v>
      </c>
      <c r="E3" s="160"/>
      <c r="F3" s="161"/>
      <c r="G3" s="159" t="s">
        <v>66</v>
      </c>
      <c r="H3" s="160"/>
      <c r="I3" s="161"/>
      <c r="J3" s="159" t="s">
        <v>67</v>
      </c>
      <c r="K3" s="160"/>
      <c r="L3" s="161"/>
      <c r="M3" s="159" t="s">
        <v>68</v>
      </c>
      <c r="N3" s="160"/>
      <c r="O3" s="161"/>
      <c r="P3" s="159" t="s">
        <v>69</v>
      </c>
      <c r="Q3" s="160"/>
      <c r="R3" s="161"/>
      <c r="S3" s="159" t="s">
        <v>70</v>
      </c>
      <c r="T3" s="160"/>
      <c r="U3" s="161"/>
      <c r="V3" s="159" t="s">
        <v>71</v>
      </c>
      <c r="W3" s="160"/>
      <c r="X3" s="161"/>
      <c r="Y3" s="159" t="s">
        <v>64</v>
      </c>
      <c r="Z3" s="160"/>
      <c r="AA3" s="161"/>
      <c r="AC3" s="101" t="s">
        <v>243</v>
      </c>
      <c r="AD3" s="15"/>
    </row>
    <row r="4" spans="1:33" ht="27" customHeight="1">
      <c r="B4" s="165"/>
      <c r="C4" s="166"/>
      <c r="D4" s="18" t="s">
        <v>131</v>
      </c>
      <c r="E4" s="19" t="s">
        <v>72</v>
      </c>
      <c r="F4" s="20" t="s">
        <v>268</v>
      </c>
      <c r="G4" s="18" t="s">
        <v>131</v>
      </c>
      <c r="H4" s="19" t="s">
        <v>72</v>
      </c>
      <c r="I4" s="20" t="s">
        <v>268</v>
      </c>
      <c r="J4" s="18" t="s">
        <v>131</v>
      </c>
      <c r="K4" s="19" t="s">
        <v>72</v>
      </c>
      <c r="L4" s="20" t="s">
        <v>268</v>
      </c>
      <c r="M4" s="18" t="s">
        <v>131</v>
      </c>
      <c r="N4" s="19" t="s">
        <v>72</v>
      </c>
      <c r="O4" s="20" t="s">
        <v>268</v>
      </c>
      <c r="P4" s="18" t="s">
        <v>131</v>
      </c>
      <c r="Q4" s="19" t="s">
        <v>72</v>
      </c>
      <c r="R4" s="20" t="s">
        <v>268</v>
      </c>
      <c r="S4" s="18" t="s">
        <v>131</v>
      </c>
      <c r="T4" s="19" t="s">
        <v>72</v>
      </c>
      <c r="U4" s="20" t="s">
        <v>268</v>
      </c>
      <c r="V4" s="18" t="s">
        <v>131</v>
      </c>
      <c r="W4" s="19" t="s">
        <v>72</v>
      </c>
      <c r="X4" s="20" t="s">
        <v>268</v>
      </c>
      <c r="Y4" s="18" t="s">
        <v>131</v>
      </c>
      <c r="Z4" s="19" t="s">
        <v>72</v>
      </c>
      <c r="AA4" s="20" t="s">
        <v>268</v>
      </c>
      <c r="AC4" s="169" t="s">
        <v>194</v>
      </c>
      <c r="AD4" s="170"/>
      <c r="AF4" s="167" t="s">
        <v>195</v>
      </c>
      <c r="AG4" s="168"/>
    </row>
    <row r="5" spans="1:33" s="60" customFormat="1">
      <c r="B5" s="56">
        <v>1</v>
      </c>
      <c r="C5" s="103" t="s">
        <v>187</v>
      </c>
      <c r="D5" s="111">
        <v>113</v>
      </c>
      <c r="E5" s="112">
        <v>31</v>
      </c>
      <c r="F5" s="57">
        <f t="shared" ref="F5:F12" si="0">IFERROR(E5/D5,"-")</f>
        <v>0.27433628318584069</v>
      </c>
      <c r="G5" s="111">
        <v>253</v>
      </c>
      <c r="H5" s="112">
        <v>70</v>
      </c>
      <c r="I5" s="57">
        <f t="shared" ref="I5:I13" si="1">IFERROR(H5/G5,"-")</f>
        <v>0.27667984189723321</v>
      </c>
      <c r="J5" s="111">
        <v>54998</v>
      </c>
      <c r="K5" s="112">
        <v>18007</v>
      </c>
      <c r="L5" s="57">
        <f t="shared" ref="L5:L13" si="2">IFERROR(K5/J5,"-")</f>
        <v>0.32741190588748681</v>
      </c>
      <c r="M5" s="111">
        <v>40406</v>
      </c>
      <c r="N5" s="112">
        <v>12670</v>
      </c>
      <c r="O5" s="57">
        <f t="shared" ref="O5:O13" si="3">IFERROR(N5/M5,"-")</f>
        <v>0.31356729198633865</v>
      </c>
      <c r="P5" s="111">
        <v>25014</v>
      </c>
      <c r="Q5" s="112">
        <v>6046</v>
      </c>
      <c r="R5" s="57">
        <f t="shared" ref="R5:R13" si="4">IFERROR(Q5/P5,"-")</f>
        <v>0.24170464539857681</v>
      </c>
      <c r="S5" s="111">
        <v>11097</v>
      </c>
      <c r="T5" s="112">
        <v>1824</v>
      </c>
      <c r="U5" s="57">
        <f t="shared" ref="U5:U13" si="5">IFERROR(T5/S5,"-")</f>
        <v>0.16436874831035414</v>
      </c>
      <c r="V5" s="111">
        <v>3545</v>
      </c>
      <c r="W5" s="112">
        <v>379</v>
      </c>
      <c r="X5" s="57">
        <f t="shared" ref="X5:X13" si="6">IFERROR(W5/V5,"-")</f>
        <v>0.10691114245416079</v>
      </c>
      <c r="Y5" s="111">
        <f>SUM(D5,G5,J5,M5,P5,S5,V5)</f>
        <v>135426</v>
      </c>
      <c r="Z5" s="112">
        <f>SUM(E5,H5,K5,N5,Q5,T5,W5)</f>
        <v>39027</v>
      </c>
      <c r="AA5" s="57">
        <f t="shared" ref="AA5:AA12" si="7">IFERROR(Z5/Y5,"-")</f>
        <v>0.28817952239599487</v>
      </c>
      <c r="AC5" s="16" t="str">
        <f t="shared" ref="AC5:AC12" si="8">INDEX($C$5:$C$12,MATCH(AD5,AA$5:AA$12,0))</f>
        <v>豊能医療圏</v>
      </c>
      <c r="AD5" s="105">
        <f t="shared" ref="AD5:AD12" si="9">LARGE(AA$5:AA$12,ROW(A1))</f>
        <v>0.28817952239599487</v>
      </c>
      <c r="AF5" s="133">
        <f>$AA$13</f>
        <v>0.20300392757861171</v>
      </c>
      <c r="AG5" s="113">
        <v>0</v>
      </c>
    </row>
    <row r="6" spans="1:33" s="60" customFormat="1">
      <c r="B6" s="56">
        <v>2</v>
      </c>
      <c r="C6" s="103" t="s">
        <v>7</v>
      </c>
      <c r="D6" s="111">
        <v>202</v>
      </c>
      <c r="E6" s="112">
        <v>17</v>
      </c>
      <c r="F6" s="57">
        <f t="shared" si="0"/>
        <v>8.4158415841584164E-2</v>
      </c>
      <c r="G6" s="111">
        <v>396</v>
      </c>
      <c r="H6" s="112">
        <v>66</v>
      </c>
      <c r="I6" s="57">
        <f t="shared" si="1"/>
        <v>0.16666666666666666</v>
      </c>
      <c r="J6" s="111">
        <v>44208</v>
      </c>
      <c r="K6" s="112">
        <v>14042</v>
      </c>
      <c r="L6" s="57">
        <f t="shared" si="2"/>
        <v>0.31763481722765108</v>
      </c>
      <c r="M6" s="111">
        <v>29644</v>
      </c>
      <c r="N6" s="112">
        <v>8712</v>
      </c>
      <c r="O6" s="57">
        <f t="shared" si="3"/>
        <v>0.29388746457967885</v>
      </c>
      <c r="P6" s="111">
        <v>17286</v>
      </c>
      <c r="Q6" s="112">
        <v>3743</v>
      </c>
      <c r="R6" s="57">
        <f t="shared" si="4"/>
        <v>0.21653361101469398</v>
      </c>
      <c r="S6" s="111">
        <v>7383</v>
      </c>
      <c r="T6" s="112">
        <v>946</v>
      </c>
      <c r="U6" s="57">
        <f t="shared" si="5"/>
        <v>0.12813219558445077</v>
      </c>
      <c r="V6" s="111">
        <v>2297</v>
      </c>
      <c r="W6" s="112">
        <v>170</v>
      </c>
      <c r="X6" s="57">
        <f t="shared" si="6"/>
        <v>7.400957771005659E-2</v>
      </c>
      <c r="Y6" s="111">
        <f t="shared" ref="Y6" si="10">SUM(D6,G6,J6,M6,P6,S6,V6)</f>
        <v>101416</v>
      </c>
      <c r="Z6" s="112">
        <f t="shared" ref="Z6" si="11">SUM(E6,H6,K6,N6,Q6,T6,W6)</f>
        <v>27696</v>
      </c>
      <c r="AA6" s="57">
        <f t="shared" si="7"/>
        <v>0.27309300307643763</v>
      </c>
      <c r="AC6" s="16" t="str">
        <f t="shared" si="8"/>
        <v>三島医療圏</v>
      </c>
      <c r="AD6" s="105">
        <f t="shared" si="9"/>
        <v>0.27309300307643763</v>
      </c>
      <c r="AF6" s="133">
        <f>$AA$13</f>
        <v>0.20300392757861171</v>
      </c>
      <c r="AG6" s="113">
        <v>0</v>
      </c>
    </row>
    <row r="7" spans="1:33" s="60" customFormat="1">
      <c r="B7" s="56">
        <v>3</v>
      </c>
      <c r="C7" s="103" t="s">
        <v>12</v>
      </c>
      <c r="D7" s="111">
        <v>382</v>
      </c>
      <c r="E7" s="112">
        <v>66</v>
      </c>
      <c r="F7" s="57">
        <f t="shared" si="0"/>
        <v>0.17277486910994763</v>
      </c>
      <c r="G7" s="111">
        <v>992</v>
      </c>
      <c r="H7" s="112">
        <v>171</v>
      </c>
      <c r="I7" s="57">
        <f t="shared" si="1"/>
        <v>0.17237903225806453</v>
      </c>
      <c r="J7" s="111">
        <v>72744</v>
      </c>
      <c r="K7" s="112">
        <v>18927</v>
      </c>
      <c r="L7" s="57">
        <f t="shared" si="2"/>
        <v>0.26018640712636093</v>
      </c>
      <c r="M7" s="111">
        <v>48174</v>
      </c>
      <c r="N7" s="112">
        <v>10881</v>
      </c>
      <c r="O7" s="57">
        <f t="shared" si="3"/>
        <v>0.22586872586872586</v>
      </c>
      <c r="P7" s="111">
        <v>26289</v>
      </c>
      <c r="Q7" s="112">
        <v>4295</v>
      </c>
      <c r="R7" s="57">
        <f t="shared" si="4"/>
        <v>0.16337631709079845</v>
      </c>
      <c r="S7" s="111">
        <v>10505</v>
      </c>
      <c r="T7" s="112">
        <v>1054</v>
      </c>
      <c r="U7" s="57">
        <f t="shared" si="5"/>
        <v>0.10033317467872442</v>
      </c>
      <c r="V7" s="111">
        <v>3262</v>
      </c>
      <c r="W7" s="112">
        <v>215</v>
      </c>
      <c r="X7" s="57">
        <f t="shared" si="6"/>
        <v>6.5910484365419991E-2</v>
      </c>
      <c r="Y7" s="111">
        <f t="shared" ref="Y7:Y12" si="12">SUM(D7,G7,J7,M7,P7,S7,V7)</f>
        <v>162348</v>
      </c>
      <c r="Z7" s="112">
        <f>SUM(E7,H7,K7,N7,Q7,T7,W7)</f>
        <v>35609</v>
      </c>
      <c r="AA7" s="57">
        <f t="shared" si="7"/>
        <v>0.21933747258974548</v>
      </c>
      <c r="AC7" s="16" t="str">
        <f t="shared" si="8"/>
        <v>南河内医療圏</v>
      </c>
      <c r="AD7" s="105">
        <f t="shared" si="9"/>
        <v>0.25984895754889514</v>
      </c>
      <c r="AF7" s="133">
        <f>$AA$13</f>
        <v>0.20300392757861171</v>
      </c>
      <c r="AG7" s="113">
        <v>0</v>
      </c>
    </row>
    <row r="8" spans="1:33" s="60" customFormat="1">
      <c r="B8" s="56">
        <v>4</v>
      </c>
      <c r="C8" s="103" t="s">
        <v>20</v>
      </c>
      <c r="D8" s="111">
        <v>139</v>
      </c>
      <c r="E8" s="112">
        <v>16</v>
      </c>
      <c r="F8" s="57">
        <f t="shared" si="0"/>
        <v>0.11510791366906475</v>
      </c>
      <c r="G8" s="111">
        <v>295</v>
      </c>
      <c r="H8" s="112">
        <v>50</v>
      </c>
      <c r="I8" s="57">
        <f t="shared" si="1"/>
        <v>0.16949152542372881</v>
      </c>
      <c r="J8" s="111">
        <v>50091</v>
      </c>
      <c r="K8" s="112">
        <v>12411</v>
      </c>
      <c r="L8" s="57">
        <f t="shared" si="2"/>
        <v>0.24776906031023538</v>
      </c>
      <c r="M8" s="111">
        <v>34969</v>
      </c>
      <c r="N8" s="112">
        <v>7570</v>
      </c>
      <c r="O8" s="57">
        <f t="shared" si="3"/>
        <v>0.21647745145700478</v>
      </c>
      <c r="P8" s="111">
        <v>19823</v>
      </c>
      <c r="Q8" s="112">
        <v>2988</v>
      </c>
      <c r="R8" s="57">
        <f t="shared" si="4"/>
        <v>0.15073399586339101</v>
      </c>
      <c r="S8" s="111">
        <v>7915</v>
      </c>
      <c r="T8" s="112">
        <v>778</v>
      </c>
      <c r="U8" s="57">
        <f t="shared" si="5"/>
        <v>9.829437776373974E-2</v>
      </c>
      <c r="V8" s="111">
        <v>2442</v>
      </c>
      <c r="W8" s="112">
        <v>156</v>
      </c>
      <c r="X8" s="57">
        <f t="shared" si="6"/>
        <v>6.3882063882063883E-2</v>
      </c>
      <c r="Y8" s="111">
        <f t="shared" si="12"/>
        <v>115674</v>
      </c>
      <c r="Z8" s="112">
        <f t="shared" ref="Z8:Z12" si="13">SUM(E8,H8,K8,N8,Q8,T8,W8)</f>
        <v>23969</v>
      </c>
      <c r="AA8" s="57">
        <f t="shared" si="7"/>
        <v>0.20721164652385152</v>
      </c>
      <c r="AC8" s="16" t="str">
        <f t="shared" si="8"/>
        <v>北河内医療圏</v>
      </c>
      <c r="AD8" s="105">
        <f t="shared" si="9"/>
        <v>0.21933747258974548</v>
      </c>
      <c r="AF8" s="133">
        <f>$AA$13</f>
        <v>0.20300392757861171</v>
      </c>
      <c r="AG8" s="113">
        <v>0</v>
      </c>
    </row>
    <row r="9" spans="1:33" s="60" customFormat="1">
      <c r="B9" s="56">
        <v>5</v>
      </c>
      <c r="C9" s="103" t="s">
        <v>24</v>
      </c>
      <c r="D9" s="111">
        <v>214</v>
      </c>
      <c r="E9" s="112">
        <v>36</v>
      </c>
      <c r="F9" s="57">
        <f t="shared" si="0"/>
        <v>0.16822429906542055</v>
      </c>
      <c r="G9" s="111">
        <v>487</v>
      </c>
      <c r="H9" s="112">
        <v>88</v>
      </c>
      <c r="I9" s="57">
        <f t="shared" si="1"/>
        <v>0.1806981519507187</v>
      </c>
      <c r="J9" s="111">
        <v>39581</v>
      </c>
      <c r="K9" s="112">
        <v>11974</v>
      </c>
      <c r="L9" s="57">
        <f t="shared" si="2"/>
        <v>0.30251888532376647</v>
      </c>
      <c r="M9" s="111">
        <v>27108</v>
      </c>
      <c r="N9" s="112">
        <v>7470</v>
      </c>
      <c r="O9" s="57">
        <f t="shared" si="3"/>
        <v>0.27556440903054447</v>
      </c>
      <c r="P9" s="111">
        <v>16151</v>
      </c>
      <c r="Q9" s="112">
        <v>3368</v>
      </c>
      <c r="R9" s="57">
        <f t="shared" si="4"/>
        <v>0.20853197944399729</v>
      </c>
      <c r="S9" s="111">
        <v>7173</v>
      </c>
      <c r="T9" s="112">
        <v>1021</v>
      </c>
      <c r="U9" s="57">
        <f t="shared" si="5"/>
        <v>0.14233932803568938</v>
      </c>
      <c r="V9" s="111">
        <v>2240</v>
      </c>
      <c r="W9" s="112">
        <v>197</v>
      </c>
      <c r="X9" s="57">
        <f t="shared" si="6"/>
        <v>8.7946428571428578E-2</v>
      </c>
      <c r="Y9" s="111">
        <f t="shared" si="12"/>
        <v>92954</v>
      </c>
      <c r="Z9" s="112">
        <f t="shared" si="13"/>
        <v>24154</v>
      </c>
      <c r="AA9" s="57">
        <f t="shared" si="7"/>
        <v>0.25984895754889514</v>
      </c>
      <c r="AC9" s="16" t="str">
        <f t="shared" si="8"/>
        <v>中河内医療圏</v>
      </c>
      <c r="AD9" s="105">
        <f t="shared" si="9"/>
        <v>0.20721164652385152</v>
      </c>
      <c r="AF9" s="133">
        <f>$AA$13</f>
        <v>0.20300392757861171</v>
      </c>
      <c r="AG9" s="113">
        <v>0</v>
      </c>
    </row>
    <row r="10" spans="1:33" s="60" customFormat="1">
      <c r="B10" s="56">
        <v>6</v>
      </c>
      <c r="C10" s="103" t="s">
        <v>34</v>
      </c>
      <c r="D10" s="111">
        <v>569</v>
      </c>
      <c r="E10" s="112">
        <v>43</v>
      </c>
      <c r="F10" s="57">
        <f t="shared" si="0"/>
        <v>7.5571177504393669E-2</v>
      </c>
      <c r="G10" s="111">
        <v>1018</v>
      </c>
      <c r="H10" s="112">
        <v>121</v>
      </c>
      <c r="I10" s="57">
        <f t="shared" si="1"/>
        <v>0.11886051080550099</v>
      </c>
      <c r="J10" s="111">
        <v>49048</v>
      </c>
      <c r="K10" s="112">
        <v>9869</v>
      </c>
      <c r="L10" s="57">
        <f t="shared" si="2"/>
        <v>0.201211058554885</v>
      </c>
      <c r="M10" s="111">
        <v>33316</v>
      </c>
      <c r="N10" s="112">
        <v>6167</v>
      </c>
      <c r="O10" s="57">
        <f t="shared" si="3"/>
        <v>0.18510625525273142</v>
      </c>
      <c r="P10" s="111">
        <v>19405</v>
      </c>
      <c r="Q10" s="112">
        <v>2551</v>
      </c>
      <c r="R10" s="57">
        <f t="shared" si="4"/>
        <v>0.13146096366915744</v>
      </c>
      <c r="S10" s="111">
        <v>8441</v>
      </c>
      <c r="T10" s="112">
        <v>762</v>
      </c>
      <c r="U10" s="57">
        <f t="shared" si="5"/>
        <v>9.0273664257789363E-2</v>
      </c>
      <c r="V10" s="111">
        <v>2701</v>
      </c>
      <c r="W10" s="112">
        <v>181</v>
      </c>
      <c r="X10" s="57">
        <f t="shared" si="6"/>
        <v>6.7012217697149198E-2</v>
      </c>
      <c r="Y10" s="111">
        <f t="shared" si="12"/>
        <v>114498</v>
      </c>
      <c r="Z10" s="112">
        <f t="shared" si="13"/>
        <v>19694</v>
      </c>
      <c r="AA10" s="57">
        <f t="shared" si="7"/>
        <v>0.17200300441929117</v>
      </c>
      <c r="AC10" s="16" t="str">
        <f t="shared" si="8"/>
        <v>泉州医療圏</v>
      </c>
      <c r="AD10" s="105">
        <f t="shared" si="9"/>
        <v>0.2011670141925069</v>
      </c>
      <c r="AF10" s="133">
        <f t="shared" ref="AF10:AF12" si="14">$AA$13</f>
        <v>0.20300392757861171</v>
      </c>
      <c r="AG10" s="113">
        <v>0</v>
      </c>
    </row>
    <row r="11" spans="1:33" s="60" customFormat="1">
      <c r="B11" s="56">
        <v>7</v>
      </c>
      <c r="C11" s="103" t="s">
        <v>43</v>
      </c>
      <c r="D11" s="111">
        <v>585</v>
      </c>
      <c r="E11" s="112">
        <v>87</v>
      </c>
      <c r="F11" s="57">
        <f t="shared" si="0"/>
        <v>0.14871794871794872</v>
      </c>
      <c r="G11" s="111">
        <v>1045</v>
      </c>
      <c r="H11" s="112">
        <v>142</v>
      </c>
      <c r="I11" s="57">
        <f t="shared" si="1"/>
        <v>0.13588516746411483</v>
      </c>
      <c r="J11" s="111">
        <v>50200</v>
      </c>
      <c r="K11" s="112">
        <v>12000</v>
      </c>
      <c r="L11" s="57">
        <f t="shared" si="2"/>
        <v>0.23904382470119523</v>
      </c>
      <c r="M11" s="111">
        <v>34644</v>
      </c>
      <c r="N11" s="112">
        <v>7381</v>
      </c>
      <c r="O11" s="57">
        <f t="shared" si="3"/>
        <v>0.21305276526959935</v>
      </c>
      <c r="P11" s="111">
        <v>20752</v>
      </c>
      <c r="Q11" s="112">
        <v>3155</v>
      </c>
      <c r="R11" s="57">
        <f t="shared" si="4"/>
        <v>0.15203353893600616</v>
      </c>
      <c r="S11" s="111">
        <v>8932</v>
      </c>
      <c r="T11" s="112">
        <v>950</v>
      </c>
      <c r="U11" s="57">
        <f t="shared" si="5"/>
        <v>0.10635915808329602</v>
      </c>
      <c r="V11" s="111">
        <v>2778</v>
      </c>
      <c r="W11" s="112">
        <v>211</v>
      </c>
      <c r="X11" s="57">
        <f t="shared" si="6"/>
        <v>7.595392368610511E-2</v>
      </c>
      <c r="Y11" s="111">
        <f t="shared" si="12"/>
        <v>118936</v>
      </c>
      <c r="Z11" s="112">
        <f t="shared" si="13"/>
        <v>23926</v>
      </c>
      <c r="AA11" s="57">
        <f t="shared" si="7"/>
        <v>0.2011670141925069</v>
      </c>
      <c r="AC11" s="16" t="str">
        <f t="shared" si="8"/>
        <v>堺市医療圏</v>
      </c>
      <c r="AD11" s="105">
        <f t="shared" si="9"/>
        <v>0.17200300441929117</v>
      </c>
      <c r="AF11" s="133">
        <f t="shared" si="14"/>
        <v>0.20300392757861171</v>
      </c>
      <c r="AG11" s="113">
        <v>0</v>
      </c>
    </row>
    <row r="12" spans="1:33" s="60" customFormat="1" ht="14.25" thickBot="1">
      <c r="B12" s="56">
        <v>8</v>
      </c>
      <c r="C12" s="103" t="s">
        <v>56</v>
      </c>
      <c r="D12" s="111">
        <v>1353</v>
      </c>
      <c r="E12" s="112">
        <v>116</v>
      </c>
      <c r="F12" s="57">
        <f t="shared" si="0"/>
        <v>8.5735402808573544E-2</v>
      </c>
      <c r="G12" s="111">
        <v>2764</v>
      </c>
      <c r="H12" s="112">
        <v>234</v>
      </c>
      <c r="I12" s="57">
        <f t="shared" si="1"/>
        <v>8.4659913169319825E-2</v>
      </c>
      <c r="J12" s="111">
        <v>125032</v>
      </c>
      <c r="K12" s="112">
        <v>20101</v>
      </c>
      <c r="L12" s="57">
        <f t="shared" si="2"/>
        <v>0.16076684368801586</v>
      </c>
      <c r="M12" s="111">
        <v>95376</v>
      </c>
      <c r="N12" s="112">
        <v>12997</v>
      </c>
      <c r="O12" s="57">
        <f t="shared" si="3"/>
        <v>0.1362711793323268</v>
      </c>
      <c r="P12" s="111">
        <v>62460</v>
      </c>
      <c r="Q12" s="112">
        <v>6308</v>
      </c>
      <c r="R12" s="57">
        <f t="shared" si="4"/>
        <v>0.10099263528658341</v>
      </c>
      <c r="S12" s="111">
        <v>27200</v>
      </c>
      <c r="T12" s="112">
        <v>2038</v>
      </c>
      <c r="U12" s="57">
        <f t="shared" si="5"/>
        <v>7.4926470588235289E-2</v>
      </c>
      <c r="V12" s="111">
        <v>8639</v>
      </c>
      <c r="W12" s="112">
        <v>443</v>
      </c>
      <c r="X12" s="57">
        <f t="shared" si="6"/>
        <v>5.1279083227225374E-2</v>
      </c>
      <c r="Y12" s="111">
        <f t="shared" si="12"/>
        <v>322824</v>
      </c>
      <c r="Z12" s="112">
        <f t="shared" si="13"/>
        <v>42237</v>
      </c>
      <c r="AA12" s="57">
        <f t="shared" si="7"/>
        <v>0.13083599732361906</v>
      </c>
      <c r="AC12" s="16" t="str">
        <f t="shared" si="8"/>
        <v>大阪市医療圏</v>
      </c>
      <c r="AD12" s="105">
        <f t="shared" si="9"/>
        <v>0.13083599732361906</v>
      </c>
      <c r="AF12" s="133">
        <f t="shared" si="14"/>
        <v>0.20300392757861171</v>
      </c>
      <c r="AG12" s="113">
        <v>999</v>
      </c>
    </row>
    <row r="13" spans="1:33" s="60" customFormat="1" ht="14.25" thickTop="1">
      <c r="B13" s="162" t="s">
        <v>0</v>
      </c>
      <c r="C13" s="163"/>
      <c r="D13" s="130">
        <f>SUM(D5:D12)</f>
        <v>3557</v>
      </c>
      <c r="E13" s="131">
        <f>SUM(E5:E12)</f>
        <v>412</v>
      </c>
      <c r="F13" s="132">
        <f>IFERROR(E13/D13,"-")</f>
        <v>0.11582794489738543</v>
      </c>
      <c r="G13" s="130">
        <f>SUM(G5:G12)</f>
        <v>7250</v>
      </c>
      <c r="H13" s="131">
        <f>SUM(H5:H12)</f>
        <v>942</v>
      </c>
      <c r="I13" s="132">
        <f t="shared" si="1"/>
        <v>0.12993103448275861</v>
      </c>
      <c r="J13" s="130">
        <f>SUM(J5:J12)</f>
        <v>485902</v>
      </c>
      <c r="K13" s="131">
        <f>SUM(K5:K12)</f>
        <v>117331</v>
      </c>
      <c r="L13" s="132">
        <f t="shared" si="2"/>
        <v>0.24147050228235323</v>
      </c>
      <c r="M13" s="130">
        <f>SUM(M5:M12)</f>
        <v>343637</v>
      </c>
      <c r="N13" s="131">
        <f>SUM(N5:N12)</f>
        <v>73848</v>
      </c>
      <c r="O13" s="132">
        <f t="shared" si="3"/>
        <v>0.21490118933642186</v>
      </c>
      <c r="P13" s="130">
        <f>SUM(P5:P12)</f>
        <v>207180</v>
      </c>
      <c r="Q13" s="131">
        <f>SUM(Q5:Q12)</f>
        <v>32454</v>
      </c>
      <c r="R13" s="132">
        <f t="shared" si="4"/>
        <v>0.15664639443961773</v>
      </c>
      <c r="S13" s="130">
        <f>SUM(S5:S12)</f>
        <v>88646</v>
      </c>
      <c r="T13" s="131">
        <f>SUM(T5:T12)</f>
        <v>9373</v>
      </c>
      <c r="U13" s="132">
        <f t="shared" si="5"/>
        <v>0.10573517135572953</v>
      </c>
      <c r="V13" s="130">
        <f>SUM(V5:V12)</f>
        <v>27904</v>
      </c>
      <c r="W13" s="131">
        <f>SUM(W5:W12)</f>
        <v>1952</v>
      </c>
      <c r="X13" s="132">
        <f t="shared" si="6"/>
        <v>6.9954128440366969E-2</v>
      </c>
      <c r="Y13" s="130">
        <f>'年齢別受診率(年度末資格)'!C46</f>
        <v>1164076</v>
      </c>
      <c r="Z13" s="131">
        <f>'年齢別受診率(年度末資格)'!D46</f>
        <v>236312</v>
      </c>
      <c r="AA13" s="132">
        <f>IFERROR(Z13/Y13,"-")</f>
        <v>0.20300392757861171</v>
      </c>
    </row>
    <row r="14" spans="1:33" s="60" customFormat="1">
      <c r="B14" s="61"/>
      <c r="I14" s="62"/>
      <c r="J14" s="62"/>
      <c r="K14" s="62"/>
      <c r="L14" s="62"/>
    </row>
    <row r="15" spans="1:33" s="60" customFormat="1">
      <c r="I15" s="62"/>
      <c r="J15" s="62"/>
      <c r="K15" s="62"/>
      <c r="L15" s="62"/>
    </row>
    <row r="16" spans="1:33" s="60" customFormat="1">
      <c r="I16" s="62"/>
      <c r="J16" s="62"/>
      <c r="K16" s="62"/>
      <c r="L16" s="62"/>
    </row>
    <row r="17" spans="9:12" s="60" customFormat="1">
      <c r="I17" s="62"/>
      <c r="J17" s="62"/>
      <c r="K17" s="62"/>
      <c r="L17" s="62"/>
    </row>
    <row r="18" spans="9:12" s="60" customFormat="1">
      <c r="I18" s="62"/>
      <c r="J18" s="62"/>
      <c r="K18" s="62"/>
      <c r="L18" s="62"/>
    </row>
  </sheetData>
  <mergeCells count="13">
    <mergeCell ref="AF4:AG4"/>
    <mergeCell ref="AC4:AD4"/>
    <mergeCell ref="P3:R3"/>
    <mergeCell ref="S3:U3"/>
    <mergeCell ref="V3:X3"/>
    <mergeCell ref="B13:C13"/>
    <mergeCell ref="Y3:AA3"/>
    <mergeCell ref="B3:B4"/>
    <mergeCell ref="C3:C4"/>
    <mergeCell ref="D3:F3"/>
    <mergeCell ref="G3:I3"/>
    <mergeCell ref="J3:L3"/>
    <mergeCell ref="M3:O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F13:I13 K13:X13" formula="1"/>
    <ignoredError sqref="AD7:AD12"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285</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281</v>
      </c>
    </row>
    <row r="2" spans="1:16">
      <c r="A2" s="68" t="s">
        <v>244</v>
      </c>
    </row>
    <row r="4" spans="1:16" ht="13.5" customHeight="1">
      <c r="B4" s="69"/>
      <c r="C4" s="70"/>
      <c r="D4" s="70"/>
      <c r="E4" s="70"/>
      <c r="F4" s="70"/>
      <c r="G4" s="71"/>
    </row>
    <row r="5" spans="1:16" ht="13.5" customHeight="1">
      <c r="B5" s="72"/>
      <c r="C5" s="73"/>
      <c r="D5" s="74">
        <v>0.25800000000000001</v>
      </c>
      <c r="E5" s="40" t="s">
        <v>292</v>
      </c>
      <c r="F5" s="75">
        <v>0.29000000000000004</v>
      </c>
      <c r="G5" s="76" t="s">
        <v>293</v>
      </c>
    </row>
    <row r="6" spans="1:16">
      <c r="B6" s="72"/>
      <c r="D6" s="74"/>
      <c r="E6" s="40"/>
      <c r="F6" s="75"/>
      <c r="G6" s="76"/>
    </row>
    <row r="7" spans="1:16">
      <c r="B7" s="72"/>
      <c r="C7" s="77"/>
      <c r="D7" s="74">
        <v>0.22600000000000001</v>
      </c>
      <c r="E7" s="40" t="s">
        <v>292</v>
      </c>
      <c r="F7" s="75">
        <v>0.25800000000000001</v>
      </c>
      <c r="G7" s="76" t="s">
        <v>294</v>
      </c>
    </row>
    <row r="8" spans="1:16">
      <c r="B8" s="72"/>
      <c r="D8" s="74"/>
      <c r="E8" s="40"/>
      <c r="F8" s="75"/>
      <c r="G8" s="76"/>
    </row>
    <row r="9" spans="1:16">
      <c r="B9" s="72"/>
      <c r="C9" s="78"/>
      <c r="D9" s="74">
        <v>0.19400000000000001</v>
      </c>
      <c r="E9" s="40" t="s">
        <v>292</v>
      </c>
      <c r="F9" s="75">
        <v>0.22600000000000001</v>
      </c>
      <c r="G9" s="76" t="s">
        <v>294</v>
      </c>
    </row>
    <row r="10" spans="1:16">
      <c r="B10" s="72"/>
      <c r="D10" s="74"/>
      <c r="E10" s="40"/>
      <c r="F10" s="75"/>
      <c r="G10" s="76"/>
    </row>
    <row r="11" spans="1:16">
      <c r="B11" s="72"/>
      <c r="C11" s="79"/>
      <c r="D11" s="74">
        <v>0.16200000000000001</v>
      </c>
      <c r="E11" s="40" t="s">
        <v>292</v>
      </c>
      <c r="F11" s="75">
        <v>0.19400000000000001</v>
      </c>
      <c r="G11" s="76" t="s">
        <v>294</v>
      </c>
    </row>
    <row r="12" spans="1:16">
      <c r="B12" s="72"/>
      <c r="D12" s="74"/>
      <c r="E12" s="40"/>
      <c r="F12" s="75"/>
      <c r="G12" s="76"/>
    </row>
    <row r="13" spans="1:16">
      <c r="B13" s="72"/>
      <c r="C13" s="80"/>
      <c r="D13" s="74">
        <v>0.13</v>
      </c>
      <c r="E13" s="40" t="s">
        <v>292</v>
      </c>
      <c r="F13" s="75">
        <v>0.16200000000000001</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80"/>
  <sheetViews>
    <sheetView showGridLines="0" zoomScaleNormal="100" zoomScaleSheetLayoutView="100" workbookViewId="0"/>
  </sheetViews>
  <sheetFormatPr defaultColWidth="9" defaultRowHeight="13.5"/>
  <cols>
    <col min="1" max="1" width="4.625" style="6" customWidth="1"/>
    <col min="2" max="2" width="3.625" style="6" customWidth="1"/>
    <col min="3" max="3" width="12.125" style="6" customWidth="1"/>
    <col min="4" max="27" width="9.625" style="6" customWidth="1"/>
    <col min="28" max="33" width="9" style="6"/>
    <col min="34" max="35" width="8.875" customWidth="1"/>
    <col min="36" max="16384" width="9" style="6"/>
  </cols>
  <sheetData>
    <row r="1" spans="1:35" ht="16.5" customHeight="1">
      <c r="A1" s="6" t="s">
        <v>282</v>
      </c>
    </row>
    <row r="2" spans="1:35" ht="16.5" customHeight="1">
      <c r="A2" s="6" t="s">
        <v>197</v>
      </c>
      <c r="D2" s="29" t="s">
        <v>284</v>
      </c>
    </row>
    <row r="3" spans="1:35" ht="16.5" customHeight="1">
      <c r="B3" s="164"/>
      <c r="C3" s="166" t="s">
        <v>167</v>
      </c>
      <c r="D3" s="159" t="s">
        <v>65</v>
      </c>
      <c r="E3" s="160"/>
      <c r="F3" s="161"/>
      <c r="G3" s="159" t="s">
        <v>66</v>
      </c>
      <c r="H3" s="160"/>
      <c r="I3" s="161"/>
      <c r="J3" s="159" t="s">
        <v>67</v>
      </c>
      <c r="K3" s="160"/>
      <c r="L3" s="161"/>
      <c r="M3" s="159" t="s">
        <v>68</v>
      </c>
      <c r="N3" s="160"/>
      <c r="O3" s="161"/>
      <c r="P3" s="159" t="s">
        <v>69</v>
      </c>
      <c r="Q3" s="160"/>
      <c r="R3" s="161"/>
      <c r="S3" s="159" t="s">
        <v>70</v>
      </c>
      <c r="T3" s="160"/>
      <c r="U3" s="161"/>
      <c r="V3" s="159" t="s">
        <v>71</v>
      </c>
      <c r="W3" s="160"/>
      <c r="X3" s="161"/>
      <c r="Y3" s="159" t="s">
        <v>64</v>
      </c>
      <c r="Z3" s="160"/>
      <c r="AA3" s="161"/>
      <c r="AC3" s="52" t="s">
        <v>243</v>
      </c>
      <c r="AD3" s="2"/>
      <c r="AE3" s="2"/>
      <c r="AF3" s="53"/>
      <c r="AG3" s="53"/>
    </row>
    <row r="4" spans="1:35">
      <c r="B4" s="165"/>
      <c r="C4" s="166"/>
      <c r="D4" s="18" t="s">
        <v>131</v>
      </c>
      <c r="E4" s="19" t="s">
        <v>72</v>
      </c>
      <c r="F4" s="20" t="s">
        <v>268</v>
      </c>
      <c r="G4" s="18" t="s">
        <v>131</v>
      </c>
      <c r="H4" s="19" t="s">
        <v>72</v>
      </c>
      <c r="I4" s="20" t="s">
        <v>268</v>
      </c>
      <c r="J4" s="18" t="s">
        <v>131</v>
      </c>
      <c r="K4" s="19" t="s">
        <v>72</v>
      </c>
      <c r="L4" s="20" t="s">
        <v>268</v>
      </c>
      <c r="M4" s="18" t="s">
        <v>131</v>
      </c>
      <c r="N4" s="19" t="s">
        <v>72</v>
      </c>
      <c r="O4" s="20" t="s">
        <v>268</v>
      </c>
      <c r="P4" s="18" t="s">
        <v>131</v>
      </c>
      <c r="Q4" s="19" t="s">
        <v>72</v>
      </c>
      <c r="R4" s="20" t="s">
        <v>268</v>
      </c>
      <c r="S4" s="18" t="s">
        <v>131</v>
      </c>
      <c r="T4" s="19" t="s">
        <v>72</v>
      </c>
      <c r="U4" s="20" t="s">
        <v>268</v>
      </c>
      <c r="V4" s="18" t="s">
        <v>131</v>
      </c>
      <c r="W4" s="19" t="s">
        <v>72</v>
      </c>
      <c r="X4" s="20" t="s">
        <v>268</v>
      </c>
      <c r="Y4" s="18" t="s">
        <v>131</v>
      </c>
      <c r="Z4" s="19" t="s">
        <v>72</v>
      </c>
      <c r="AA4" s="20" t="s">
        <v>268</v>
      </c>
      <c r="AC4" s="169" t="s">
        <v>194</v>
      </c>
      <c r="AD4" s="170"/>
      <c r="AE4" s="2"/>
      <c r="AF4" s="169" t="s">
        <v>194</v>
      </c>
      <c r="AG4" s="170"/>
    </row>
    <row r="5" spans="1:35" s="53" customFormat="1">
      <c r="B5" s="56">
        <v>1</v>
      </c>
      <c r="C5" s="49" t="s">
        <v>57</v>
      </c>
      <c r="D5" s="111">
        <v>1353</v>
      </c>
      <c r="E5" s="112">
        <v>116</v>
      </c>
      <c r="F5" s="57">
        <f>IFERROR(E5/D5,"-")</f>
        <v>8.5735402808573544E-2</v>
      </c>
      <c r="G5" s="111">
        <v>2764</v>
      </c>
      <c r="H5" s="112">
        <v>234</v>
      </c>
      <c r="I5" s="57">
        <f>IFERROR(H5/G5,"-")</f>
        <v>8.4659913169319825E-2</v>
      </c>
      <c r="J5" s="111">
        <v>125032</v>
      </c>
      <c r="K5" s="112">
        <v>20101</v>
      </c>
      <c r="L5" s="57">
        <f>IFERROR(K5/J5,"-")</f>
        <v>0.16076684368801586</v>
      </c>
      <c r="M5" s="111">
        <v>95376</v>
      </c>
      <c r="N5" s="112">
        <v>12997</v>
      </c>
      <c r="O5" s="57">
        <f>IFERROR(N5/M5,"-")</f>
        <v>0.1362711793323268</v>
      </c>
      <c r="P5" s="111">
        <v>62460</v>
      </c>
      <c r="Q5" s="112">
        <v>6308</v>
      </c>
      <c r="R5" s="57">
        <f>IFERROR(Q5/P5,"-")</f>
        <v>0.10099263528658341</v>
      </c>
      <c r="S5" s="111">
        <v>27200</v>
      </c>
      <c r="T5" s="112">
        <v>2038</v>
      </c>
      <c r="U5" s="57">
        <f>IFERROR(T5/S5,"-")</f>
        <v>7.4926470588235289E-2</v>
      </c>
      <c r="V5" s="111">
        <v>8639</v>
      </c>
      <c r="W5" s="112">
        <v>443</v>
      </c>
      <c r="X5" s="57">
        <f>IFERROR(W5/V5,"-")</f>
        <v>5.1279083227225374E-2</v>
      </c>
      <c r="Y5" s="111">
        <f>SUM(D5,G5,J5,M5,P5,S5,V5)</f>
        <v>322824</v>
      </c>
      <c r="Z5" s="112">
        <f>SUM(E5,H5,K5,N5,Q5,T5,W5)</f>
        <v>42237</v>
      </c>
      <c r="AA5" s="57">
        <f>IFERROR(Z5/Y5,"-")</f>
        <v>0.13083599732361906</v>
      </c>
      <c r="AC5" s="34" t="str">
        <f>INDEX($C$5:$C$78,MATCH(AD5,AA$5:AA$78,0))</f>
        <v>豊能町</v>
      </c>
      <c r="AD5" s="105">
        <f>LARGE(AA$5:AA$78,ROW(A1))</f>
        <v>0.48076474702727906</v>
      </c>
      <c r="AE5" s="59"/>
      <c r="AF5" s="133">
        <f>$AA$79</f>
        <v>0.20300392757861171</v>
      </c>
      <c r="AG5" s="113">
        <v>0</v>
      </c>
      <c r="AH5" s="62"/>
      <c r="AI5" s="62"/>
    </row>
    <row r="6" spans="1:35" s="53" customFormat="1">
      <c r="B6" s="56">
        <v>2</v>
      </c>
      <c r="C6" s="49" t="s">
        <v>132</v>
      </c>
      <c r="D6" s="111">
        <v>36</v>
      </c>
      <c r="E6" s="112">
        <v>4</v>
      </c>
      <c r="F6" s="57">
        <f t="shared" ref="F6:F69" si="0">IFERROR(E6/D6,"-")</f>
        <v>0.1111111111111111</v>
      </c>
      <c r="G6" s="111">
        <v>105</v>
      </c>
      <c r="H6" s="112">
        <v>12</v>
      </c>
      <c r="I6" s="57">
        <f t="shared" ref="I6:I69" si="1">IFERROR(H6/G6,"-")</f>
        <v>0.11428571428571428</v>
      </c>
      <c r="J6" s="111">
        <v>4496</v>
      </c>
      <c r="K6" s="112">
        <v>821</v>
      </c>
      <c r="L6" s="57">
        <f t="shared" ref="L6:L69" si="2">IFERROR(K6/J6,"-")</f>
        <v>0.1826067615658363</v>
      </c>
      <c r="M6" s="111">
        <v>3312</v>
      </c>
      <c r="N6" s="112">
        <v>499</v>
      </c>
      <c r="O6" s="57">
        <f t="shared" ref="O6:O69" si="3">IFERROR(N6/M6,"-")</f>
        <v>0.15066425120772947</v>
      </c>
      <c r="P6" s="111">
        <v>2378</v>
      </c>
      <c r="Q6" s="112">
        <v>276</v>
      </c>
      <c r="R6" s="57">
        <f t="shared" ref="R6:R69" si="4">IFERROR(Q6/P6,"-")</f>
        <v>0.11606391925988226</v>
      </c>
      <c r="S6" s="111">
        <v>1014</v>
      </c>
      <c r="T6" s="112">
        <v>85</v>
      </c>
      <c r="U6" s="57">
        <f t="shared" ref="U6:U69" si="5">IFERROR(T6/S6,"-")</f>
        <v>8.3826429980276132E-2</v>
      </c>
      <c r="V6" s="111">
        <v>306</v>
      </c>
      <c r="W6" s="112">
        <v>19</v>
      </c>
      <c r="X6" s="57">
        <f t="shared" ref="X6:X69" si="6">IFERROR(W6/V6,"-")</f>
        <v>6.2091503267973858E-2</v>
      </c>
      <c r="Y6" s="111">
        <f t="shared" ref="Y6:Z69" si="7">SUM(D6,G6,J6,M6,P6,S6,V6)</f>
        <v>11647</v>
      </c>
      <c r="Z6" s="112">
        <f t="shared" si="7"/>
        <v>1716</v>
      </c>
      <c r="AA6" s="57">
        <f t="shared" ref="AA6:AA69" si="8">IFERROR(Z6/Y6,"-")</f>
        <v>0.14733407744483559</v>
      </c>
      <c r="AC6" s="34" t="str">
        <f t="shared" ref="AC6:AC69" si="9">INDEX($C$5:$C$78,MATCH(AD6,AA$5:AA$78,0))</f>
        <v>池田市</v>
      </c>
      <c r="AD6" s="105">
        <f t="shared" ref="AD6:AD69" si="10">LARGE(AA$5:AA$78,ROW(A2))</f>
        <v>0.42737601197360364</v>
      </c>
      <c r="AE6" s="59"/>
      <c r="AF6" s="133">
        <f t="shared" ref="AF6:AF69" si="11">$AA$79</f>
        <v>0.20300392757861171</v>
      </c>
      <c r="AG6" s="113">
        <v>0</v>
      </c>
      <c r="AH6" s="62"/>
      <c r="AI6" s="62"/>
    </row>
    <row r="7" spans="1:35" s="53" customFormat="1">
      <c r="B7" s="56">
        <v>3</v>
      </c>
      <c r="C7" s="49" t="s">
        <v>133</v>
      </c>
      <c r="D7" s="111">
        <v>30</v>
      </c>
      <c r="E7" s="112">
        <v>6</v>
      </c>
      <c r="F7" s="57">
        <f t="shared" si="0"/>
        <v>0.2</v>
      </c>
      <c r="G7" s="111">
        <v>78</v>
      </c>
      <c r="H7" s="112">
        <v>3</v>
      </c>
      <c r="I7" s="57">
        <f t="shared" si="1"/>
        <v>3.8461538461538464E-2</v>
      </c>
      <c r="J7" s="111">
        <v>2850</v>
      </c>
      <c r="K7" s="112">
        <v>442</v>
      </c>
      <c r="L7" s="57">
        <f t="shared" si="2"/>
        <v>0.15508771929824561</v>
      </c>
      <c r="M7" s="111">
        <v>2088</v>
      </c>
      <c r="N7" s="112">
        <v>354</v>
      </c>
      <c r="O7" s="57">
        <f t="shared" si="3"/>
        <v>0.16954022988505746</v>
      </c>
      <c r="P7" s="111">
        <v>1496</v>
      </c>
      <c r="Q7" s="112">
        <v>204</v>
      </c>
      <c r="R7" s="57">
        <f t="shared" si="4"/>
        <v>0.13636363636363635</v>
      </c>
      <c r="S7" s="111">
        <v>645</v>
      </c>
      <c r="T7" s="112">
        <v>69</v>
      </c>
      <c r="U7" s="57">
        <f t="shared" si="5"/>
        <v>0.10697674418604651</v>
      </c>
      <c r="V7" s="111">
        <v>217</v>
      </c>
      <c r="W7" s="112">
        <v>21</v>
      </c>
      <c r="X7" s="57">
        <f t="shared" si="6"/>
        <v>9.6774193548387094E-2</v>
      </c>
      <c r="Y7" s="111">
        <f t="shared" si="7"/>
        <v>7404</v>
      </c>
      <c r="Z7" s="112">
        <f t="shared" si="7"/>
        <v>1099</v>
      </c>
      <c r="AA7" s="57">
        <f t="shared" si="8"/>
        <v>0.14843327930848191</v>
      </c>
      <c r="AC7" s="34" t="str">
        <f t="shared" si="9"/>
        <v>吹田市</v>
      </c>
      <c r="AD7" s="105">
        <f t="shared" si="10"/>
        <v>0.33918852053438892</v>
      </c>
      <c r="AE7" s="59"/>
      <c r="AF7" s="133">
        <f t="shared" si="11"/>
        <v>0.20300392757861171</v>
      </c>
      <c r="AG7" s="113">
        <v>0</v>
      </c>
      <c r="AH7" s="62"/>
      <c r="AI7" s="62"/>
    </row>
    <row r="8" spans="1:35" s="53" customFormat="1">
      <c r="B8" s="56">
        <v>4</v>
      </c>
      <c r="C8" s="49" t="s">
        <v>134</v>
      </c>
      <c r="D8" s="111">
        <v>37</v>
      </c>
      <c r="E8" s="112">
        <v>5</v>
      </c>
      <c r="F8" s="57">
        <f t="shared" si="0"/>
        <v>0.13513513513513514</v>
      </c>
      <c r="G8" s="111">
        <v>67</v>
      </c>
      <c r="H8" s="112">
        <v>5</v>
      </c>
      <c r="I8" s="57">
        <f t="shared" si="1"/>
        <v>7.4626865671641784E-2</v>
      </c>
      <c r="J8" s="111">
        <v>3331</v>
      </c>
      <c r="K8" s="112">
        <v>641</v>
      </c>
      <c r="L8" s="57">
        <f t="shared" si="2"/>
        <v>0.1924347042930051</v>
      </c>
      <c r="M8" s="111">
        <v>2721</v>
      </c>
      <c r="N8" s="112">
        <v>481</v>
      </c>
      <c r="O8" s="57">
        <f t="shared" si="3"/>
        <v>0.17677324513046674</v>
      </c>
      <c r="P8" s="111">
        <v>1588</v>
      </c>
      <c r="Q8" s="112">
        <v>216</v>
      </c>
      <c r="R8" s="57">
        <f t="shared" si="4"/>
        <v>0.13602015113350127</v>
      </c>
      <c r="S8" s="111">
        <v>672</v>
      </c>
      <c r="T8" s="112">
        <v>103</v>
      </c>
      <c r="U8" s="57">
        <f t="shared" si="5"/>
        <v>0.15327380952380953</v>
      </c>
      <c r="V8" s="111">
        <v>211</v>
      </c>
      <c r="W8" s="112">
        <v>25</v>
      </c>
      <c r="X8" s="57">
        <f t="shared" si="6"/>
        <v>0.11848341232227488</v>
      </c>
      <c r="Y8" s="111">
        <f t="shared" si="7"/>
        <v>8627</v>
      </c>
      <c r="Z8" s="112">
        <f t="shared" si="7"/>
        <v>1476</v>
      </c>
      <c r="AA8" s="57">
        <f t="shared" si="8"/>
        <v>0.17109076156253622</v>
      </c>
      <c r="AC8" s="34" t="str">
        <f t="shared" si="9"/>
        <v>河南町</v>
      </c>
      <c r="AD8" s="105">
        <f t="shared" si="10"/>
        <v>0.32623574144486694</v>
      </c>
      <c r="AE8" s="59"/>
      <c r="AF8" s="133">
        <f t="shared" si="11"/>
        <v>0.20300392757861171</v>
      </c>
      <c r="AG8" s="113">
        <v>0</v>
      </c>
      <c r="AH8" s="62"/>
      <c r="AI8" s="62"/>
    </row>
    <row r="9" spans="1:35" s="53" customFormat="1">
      <c r="B9" s="56">
        <v>5</v>
      </c>
      <c r="C9" s="49" t="s">
        <v>135</v>
      </c>
      <c r="D9" s="111">
        <v>31</v>
      </c>
      <c r="E9" s="112">
        <v>4</v>
      </c>
      <c r="F9" s="57">
        <f t="shared" si="0"/>
        <v>0.12903225806451613</v>
      </c>
      <c r="G9" s="111">
        <v>52</v>
      </c>
      <c r="H9" s="112">
        <v>5</v>
      </c>
      <c r="I9" s="57">
        <f t="shared" si="1"/>
        <v>9.6153846153846159E-2</v>
      </c>
      <c r="J9" s="111">
        <v>2795</v>
      </c>
      <c r="K9" s="112">
        <v>329</v>
      </c>
      <c r="L9" s="57">
        <f t="shared" si="2"/>
        <v>0.11771019677996422</v>
      </c>
      <c r="M9" s="111">
        <v>2081</v>
      </c>
      <c r="N9" s="112">
        <v>204</v>
      </c>
      <c r="O9" s="57">
        <f t="shared" si="3"/>
        <v>9.8029793368572801E-2</v>
      </c>
      <c r="P9" s="111">
        <v>1313</v>
      </c>
      <c r="Q9" s="112">
        <v>91</v>
      </c>
      <c r="R9" s="57">
        <f t="shared" si="4"/>
        <v>6.9306930693069313E-2</v>
      </c>
      <c r="S9" s="111">
        <v>615</v>
      </c>
      <c r="T9" s="112">
        <v>31</v>
      </c>
      <c r="U9" s="57">
        <f t="shared" si="5"/>
        <v>5.0406504065040651E-2</v>
      </c>
      <c r="V9" s="111">
        <v>197</v>
      </c>
      <c r="W9" s="112">
        <v>10</v>
      </c>
      <c r="X9" s="57">
        <f t="shared" si="6"/>
        <v>5.0761421319796954E-2</v>
      </c>
      <c r="Y9" s="111">
        <f t="shared" si="7"/>
        <v>7084</v>
      </c>
      <c r="Z9" s="112">
        <f t="shared" si="7"/>
        <v>674</v>
      </c>
      <c r="AA9" s="57">
        <f t="shared" si="8"/>
        <v>9.5143986448334272E-2</v>
      </c>
      <c r="AC9" s="34" t="str">
        <f t="shared" si="9"/>
        <v>藤井寺市</v>
      </c>
      <c r="AD9" s="105">
        <f t="shared" si="10"/>
        <v>0.31846384253316218</v>
      </c>
      <c r="AE9" s="59"/>
      <c r="AF9" s="133">
        <f t="shared" si="11"/>
        <v>0.20300392757861171</v>
      </c>
      <c r="AG9" s="113">
        <v>0</v>
      </c>
      <c r="AH9" s="62"/>
      <c r="AI9" s="62"/>
    </row>
    <row r="10" spans="1:35" s="53" customFormat="1">
      <c r="B10" s="56">
        <v>6</v>
      </c>
      <c r="C10" s="49" t="s">
        <v>136</v>
      </c>
      <c r="D10" s="111">
        <v>50</v>
      </c>
      <c r="E10" s="112">
        <v>3</v>
      </c>
      <c r="F10" s="57">
        <f t="shared" si="0"/>
        <v>0.06</v>
      </c>
      <c r="G10" s="111">
        <v>112</v>
      </c>
      <c r="H10" s="112">
        <v>11</v>
      </c>
      <c r="I10" s="57">
        <f t="shared" si="1"/>
        <v>9.8214285714285712E-2</v>
      </c>
      <c r="J10" s="111">
        <v>4254</v>
      </c>
      <c r="K10" s="112">
        <v>536</v>
      </c>
      <c r="L10" s="57">
        <f t="shared" si="2"/>
        <v>0.12599905970850964</v>
      </c>
      <c r="M10" s="111">
        <v>3172</v>
      </c>
      <c r="N10" s="112">
        <v>326</v>
      </c>
      <c r="O10" s="57">
        <f t="shared" si="3"/>
        <v>0.10277427490542244</v>
      </c>
      <c r="P10" s="111">
        <v>2035</v>
      </c>
      <c r="Q10" s="112">
        <v>154</v>
      </c>
      <c r="R10" s="57">
        <f t="shared" si="4"/>
        <v>7.567567567567568E-2</v>
      </c>
      <c r="S10" s="111">
        <v>797</v>
      </c>
      <c r="T10" s="112">
        <v>43</v>
      </c>
      <c r="U10" s="57">
        <f t="shared" si="5"/>
        <v>5.3952321204516936E-2</v>
      </c>
      <c r="V10" s="111">
        <v>238</v>
      </c>
      <c r="W10" s="112">
        <v>12</v>
      </c>
      <c r="X10" s="57">
        <f t="shared" si="6"/>
        <v>5.0420168067226892E-2</v>
      </c>
      <c r="Y10" s="111">
        <f t="shared" si="7"/>
        <v>10658</v>
      </c>
      <c r="Z10" s="112">
        <f t="shared" si="7"/>
        <v>1085</v>
      </c>
      <c r="AA10" s="57">
        <f t="shared" si="8"/>
        <v>0.10180146368924751</v>
      </c>
      <c r="AC10" s="34" t="str">
        <f t="shared" si="9"/>
        <v>高槻市</v>
      </c>
      <c r="AD10" s="105">
        <f t="shared" si="10"/>
        <v>0.30869998308493246</v>
      </c>
      <c r="AE10" s="59"/>
      <c r="AF10" s="133">
        <f t="shared" si="11"/>
        <v>0.20300392757861171</v>
      </c>
      <c r="AG10" s="113">
        <v>0</v>
      </c>
      <c r="AH10" s="62"/>
      <c r="AI10" s="62"/>
    </row>
    <row r="11" spans="1:35" s="53" customFormat="1">
      <c r="B11" s="56">
        <v>7</v>
      </c>
      <c r="C11" s="49" t="s">
        <v>137</v>
      </c>
      <c r="D11" s="111">
        <v>51</v>
      </c>
      <c r="E11" s="112">
        <v>3</v>
      </c>
      <c r="F11" s="57">
        <f t="shared" si="0"/>
        <v>5.8823529411764705E-2</v>
      </c>
      <c r="G11" s="111">
        <v>96</v>
      </c>
      <c r="H11" s="112">
        <v>5</v>
      </c>
      <c r="I11" s="57">
        <f t="shared" si="1"/>
        <v>5.2083333333333336E-2</v>
      </c>
      <c r="J11" s="111">
        <v>3893</v>
      </c>
      <c r="K11" s="112">
        <v>662</v>
      </c>
      <c r="L11" s="57">
        <f t="shared" si="2"/>
        <v>0.17004880554842025</v>
      </c>
      <c r="M11" s="111">
        <v>2845</v>
      </c>
      <c r="N11" s="112">
        <v>447</v>
      </c>
      <c r="O11" s="57">
        <f t="shared" si="3"/>
        <v>0.15711775043936732</v>
      </c>
      <c r="P11" s="111">
        <v>1691</v>
      </c>
      <c r="Q11" s="112">
        <v>178</v>
      </c>
      <c r="R11" s="57">
        <f t="shared" si="4"/>
        <v>0.10526315789473684</v>
      </c>
      <c r="S11" s="111">
        <v>718</v>
      </c>
      <c r="T11" s="112">
        <v>50</v>
      </c>
      <c r="U11" s="57">
        <f t="shared" si="5"/>
        <v>6.9637883008356549E-2</v>
      </c>
      <c r="V11" s="111">
        <v>257</v>
      </c>
      <c r="W11" s="112">
        <v>13</v>
      </c>
      <c r="X11" s="57">
        <f t="shared" si="6"/>
        <v>5.0583657587548639E-2</v>
      </c>
      <c r="Y11" s="111">
        <f t="shared" si="7"/>
        <v>9551</v>
      </c>
      <c r="Z11" s="112">
        <f t="shared" si="7"/>
        <v>1358</v>
      </c>
      <c r="AA11" s="57">
        <f t="shared" si="8"/>
        <v>0.14218406449586432</v>
      </c>
      <c r="AC11" s="34" t="str">
        <f t="shared" si="9"/>
        <v>和泉市</v>
      </c>
      <c r="AD11" s="105">
        <f t="shared" si="10"/>
        <v>0.30348027842227376</v>
      </c>
      <c r="AE11" s="59"/>
      <c r="AF11" s="133">
        <f t="shared" si="11"/>
        <v>0.20300392757861171</v>
      </c>
      <c r="AG11" s="113">
        <v>0</v>
      </c>
      <c r="AH11" s="62"/>
      <c r="AI11" s="62"/>
    </row>
    <row r="12" spans="1:35" s="53" customFormat="1">
      <c r="B12" s="56">
        <v>8</v>
      </c>
      <c r="C12" s="49" t="s">
        <v>58</v>
      </c>
      <c r="D12" s="111">
        <v>33</v>
      </c>
      <c r="E12" s="112">
        <v>5</v>
      </c>
      <c r="F12" s="57">
        <f t="shared" si="0"/>
        <v>0.15151515151515152</v>
      </c>
      <c r="G12" s="111">
        <v>61</v>
      </c>
      <c r="H12" s="112">
        <v>3</v>
      </c>
      <c r="I12" s="57">
        <f t="shared" si="1"/>
        <v>4.9180327868852458E-2</v>
      </c>
      <c r="J12" s="111">
        <v>2636</v>
      </c>
      <c r="K12" s="112">
        <v>408</v>
      </c>
      <c r="L12" s="57">
        <f t="shared" si="2"/>
        <v>0.15477996965098634</v>
      </c>
      <c r="M12" s="111">
        <v>2039</v>
      </c>
      <c r="N12" s="112">
        <v>275</v>
      </c>
      <c r="O12" s="57">
        <f t="shared" si="3"/>
        <v>0.13487003433055419</v>
      </c>
      <c r="P12" s="111">
        <v>1498</v>
      </c>
      <c r="Q12" s="112">
        <v>142</v>
      </c>
      <c r="R12" s="57">
        <f t="shared" si="4"/>
        <v>9.4793057409879838E-2</v>
      </c>
      <c r="S12" s="111">
        <v>729</v>
      </c>
      <c r="T12" s="112">
        <v>68</v>
      </c>
      <c r="U12" s="57">
        <f t="shared" si="5"/>
        <v>9.327846364883402E-2</v>
      </c>
      <c r="V12" s="111">
        <v>234</v>
      </c>
      <c r="W12" s="112">
        <v>10</v>
      </c>
      <c r="X12" s="57">
        <f t="shared" si="6"/>
        <v>4.2735042735042736E-2</v>
      </c>
      <c r="Y12" s="111">
        <f t="shared" si="7"/>
        <v>7230</v>
      </c>
      <c r="Z12" s="112">
        <f t="shared" si="7"/>
        <v>911</v>
      </c>
      <c r="AA12" s="57">
        <f t="shared" si="8"/>
        <v>0.1260027662517289</v>
      </c>
      <c r="AC12" s="34" t="str">
        <f t="shared" si="9"/>
        <v>千早赤阪村</v>
      </c>
      <c r="AD12" s="105">
        <f t="shared" si="10"/>
        <v>0.29547395388556791</v>
      </c>
      <c r="AE12" s="59"/>
      <c r="AF12" s="133">
        <f t="shared" si="11"/>
        <v>0.20300392757861171</v>
      </c>
      <c r="AG12" s="113">
        <v>0</v>
      </c>
      <c r="AH12" s="62"/>
      <c r="AI12" s="62"/>
    </row>
    <row r="13" spans="1:35" s="53" customFormat="1">
      <c r="B13" s="56">
        <v>9</v>
      </c>
      <c r="C13" s="49" t="s">
        <v>138</v>
      </c>
      <c r="D13" s="111">
        <v>16</v>
      </c>
      <c r="E13" s="112">
        <v>1</v>
      </c>
      <c r="F13" s="57">
        <f t="shared" si="0"/>
        <v>6.25E-2</v>
      </c>
      <c r="G13" s="111">
        <v>45</v>
      </c>
      <c r="H13" s="112">
        <v>6</v>
      </c>
      <c r="I13" s="57">
        <f t="shared" si="1"/>
        <v>0.13333333333333333</v>
      </c>
      <c r="J13" s="111">
        <v>1863</v>
      </c>
      <c r="K13" s="112">
        <v>209</v>
      </c>
      <c r="L13" s="57">
        <f t="shared" si="2"/>
        <v>0.11218464841653247</v>
      </c>
      <c r="M13" s="111">
        <v>1349</v>
      </c>
      <c r="N13" s="112">
        <v>136</v>
      </c>
      <c r="O13" s="57">
        <f t="shared" si="3"/>
        <v>0.10081541882876205</v>
      </c>
      <c r="P13" s="111">
        <v>849</v>
      </c>
      <c r="Q13" s="112">
        <v>46</v>
      </c>
      <c r="R13" s="57">
        <f t="shared" si="4"/>
        <v>5.418138987043581E-2</v>
      </c>
      <c r="S13" s="111">
        <v>378</v>
      </c>
      <c r="T13" s="112">
        <v>13</v>
      </c>
      <c r="U13" s="57">
        <f t="shared" si="5"/>
        <v>3.439153439153439E-2</v>
      </c>
      <c r="V13" s="111">
        <v>134</v>
      </c>
      <c r="W13" s="112">
        <v>6</v>
      </c>
      <c r="X13" s="57">
        <f t="shared" si="6"/>
        <v>4.4776119402985072E-2</v>
      </c>
      <c r="Y13" s="111">
        <f t="shared" si="7"/>
        <v>4634</v>
      </c>
      <c r="Z13" s="112">
        <f t="shared" si="7"/>
        <v>417</v>
      </c>
      <c r="AA13" s="57">
        <f t="shared" si="8"/>
        <v>8.9987052222701772E-2</v>
      </c>
      <c r="AC13" s="34" t="str">
        <f t="shared" si="9"/>
        <v>河内長野市</v>
      </c>
      <c r="AD13" s="105">
        <f t="shared" si="10"/>
        <v>0.29158361018826134</v>
      </c>
      <c r="AE13" s="59"/>
      <c r="AF13" s="133">
        <f t="shared" si="11"/>
        <v>0.20300392757861171</v>
      </c>
      <c r="AG13" s="113">
        <v>0</v>
      </c>
      <c r="AH13" s="62"/>
      <c r="AI13" s="62"/>
    </row>
    <row r="14" spans="1:35" s="53" customFormat="1">
      <c r="B14" s="56">
        <v>10</v>
      </c>
      <c r="C14" s="49" t="s">
        <v>59</v>
      </c>
      <c r="D14" s="111">
        <v>43</v>
      </c>
      <c r="E14" s="112">
        <v>3</v>
      </c>
      <c r="F14" s="57">
        <f t="shared" si="0"/>
        <v>6.9767441860465115E-2</v>
      </c>
      <c r="G14" s="111">
        <v>79</v>
      </c>
      <c r="H14" s="112">
        <v>7</v>
      </c>
      <c r="I14" s="57">
        <f t="shared" si="1"/>
        <v>8.8607594936708861E-2</v>
      </c>
      <c r="J14" s="111">
        <v>4637</v>
      </c>
      <c r="K14" s="112">
        <v>1054</v>
      </c>
      <c r="L14" s="57">
        <f t="shared" si="2"/>
        <v>0.22730213500107829</v>
      </c>
      <c r="M14" s="111">
        <v>3459</v>
      </c>
      <c r="N14" s="112">
        <v>700</v>
      </c>
      <c r="O14" s="57">
        <f t="shared" si="3"/>
        <v>0.20237062734894479</v>
      </c>
      <c r="P14" s="111">
        <v>2099</v>
      </c>
      <c r="Q14" s="112">
        <v>310</v>
      </c>
      <c r="R14" s="57">
        <f t="shared" si="4"/>
        <v>0.14768937589328252</v>
      </c>
      <c r="S14" s="111">
        <v>930</v>
      </c>
      <c r="T14" s="112">
        <v>83</v>
      </c>
      <c r="U14" s="57">
        <f t="shared" si="5"/>
        <v>8.924731182795699E-2</v>
      </c>
      <c r="V14" s="111">
        <v>280</v>
      </c>
      <c r="W14" s="112">
        <v>20</v>
      </c>
      <c r="X14" s="57">
        <f t="shared" si="6"/>
        <v>7.1428571428571425E-2</v>
      </c>
      <c r="Y14" s="111">
        <f t="shared" si="7"/>
        <v>11527</v>
      </c>
      <c r="Z14" s="112">
        <f t="shared" si="7"/>
        <v>2177</v>
      </c>
      <c r="AA14" s="57">
        <f t="shared" si="8"/>
        <v>0.18886093519562766</v>
      </c>
      <c r="AC14" s="34" t="str">
        <f t="shared" si="9"/>
        <v>羽曳野市</v>
      </c>
      <c r="AD14" s="105">
        <f t="shared" si="10"/>
        <v>0.27852308436064782</v>
      </c>
      <c r="AE14" s="59"/>
      <c r="AF14" s="133">
        <f t="shared" si="11"/>
        <v>0.20300392757861171</v>
      </c>
      <c r="AG14" s="113">
        <v>0</v>
      </c>
      <c r="AH14" s="62"/>
      <c r="AI14" s="62"/>
    </row>
    <row r="15" spans="1:35" s="53" customFormat="1">
      <c r="B15" s="56">
        <v>11</v>
      </c>
      <c r="C15" s="49" t="s">
        <v>60</v>
      </c>
      <c r="D15" s="111">
        <v>88</v>
      </c>
      <c r="E15" s="112">
        <v>5</v>
      </c>
      <c r="F15" s="57">
        <f t="shared" si="0"/>
        <v>5.6818181818181816E-2</v>
      </c>
      <c r="G15" s="111">
        <v>153</v>
      </c>
      <c r="H15" s="112">
        <v>14</v>
      </c>
      <c r="I15" s="57">
        <f t="shared" si="1"/>
        <v>9.1503267973856203E-2</v>
      </c>
      <c r="J15" s="111">
        <v>8027</v>
      </c>
      <c r="K15" s="112">
        <v>1493</v>
      </c>
      <c r="L15" s="57">
        <f t="shared" si="2"/>
        <v>0.18599725925003113</v>
      </c>
      <c r="M15" s="111">
        <v>5878</v>
      </c>
      <c r="N15" s="112">
        <v>890</v>
      </c>
      <c r="O15" s="57">
        <f t="shared" si="3"/>
        <v>0.15141204491323579</v>
      </c>
      <c r="P15" s="111">
        <v>3658</v>
      </c>
      <c r="Q15" s="112">
        <v>374</v>
      </c>
      <c r="R15" s="57">
        <f t="shared" si="4"/>
        <v>0.10224166211044286</v>
      </c>
      <c r="S15" s="111">
        <v>1571</v>
      </c>
      <c r="T15" s="112">
        <v>129</v>
      </c>
      <c r="U15" s="57">
        <f t="shared" si="5"/>
        <v>8.211330362826226E-2</v>
      </c>
      <c r="V15" s="111">
        <v>458</v>
      </c>
      <c r="W15" s="112">
        <v>22</v>
      </c>
      <c r="X15" s="57">
        <f t="shared" si="6"/>
        <v>4.8034934497816595E-2</v>
      </c>
      <c r="Y15" s="111">
        <f t="shared" si="7"/>
        <v>19833</v>
      </c>
      <c r="Z15" s="112">
        <f t="shared" si="7"/>
        <v>2927</v>
      </c>
      <c r="AA15" s="57">
        <f t="shared" si="8"/>
        <v>0.14758231230776989</v>
      </c>
      <c r="AC15" s="34" t="str">
        <f t="shared" si="9"/>
        <v>門真市</v>
      </c>
      <c r="AD15" s="105">
        <f t="shared" si="10"/>
        <v>0.27815592289652807</v>
      </c>
      <c r="AE15" s="59"/>
      <c r="AF15" s="133">
        <f t="shared" si="11"/>
        <v>0.20300392757861171</v>
      </c>
      <c r="AG15" s="113">
        <v>0</v>
      </c>
      <c r="AH15" s="62"/>
      <c r="AI15" s="62"/>
    </row>
    <row r="16" spans="1:35" s="53" customFormat="1">
      <c r="B16" s="56">
        <v>12</v>
      </c>
      <c r="C16" s="49" t="s">
        <v>139</v>
      </c>
      <c r="D16" s="111">
        <v>48</v>
      </c>
      <c r="E16" s="112">
        <v>4</v>
      </c>
      <c r="F16" s="57">
        <f t="shared" si="0"/>
        <v>8.3333333333333329E-2</v>
      </c>
      <c r="G16" s="111">
        <v>75</v>
      </c>
      <c r="H16" s="112">
        <v>6</v>
      </c>
      <c r="I16" s="57">
        <f t="shared" si="1"/>
        <v>0.08</v>
      </c>
      <c r="J16" s="111">
        <v>3751</v>
      </c>
      <c r="K16" s="112">
        <v>570</v>
      </c>
      <c r="L16" s="57">
        <f t="shared" si="2"/>
        <v>0.15195947747267396</v>
      </c>
      <c r="M16" s="111">
        <v>2987</v>
      </c>
      <c r="N16" s="112">
        <v>421</v>
      </c>
      <c r="O16" s="57">
        <f t="shared" si="3"/>
        <v>0.14094409106126549</v>
      </c>
      <c r="P16" s="111">
        <v>2088</v>
      </c>
      <c r="Q16" s="112">
        <v>237</v>
      </c>
      <c r="R16" s="57">
        <f t="shared" si="4"/>
        <v>0.11350574712643678</v>
      </c>
      <c r="S16" s="111">
        <v>948</v>
      </c>
      <c r="T16" s="112">
        <v>77</v>
      </c>
      <c r="U16" s="57">
        <f t="shared" si="5"/>
        <v>8.1223628691983116E-2</v>
      </c>
      <c r="V16" s="111">
        <v>316</v>
      </c>
      <c r="W16" s="112">
        <v>20</v>
      </c>
      <c r="X16" s="57">
        <f t="shared" si="6"/>
        <v>6.3291139240506333E-2</v>
      </c>
      <c r="Y16" s="111">
        <f t="shared" si="7"/>
        <v>10213</v>
      </c>
      <c r="Z16" s="112">
        <f t="shared" si="7"/>
        <v>1335</v>
      </c>
      <c r="AA16" s="57">
        <f t="shared" si="8"/>
        <v>0.13071575443062763</v>
      </c>
      <c r="AC16" s="34" t="str">
        <f t="shared" si="9"/>
        <v>富田林市</v>
      </c>
      <c r="AD16" s="105">
        <f t="shared" si="10"/>
        <v>0.27721088435374147</v>
      </c>
      <c r="AE16" s="59"/>
      <c r="AF16" s="133">
        <f t="shared" si="11"/>
        <v>0.20300392757861171</v>
      </c>
      <c r="AG16" s="113">
        <v>0</v>
      </c>
      <c r="AH16" s="62"/>
      <c r="AI16" s="62"/>
    </row>
    <row r="17" spans="2:35" s="53" customFormat="1">
      <c r="B17" s="56">
        <v>13</v>
      </c>
      <c r="C17" s="49" t="s">
        <v>140</v>
      </c>
      <c r="D17" s="111">
        <v>102</v>
      </c>
      <c r="E17" s="112">
        <v>8</v>
      </c>
      <c r="F17" s="57">
        <f t="shared" si="0"/>
        <v>7.8431372549019607E-2</v>
      </c>
      <c r="G17" s="111">
        <v>162</v>
      </c>
      <c r="H17" s="112">
        <v>15</v>
      </c>
      <c r="I17" s="57">
        <f t="shared" si="1"/>
        <v>9.2592592592592587E-2</v>
      </c>
      <c r="J17" s="111">
        <v>6654</v>
      </c>
      <c r="K17" s="112">
        <v>985</v>
      </c>
      <c r="L17" s="57">
        <f t="shared" si="2"/>
        <v>0.14803125939284642</v>
      </c>
      <c r="M17" s="111">
        <v>5240</v>
      </c>
      <c r="N17" s="112">
        <v>705</v>
      </c>
      <c r="O17" s="57">
        <f t="shared" si="3"/>
        <v>0.13454198473282442</v>
      </c>
      <c r="P17" s="111">
        <v>3392</v>
      </c>
      <c r="Q17" s="112">
        <v>366</v>
      </c>
      <c r="R17" s="57">
        <f t="shared" si="4"/>
        <v>0.10790094339622641</v>
      </c>
      <c r="S17" s="111">
        <v>1484</v>
      </c>
      <c r="T17" s="112">
        <v>115</v>
      </c>
      <c r="U17" s="57">
        <f t="shared" si="5"/>
        <v>7.7493261455525611E-2</v>
      </c>
      <c r="V17" s="111">
        <v>562</v>
      </c>
      <c r="W17" s="112">
        <v>34</v>
      </c>
      <c r="X17" s="57">
        <f t="shared" si="6"/>
        <v>6.0498220640569395E-2</v>
      </c>
      <c r="Y17" s="111">
        <f t="shared" si="7"/>
        <v>17596</v>
      </c>
      <c r="Z17" s="112">
        <f t="shared" si="7"/>
        <v>2228</v>
      </c>
      <c r="AA17" s="57">
        <f t="shared" si="8"/>
        <v>0.12661968629233916</v>
      </c>
      <c r="AC17" s="34" t="str">
        <f t="shared" si="9"/>
        <v>寝屋川市</v>
      </c>
      <c r="AD17" s="105">
        <f t="shared" si="10"/>
        <v>0.27476047815382793</v>
      </c>
      <c r="AE17" s="59"/>
      <c r="AF17" s="133">
        <f t="shared" si="11"/>
        <v>0.20300392757861171</v>
      </c>
      <c r="AG17" s="113">
        <v>0</v>
      </c>
      <c r="AH17" s="62"/>
      <c r="AI17" s="62"/>
    </row>
    <row r="18" spans="2:35" s="53" customFormat="1">
      <c r="B18" s="56">
        <v>14</v>
      </c>
      <c r="C18" s="49" t="s">
        <v>141</v>
      </c>
      <c r="D18" s="111">
        <v>46</v>
      </c>
      <c r="E18" s="112">
        <v>3</v>
      </c>
      <c r="F18" s="57">
        <f t="shared" si="0"/>
        <v>6.5217391304347824E-2</v>
      </c>
      <c r="G18" s="111">
        <v>100</v>
      </c>
      <c r="H18" s="112">
        <v>10</v>
      </c>
      <c r="I18" s="57">
        <f t="shared" si="1"/>
        <v>0.1</v>
      </c>
      <c r="J18" s="111">
        <v>4941</v>
      </c>
      <c r="K18" s="112">
        <v>818</v>
      </c>
      <c r="L18" s="57">
        <f t="shared" si="2"/>
        <v>0.16555353167375025</v>
      </c>
      <c r="M18" s="111">
        <v>3915</v>
      </c>
      <c r="N18" s="112">
        <v>518</v>
      </c>
      <c r="O18" s="57">
        <f t="shared" si="3"/>
        <v>0.13231162196679438</v>
      </c>
      <c r="P18" s="111">
        <v>2808</v>
      </c>
      <c r="Q18" s="112">
        <v>256</v>
      </c>
      <c r="R18" s="57">
        <f t="shared" si="4"/>
        <v>9.1168091168091173E-2</v>
      </c>
      <c r="S18" s="111">
        <v>1270</v>
      </c>
      <c r="T18" s="112">
        <v>100</v>
      </c>
      <c r="U18" s="57">
        <f t="shared" si="5"/>
        <v>7.874015748031496E-2</v>
      </c>
      <c r="V18" s="111">
        <v>428</v>
      </c>
      <c r="W18" s="112">
        <v>29</v>
      </c>
      <c r="X18" s="57">
        <f t="shared" si="6"/>
        <v>6.7757009345794386E-2</v>
      </c>
      <c r="Y18" s="111">
        <f t="shared" si="7"/>
        <v>13508</v>
      </c>
      <c r="Z18" s="112">
        <f t="shared" si="7"/>
        <v>1734</v>
      </c>
      <c r="AA18" s="57">
        <f t="shared" si="8"/>
        <v>0.12836837429671305</v>
      </c>
      <c r="AC18" s="34" t="str">
        <f t="shared" si="9"/>
        <v>大阪狭山市</v>
      </c>
      <c r="AD18" s="105">
        <f t="shared" si="10"/>
        <v>0.26962747239412693</v>
      </c>
      <c r="AE18" s="59"/>
      <c r="AF18" s="133">
        <f t="shared" si="11"/>
        <v>0.20300392757861171</v>
      </c>
      <c r="AG18" s="113">
        <v>0</v>
      </c>
      <c r="AH18" s="62"/>
      <c r="AI18" s="62"/>
    </row>
    <row r="19" spans="2:35" s="53" customFormat="1">
      <c r="B19" s="56">
        <v>15</v>
      </c>
      <c r="C19" s="49" t="s">
        <v>142</v>
      </c>
      <c r="D19" s="111">
        <v>104</v>
      </c>
      <c r="E19" s="112">
        <v>3</v>
      </c>
      <c r="F19" s="57">
        <f t="shared" si="0"/>
        <v>2.8846153846153848E-2</v>
      </c>
      <c r="G19" s="111">
        <v>201</v>
      </c>
      <c r="H19" s="112">
        <v>18</v>
      </c>
      <c r="I19" s="57">
        <f t="shared" si="1"/>
        <v>8.9552238805970144E-2</v>
      </c>
      <c r="J19" s="111">
        <v>8509</v>
      </c>
      <c r="K19" s="112">
        <v>1509</v>
      </c>
      <c r="L19" s="57">
        <f t="shared" si="2"/>
        <v>0.17734163826536609</v>
      </c>
      <c r="M19" s="111">
        <v>6283</v>
      </c>
      <c r="N19" s="112">
        <v>879</v>
      </c>
      <c r="O19" s="57">
        <f t="shared" si="3"/>
        <v>0.13990132102498806</v>
      </c>
      <c r="P19" s="111">
        <v>4181</v>
      </c>
      <c r="Q19" s="112">
        <v>432</v>
      </c>
      <c r="R19" s="57">
        <f t="shared" si="4"/>
        <v>0.10332456350155465</v>
      </c>
      <c r="S19" s="111">
        <v>1696</v>
      </c>
      <c r="T19" s="112">
        <v>119</v>
      </c>
      <c r="U19" s="57">
        <f t="shared" si="5"/>
        <v>7.0165094339622647E-2</v>
      </c>
      <c r="V19" s="111">
        <v>521</v>
      </c>
      <c r="W19" s="112">
        <v>21</v>
      </c>
      <c r="X19" s="57">
        <f t="shared" si="6"/>
        <v>4.0307101727447218E-2</v>
      </c>
      <c r="Y19" s="111">
        <f t="shared" si="7"/>
        <v>21495</v>
      </c>
      <c r="Z19" s="112">
        <f t="shared" si="7"/>
        <v>2981</v>
      </c>
      <c r="AA19" s="57">
        <f t="shared" si="8"/>
        <v>0.13868341474761572</v>
      </c>
      <c r="AC19" s="34" t="str">
        <f t="shared" si="9"/>
        <v>茨木市</v>
      </c>
      <c r="AD19" s="105">
        <f t="shared" si="10"/>
        <v>0.25385009493384769</v>
      </c>
      <c r="AE19" s="59"/>
      <c r="AF19" s="133">
        <f t="shared" si="11"/>
        <v>0.20300392757861171</v>
      </c>
      <c r="AG19" s="113">
        <v>0</v>
      </c>
      <c r="AH19" s="62"/>
      <c r="AI19" s="62"/>
    </row>
    <row r="20" spans="2:35" s="53" customFormat="1">
      <c r="B20" s="56">
        <v>16</v>
      </c>
      <c r="C20" s="49" t="s">
        <v>61</v>
      </c>
      <c r="D20" s="111">
        <v>39</v>
      </c>
      <c r="E20" s="112">
        <v>3</v>
      </c>
      <c r="F20" s="57">
        <f t="shared" si="0"/>
        <v>7.6923076923076927E-2</v>
      </c>
      <c r="G20" s="111">
        <v>112</v>
      </c>
      <c r="H20" s="112">
        <v>12</v>
      </c>
      <c r="I20" s="57">
        <f t="shared" si="1"/>
        <v>0.10714285714285714</v>
      </c>
      <c r="J20" s="111">
        <v>5053</v>
      </c>
      <c r="K20" s="112">
        <v>796</v>
      </c>
      <c r="L20" s="57">
        <f t="shared" si="2"/>
        <v>0.15753018009103503</v>
      </c>
      <c r="M20" s="111">
        <v>4060</v>
      </c>
      <c r="N20" s="112">
        <v>540</v>
      </c>
      <c r="O20" s="57">
        <f t="shared" si="3"/>
        <v>0.13300492610837439</v>
      </c>
      <c r="P20" s="111">
        <v>3029</v>
      </c>
      <c r="Q20" s="112">
        <v>312</v>
      </c>
      <c r="R20" s="57">
        <f t="shared" si="4"/>
        <v>0.10300429184549356</v>
      </c>
      <c r="S20" s="111">
        <v>1477</v>
      </c>
      <c r="T20" s="112">
        <v>99</v>
      </c>
      <c r="U20" s="57">
        <f t="shared" si="5"/>
        <v>6.7027758970886933E-2</v>
      </c>
      <c r="V20" s="111">
        <v>468</v>
      </c>
      <c r="W20" s="112">
        <v>28</v>
      </c>
      <c r="X20" s="57">
        <f t="shared" si="6"/>
        <v>5.9829059829059832E-2</v>
      </c>
      <c r="Y20" s="111">
        <f t="shared" si="7"/>
        <v>14238</v>
      </c>
      <c r="Z20" s="112">
        <f t="shared" si="7"/>
        <v>1790</v>
      </c>
      <c r="AA20" s="57">
        <f t="shared" si="8"/>
        <v>0.12571990448096643</v>
      </c>
      <c r="AC20" s="34" t="str">
        <f t="shared" si="9"/>
        <v>箕面市</v>
      </c>
      <c r="AD20" s="105">
        <f t="shared" si="10"/>
        <v>0.2482633986558988</v>
      </c>
      <c r="AE20" s="59"/>
      <c r="AF20" s="133">
        <f t="shared" si="11"/>
        <v>0.20300392757861171</v>
      </c>
      <c r="AG20" s="113">
        <v>0</v>
      </c>
      <c r="AH20" s="62"/>
      <c r="AI20" s="62"/>
    </row>
    <row r="21" spans="2:35" s="53" customFormat="1">
      <c r="B21" s="56">
        <v>17</v>
      </c>
      <c r="C21" s="49" t="s">
        <v>143</v>
      </c>
      <c r="D21" s="111">
        <v>83</v>
      </c>
      <c r="E21" s="112">
        <v>10</v>
      </c>
      <c r="F21" s="57">
        <f t="shared" si="0"/>
        <v>0.12048192771084337</v>
      </c>
      <c r="G21" s="111">
        <v>176</v>
      </c>
      <c r="H21" s="112">
        <v>18</v>
      </c>
      <c r="I21" s="57">
        <f t="shared" si="1"/>
        <v>0.10227272727272728</v>
      </c>
      <c r="J21" s="111">
        <v>7493</v>
      </c>
      <c r="K21" s="112">
        <v>1356</v>
      </c>
      <c r="L21" s="57">
        <f t="shared" si="2"/>
        <v>0.18096890431068999</v>
      </c>
      <c r="M21" s="111">
        <v>5932</v>
      </c>
      <c r="N21" s="112">
        <v>845</v>
      </c>
      <c r="O21" s="57">
        <f t="shared" si="3"/>
        <v>0.14244774106540795</v>
      </c>
      <c r="P21" s="111">
        <v>4191</v>
      </c>
      <c r="Q21" s="112">
        <v>428</v>
      </c>
      <c r="R21" s="57">
        <f t="shared" si="4"/>
        <v>0.10212359818659031</v>
      </c>
      <c r="S21" s="111">
        <v>1873</v>
      </c>
      <c r="T21" s="112">
        <v>142</v>
      </c>
      <c r="U21" s="57">
        <f t="shared" si="5"/>
        <v>7.5814201815269627E-2</v>
      </c>
      <c r="V21" s="111">
        <v>588</v>
      </c>
      <c r="W21" s="112">
        <v>24</v>
      </c>
      <c r="X21" s="57">
        <f t="shared" si="6"/>
        <v>4.0816326530612242E-2</v>
      </c>
      <c r="Y21" s="111">
        <f t="shared" si="7"/>
        <v>20336</v>
      </c>
      <c r="Z21" s="112">
        <f t="shared" si="7"/>
        <v>2823</v>
      </c>
      <c r="AA21" s="57">
        <f t="shared" si="8"/>
        <v>0.13881785995279308</v>
      </c>
      <c r="AC21" s="34" t="str">
        <f t="shared" si="9"/>
        <v>八尾市</v>
      </c>
      <c r="AD21" s="105">
        <f t="shared" si="10"/>
        <v>0.24529101650462287</v>
      </c>
      <c r="AE21" s="59"/>
      <c r="AF21" s="133">
        <f t="shared" si="11"/>
        <v>0.20300392757861171</v>
      </c>
      <c r="AG21" s="113">
        <v>0</v>
      </c>
      <c r="AH21" s="62"/>
      <c r="AI21" s="62"/>
    </row>
    <row r="22" spans="2:35" s="53" customFormat="1">
      <c r="B22" s="56">
        <v>18</v>
      </c>
      <c r="C22" s="49" t="s">
        <v>62</v>
      </c>
      <c r="D22" s="111">
        <v>60</v>
      </c>
      <c r="E22" s="112">
        <v>7</v>
      </c>
      <c r="F22" s="57">
        <f t="shared" si="0"/>
        <v>0.11666666666666667</v>
      </c>
      <c r="G22" s="111">
        <v>122</v>
      </c>
      <c r="H22" s="112">
        <v>7</v>
      </c>
      <c r="I22" s="57">
        <f t="shared" si="1"/>
        <v>5.737704918032787E-2</v>
      </c>
      <c r="J22" s="111">
        <v>6854</v>
      </c>
      <c r="K22" s="112">
        <v>1117</v>
      </c>
      <c r="L22" s="57">
        <f t="shared" si="2"/>
        <v>0.16297052815873941</v>
      </c>
      <c r="M22" s="111">
        <v>5395</v>
      </c>
      <c r="N22" s="112">
        <v>703</v>
      </c>
      <c r="O22" s="57">
        <f t="shared" si="3"/>
        <v>0.13030583873957369</v>
      </c>
      <c r="P22" s="111">
        <v>3789</v>
      </c>
      <c r="Q22" s="112">
        <v>379</v>
      </c>
      <c r="R22" s="57">
        <f t="shared" si="4"/>
        <v>0.10002639218791237</v>
      </c>
      <c r="S22" s="111">
        <v>1789</v>
      </c>
      <c r="T22" s="112">
        <v>138</v>
      </c>
      <c r="U22" s="57">
        <f t="shared" si="5"/>
        <v>7.7138065958636107E-2</v>
      </c>
      <c r="V22" s="111">
        <v>574</v>
      </c>
      <c r="W22" s="112">
        <v>25</v>
      </c>
      <c r="X22" s="57">
        <f t="shared" si="6"/>
        <v>4.3554006968641118E-2</v>
      </c>
      <c r="Y22" s="111">
        <f t="shared" si="7"/>
        <v>18583</v>
      </c>
      <c r="Z22" s="112">
        <f t="shared" si="7"/>
        <v>2376</v>
      </c>
      <c r="AA22" s="57">
        <f t="shared" si="8"/>
        <v>0.127858795673465</v>
      </c>
      <c r="AC22" s="34" t="str">
        <f t="shared" si="9"/>
        <v>泉大津市</v>
      </c>
      <c r="AD22" s="105">
        <f t="shared" si="10"/>
        <v>0.24526873580620742</v>
      </c>
      <c r="AE22" s="59"/>
      <c r="AF22" s="133">
        <f t="shared" si="11"/>
        <v>0.20300392757861171</v>
      </c>
      <c r="AG22" s="113">
        <v>0</v>
      </c>
      <c r="AH22" s="62"/>
      <c r="AI22" s="62"/>
    </row>
    <row r="23" spans="2:35" s="53" customFormat="1">
      <c r="B23" s="56">
        <v>19</v>
      </c>
      <c r="C23" s="49" t="s">
        <v>144</v>
      </c>
      <c r="D23" s="111">
        <v>75</v>
      </c>
      <c r="E23" s="112">
        <v>8</v>
      </c>
      <c r="F23" s="57">
        <f t="shared" si="0"/>
        <v>0.10666666666666667</v>
      </c>
      <c r="G23" s="111">
        <v>119</v>
      </c>
      <c r="H23" s="112">
        <v>11</v>
      </c>
      <c r="I23" s="57">
        <f t="shared" si="1"/>
        <v>9.2436974789915971E-2</v>
      </c>
      <c r="J23" s="111">
        <v>4822</v>
      </c>
      <c r="K23" s="112">
        <v>670</v>
      </c>
      <c r="L23" s="57">
        <f t="shared" si="2"/>
        <v>0.13894649523019495</v>
      </c>
      <c r="M23" s="111">
        <v>3724</v>
      </c>
      <c r="N23" s="112">
        <v>509</v>
      </c>
      <c r="O23" s="57">
        <f t="shared" si="3"/>
        <v>0.13668098818474758</v>
      </c>
      <c r="P23" s="111">
        <v>2354</v>
      </c>
      <c r="Q23" s="112">
        <v>226</v>
      </c>
      <c r="R23" s="57">
        <f t="shared" si="4"/>
        <v>9.6006796941376385E-2</v>
      </c>
      <c r="S23" s="111">
        <v>1064</v>
      </c>
      <c r="T23" s="112">
        <v>73</v>
      </c>
      <c r="U23" s="57">
        <f t="shared" si="5"/>
        <v>6.8609022556390981E-2</v>
      </c>
      <c r="V23" s="111">
        <v>343</v>
      </c>
      <c r="W23" s="112">
        <v>14</v>
      </c>
      <c r="X23" s="57">
        <f t="shared" si="6"/>
        <v>4.0816326530612242E-2</v>
      </c>
      <c r="Y23" s="111">
        <f t="shared" si="7"/>
        <v>12501</v>
      </c>
      <c r="Z23" s="112">
        <f t="shared" si="7"/>
        <v>1511</v>
      </c>
      <c r="AA23" s="57">
        <f t="shared" si="8"/>
        <v>0.12087033037357012</v>
      </c>
      <c r="AC23" s="34" t="str">
        <f t="shared" si="9"/>
        <v>能勢町</v>
      </c>
      <c r="AD23" s="105">
        <f t="shared" si="10"/>
        <v>0.22970822281167108</v>
      </c>
      <c r="AE23" s="59"/>
      <c r="AF23" s="133">
        <f t="shared" si="11"/>
        <v>0.20300392757861171</v>
      </c>
      <c r="AG23" s="113">
        <v>0</v>
      </c>
      <c r="AH23" s="62"/>
      <c r="AI23" s="62"/>
    </row>
    <row r="24" spans="2:35" s="53" customFormat="1">
      <c r="B24" s="56">
        <v>20</v>
      </c>
      <c r="C24" s="49" t="s">
        <v>145</v>
      </c>
      <c r="D24" s="111">
        <v>75</v>
      </c>
      <c r="E24" s="112">
        <v>6</v>
      </c>
      <c r="F24" s="57">
        <f t="shared" si="0"/>
        <v>0.08</v>
      </c>
      <c r="G24" s="111">
        <v>178</v>
      </c>
      <c r="H24" s="112">
        <v>11</v>
      </c>
      <c r="I24" s="57">
        <f t="shared" si="1"/>
        <v>6.1797752808988762E-2</v>
      </c>
      <c r="J24" s="111">
        <v>7757</v>
      </c>
      <c r="K24" s="112">
        <v>1252</v>
      </c>
      <c r="L24" s="57">
        <f t="shared" si="2"/>
        <v>0.16140260409952301</v>
      </c>
      <c r="M24" s="111">
        <v>5663</v>
      </c>
      <c r="N24" s="112">
        <v>712</v>
      </c>
      <c r="O24" s="57">
        <f t="shared" si="3"/>
        <v>0.12572841250220732</v>
      </c>
      <c r="P24" s="111">
        <v>3685</v>
      </c>
      <c r="Q24" s="112">
        <v>380</v>
      </c>
      <c r="R24" s="57">
        <f t="shared" si="4"/>
        <v>0.10312075983717775</v>
      </c>
      <c r="S24" s="111">
        <v>1619</v>
      </c>
      <c r="T24" s="112">
        <v>130</v>
      </c>
      <c r="U24" s="57">
        <f t="shared" si="5"/>
        <v>8.0296479308214944E-2</v>
      </c>
      <c r="V24" s="111">
        <v>547</v>
      </c>
      <c r="W24" s="112">
        <v>25</v>
      </c>
      <c r="X24" s="57">
        <f t="shared" si="6"/>
        <v>4.5703839122486288E-2</v>
      </c>
      <c r="Y24" s="111">
        <f t="shared" si="7"/>
        <v>19524</v>
      </c>
      <c r="Z24" s="112">
        <f t="shared" si="7"/>
        <v>2516</v>
      </c>
      <c r="AA24" s="57">
        <f t="shared" si="8"/>
        <v>0.12886703544355665</v>
      </c>
      <c r="AC24" s="34" t="str">
        <f t="shared" si="9"/>
        <v>太子町</v>
      </c>
      <c r="AD24" s="105">
        <f t="shared" si="10"/>
        <v>0.2264736297828335</v>
      </c>
      <c r="AE24" s="59"/>
      <c r="AF24" s="133">
        <f t="shared" si="11"/>
        <v>0.20300392757861171</v>
      </c>
      <c r="AG24" s="113">
        <v>0</v>
      </c>
      <c r="AH24" s="62"/>
      <c r="AI24" s="62"/>
    </row>
    <row r="25" spans="2:35" s="53" customFormat="1">
      <c r="B25" s="56">
        <v>21</v>
      </c>
      <c r="C25" s="49" t="s">
        <v>146</v>
      </c>
      <c r="D25" s="111">
        <v>53</v>
      </c>
      <c r="E25" s="112">
        <v>8</v>
      </c>
      <c r="F25" s="57">
        <f t="shared" si="0"/>
        <v>0.15094339622641509</v>
      </c>
      <c r="G25" s="111">
        <v>95</v>
      </c>
      <c r="H25" s="112">
        <v>8</v>
      </c>
      <c r="I25" s="57">
        <f t="shared" si="1"/>
        <v>8.4210526315789472E-2</v>
      </c>
      <c r="J25" s="111">
        <v>5204</v>
      </c>
      <c r="K25" s="112">
        <v>961</v>
      </c>
      <c r="L25" s="57">
        <f t="shared" si="2"/>
        <v>0.18466564181398923</v>
      </c>
      <c r="M25" s="111">
        <v>3992</v>
      </c>
      <c r="N25" s="112">
        <v>593</v>
      </c>
      <c r="O25" s="57">
        <f t="shared" si="3"/>
        <v>0.14854709418837675</v>
      </c>
      <c r="P25" s="111">
        <v>2477</v>
      </c>
      <c r="Q25" s="112">
        <v>266</v>
      </c>
      <c r="R25" s="57">
        <f t="shared" si="4"/>
        <v>0.10738796931772306</v>
      </c>
      <c r="S25" s="111">
        <v>881</v>
      </c>
      <c r="T25" s="112">
        <v>74</v>
      </c>
      <c r="U25" s="57">
        <f t="shared" si="5"/>
        <v>8.3995459704880815E-2</v>
      </c>
      <c r="V25" s="111">
        <v>259</v>
      </c>
      <c r="W25" s="112">
        <v>14</v>
      </c>
      <c r="X25" s="57">
        <f t="shared" si="6"/>
        <v>5.4054054054054057E-2</v>
      </c>
      <c r="Y25" s="111">
        <f t="shared" si="7"/>
        <v>12961</v>
      </c>
      <c r="Z25" s="112">
        <f t="shared" si="7"/>
        <v>1924</v>
      </c>
      <c r="AA25" s="57">
        <f t="shared" si="8"/>
        <v>0.14844533600802406</v>
      </c>
      <c r="AC25" s="34" t="str">
        <f t="shared" si="9"/>
        <v>堺市美原区</v>
      </c>
      <c r="AD25" s="105">
        <f t="shared" si="10"/>
        <v>0.21759259259259259</v>
      </c>
      <c r="AE25" s="59"/>
      <c r="AF25" s="133">
        <f t="shared" si="11"/>
        <v>0.20300392757861171</v>
      </c>
      <c r="AG25" s="113">
        <v>0</v>
      </c>
      <c r="AH25" s="62"/>
      <c r="AI25" s="62"/>
    </row>
    <row r="26" spans="2:35" s="53" customFormat="1">
      <c r="B26" s="56">
        <v>22</v>
      </c>
      <c r="C26" s="49" t="s">
        <v>63</v>
      </c>
      <c r="D26" s="111">
        <v>73</v>
      </c>
      <c r="E26" s="112">
        <v>3</v>
      </c>
      <c r="F26" s="57">
        <f t="shared" si="0"/>
        <v>4.1095890410958902E-2</v>
      </c>
      <c r="G26" s="111">
        <v>158</v>
      </c>
      <c r="H26" s="112">
        <v>18</v>
      </c>
      <c r="I26" s="57">
        <f t="shared" si="1"/>
        <v>0.11392405063291139</v>
      </c>
      <c r="J26" s="111">
        <v>6765</v>
      </c>
      <c r="K26" s="112">
        <v>888</v>
      </c>
      <c r="L26" s="57">
        <f t="shared" si="2"/>
        <v>0.13126385809312638</v>
      </c>
      <c r="M26" s="111">
        <v>4818</v>
      </c>
      <c r="N26" s="112">
        <v>555</v>
      </c>
      <c r="O26" s="57">
        <f t="shared" si="3"/>
        <v>0.11519302615193026</v>
      </c>
      <c r="P26" s="111">
        <v>2915</v>
      </c>
      <c r="Q26" s="112">
        <v>248</v>
      </c>
      <c r="R26" s="57">
        <f t="shared" si="4"/>
        <v>8.5077186963979423E-2</v>
      </c>
      <c r="S26" s="111">
        <v>1214</v>
      </c>
      <c r="T26" s="112">
        <v>82</v>
      </c>
      <c r="U26" s="57">
        <f t="shared" si="5"/>
        <v>6.7545304777594725E-2</v>
      </c>
      <c r="V26" s="111">
        <v>417</v>
      </c>
      <c r="W26" s="112">
        <v>11</v>
      </c>
      <c r="X26" s="57">
        <f t="shared" si="6"/>
        <v>2.6378896882494004E-2</v>
      </c>
      <c r="Y26" s="111">
        <f t="shared" si="7"/>
        <v>16360</v>
      </c>
      <c r="Z26" s="112">
        <f t="shared" si="7"/>
        <v>1805</v>
      </c>
      <c r="AA26" s="57">
        <f t="shared" si="8"/>
        <v>0.11033007334963325</v>
      </c>
      <c r="AC26" s="34" t="str">
        <f t="shared" si="9"/>
        <v>大東市</v>
      </c>
      <c r="AD26" s="105">
        <f t="shared" si="10"/>
        <v>0.2160671609780011</v>
      </c>
      <c r="AE26" s="59"/>
      <c r="AF26" s="133">
        <f t="shared" si="11"/>
        <v>0.20300392757861171</v>
      </c>
      <c r="AG26" s="113">
        <v>0</v>
      </c>
      <c r="AH26" s="62"/>
      <c r="AI26" s="62"/>
    </row>
    <row r="27" spans="2:35" s="53" customFormat="1">
      <c r="B27" s="56">
        <v>23</v>
      </c>
      <c r="C27" s="49" t="s">
        <v>147</v>
      </c>
      <c r="D27" s="111">
        <v>115</v>
      </c>
      <c r="E27" s="112">
        <v>11</v>
      </c>
      <c r="F27" s="57">
        <f t="shared" si="0"/>
        <v>9.5652173913043481E-2</v>
      </c>
      <c r="G27" s="111">
        <v>261</v>
      </c>
      <c r="H27" s="112">
        <v>13</v>
      </c>
      <c r="I27" s="57">
        <f t="shared" si="1"/>
        <v>4.9808429118773943E-2</v>
      </c>
      <c r="J27" s="111">
        <v>10984</v>
      </c>
      <c r="K27" s="112">
        <v>1620</v>
      </c>
      <c r="L27" s="57">
        <f t="shared" si="2"/>
        <v>0.1474872541879097</v>
      </c>
      <c r="M27" s="111">
        <v>8719</v>
      </c>
      <c r="N27" s="112">
        <v>1073</v>
      </c>
      <c r="O27" s="57">
        <f t="shared" si="3"/>
        <v>0.12306457162518637</v>
      </c>
      <c r="P27" s="111">
        <v>5076</v>
      </c>
      <c r="Q27" s="112">
        <v>442</v>
      </c>
      <c r="R27" s="57">
        <f t="shared" si="4"/>
        <v>8.7076438140267928E-2</v>
      </c>
      <c r="S27" s="111">
        <v>1902</v>
      </c>
      <c r="T27" s="112">
        <v>107</v>
      </c>
      <c r="U27" s="57">
        <f t="shared" si="5"/>
        <v>5.6256572029442689E-2</v>
      </c>
      <c r="V27" s="111">
        <v>491</v>
      </c>
      <c r="W27" s="112">
        <v>19</v>
      </c>
      <c r="X27" s="57">
        <f t="shared" si="6"/>
        <v>3.8696537678207736E-2</v>
      </c>
      <c r="Y27" s="111">
        <f t="shared" si="7"/>
        <v>27548</v>
      </c>
      <c r="Z27" s="112">
        <f t="shared" si="7"/>
        <v>3285</v>
      </c>
      <c r="AA27" s="57">
        <f t="shared" si="8"/>
        <v>0.11924640627268768</v>
      </c>
      <c r="AC27" s="34" t="str">
        <f t="shared" si="9"/>
        <v>四條畷市</v>
      </c>
      <c r="AD27" s="105">
        <f t="shared" si="10"/>
        <v>0.2140383590836441</v>
      </c>
      <c r="AE27" s="59"/>
      <c r="AF27" s="133">
        <f t="shared" si="11"/>
        <v>0.20300392757861171</v>
      </c>
      <c r="AG27" s="113">
        <v>0</v>
      </c>
      <c r="AH27" s="62"/>
      <c r="AI27" s="62"/>
    </row>
    <row r="28" spans="2:35" s="53" customFormat="1">
      <c r="B28" s="56">
        <v>24</v>
      </c>
      <c r="C28" s="49" t="s">
        <v>148</v>
      </c>
      <c r="D28" s="111">
        <v>48</v>
      </c>
      <c r="E28" s="112">
        <v>3</v>
      </c>
      <c r="F28" s="57">
        <f t="shared" si="0"/>
        <v>6.25E-2</v>
      </c>
      <c r="G28" s="111">
        <v>101</v>
      </c>
      <c r="H28" s="112">
        <v>9</v>
      </c>
      <c r="I28" s="57">
        <f t="shared" si="1"/>
        <v>8.9108910891089105E-2</v>
      </c>
      <c r="J28" s="111">
        <v>4414</v>
      </c>
      <c r="K28" s="112">
        <v>524</v>
      </c>
      <c r="L28" s="57">
        <f t="shared" si="2"/>
        <v>0.11871318531943816</v>
      </c>
      <c r="M28" s="111">
        <v>3427</v>
      </c>
      <c r="N28" s="112">
        <v>337</v>
      </c>
      <c r="O28" s="57">
        <f t="shared" si="3"/>
        <v>9.8336737671432736E-2</v>
      </c>
      <c r="P28" s="111">
        <v>2311</v>
      </c>
      <c r="Q28" s="112">
        <v>176</v>
      </c>
      <c r="R28" s="57">
        <f t="shared" si="4"/>
        <v>7.6157507572479452E-2</v>
      </c>
      <c r="S28" s="111">
        <v>1080</v>
      </c>
      <c r="T28" s="112">
        <v>40</v>
      </c>
      <c r="U28" s="57">
        <f t="shared" si="5"/>
        <v>3.7037037037037035E-2</v>
      </c>
      <c r="V28" s="111">
        <v>323</v>
      </c>
      <c r="W28" s="112">
        <v>10</v>
      </c>
      <c r="X28" s="57">
        <f t="shared" si="6"/>
        <v>3.0959752321981424E-2</v>
      </c>
      <c r="Y28" s="111">
        <f t="shared" si="7"/>
        <v>11704</v>
      </c>
      <c r="Z28" s="112">
        <f t="shared" si="7"/>
        <v>1099</v>
      </c>
      <c r="AA28" s="57">
        <f t="shared" si="8"/>
        <v>9.3899521531100483E-2</v>
      </c>
      <c r="AC28" s="34" t="str">
        <f t="shared" si="9"/>
        <v>田尻町</v>
      </c>
      <c r="AD28" s="105">
        <f t="shared" si="10"/>
        <v>0.21032863849765257</v>
      </c>
      <c r="AE28" s="59"/>
      <c r="AF28" s="133">
        <f t="shared" si="11"/>
        <v>0.20300392757861171</v>
      </c>
      <c r="AG28" s="113">
        <v>0</v>
      </c>
      <c r="AH28" s="62"/>
      <c r="AI28" s="62"/>
    </row>
    <row r="29" spans="2:35" s="53" customFormat="1">
      <c r="B29" s="56">
        <v>25</v>
      </c>
      <c r="C29" s="49" t="s">
        <v>149</v>
      </c>
      <c r="D29" s="111">
        <v>17</v>
      </c>
      <c r="E29" s="112">
        <v>0</v>
      </c>
      <c r="F29" s="57">
        <f t="shared" si="0"/>
        <v>0</v>
      </c>
      <c r="G29" s="111">
        <v>56</v>
      </c>
      <c r="H29" s="112">
        <v>7</v>
      </c>
      <c r="I29" s="57">
        <f t="shared" si="1"/>
        <v>0.125</v>
      </c>
      <c r="J29" s="111">
        <v>3049</v>
      </c>
      <c r="K29" s="112">
        <v>440</v>
      </c>
      <c r="L29" s="57">
        <f t="shared" si="2"/>
        <v>0.14430960970810103</v>
      </c>
      <c r="M29" s="111">
        <v>2277</v>
      </c>
      <c r="N29" s="112">
        <v>295</v>
      </c>
      <c r="O29" s="57">
        <f t="shared" si="3"/>
        <v>0.12955643390426</v>
      </c>
      <c r="P29" s="111">
        <v>1559</v>
      </c>
      <c r="Q29" s="112">
        <v>169</v>
      </c>
      <c r="R29" s="57">
        <f t="shared" si="4"/>
        <v>0.10840282232200128</v>
      </c>
      <c r="S29" s="111">
        <v>834</v>
      </c>
      <c r="T29" s="112">
        <v>68</v>
      </c>
      <c r="U29" s="57">
        <f t="shared" si="5"/>
        <v>8.1534772182254203E-2</v>
      </c>
      <c r="V29" s="111">
        <v>270</v>
      </c>
      <c r="W29" s="112">
        <v>11</v>
      </c>
      <c r="X29" s="57">
        <f t="shared" si="6"/>
        <v>4.0740740740740744E-2</v>
      </c>
      <c r="Y29" s="111">
        <f t="shared" si="7"/>
        <v>8062</v>
      </c>
      <c r="Z29" s="112">
        <f t="shared" si="7"/>
        <v>990</v>
      </c>
      <c r="AA29" s="57">
        <f t="shared" si="8"/>
        <v>0.12279831307367899</v>
      </c>
      <c r="AC29" s="34" t="str">
        <f t="shared" si="9"/>
        <v>豊中市</v>
      </c>
      <c r="AD29" s="105">
        <f t="shared" si="10"/>
        <v>0.20565439828955406</v>
      </c>
      <c r="AE29" s="59"/>
      <c r="AF29" s="133">
        <f t="shared" si="11"/>
        <v>0.20300392757861171</v>
      </c>
      <c r="AG29" s="113">
        <v>0</v>
      </c>
      <c r="AH29" s="62"/>
      <c r="AI29" s="62"/>
    </row>
    <row r="30" spans="2:35" s="53" customFormat="1">
      <c r="B30" s="56">
        <v>26</v>
      </c>
      <c r="C30" s="49" t="s">
        <v>35</v>
      </c>
      <c r="D30" s="111">
        <v>569</v>
      </c>
      <c r="E30" s="112">
        <v>43</v>
      </c>
      <c r="F30" s="57">
        <f t="shared" si="0"/>
        <v>7.5571177504393669E-2</v>
      </c>
      <c r="G30" s="111">
        <v>1018</v>
      </c>
      <c r="H30" s="112">
        <v>121</v>
      </c>
      <c r="I30" s="57">
        <f t="shared" si="1"/>
        <v>0.11886051080550099</v>
      </c>
      <c r="J30" s="111">
        <v>49048</v>
      </c>
      <c r="K30" s="112">
        <v>9869</v>
      </c>
      <c r="L30" s="57">
        <f t="shared" si="2"/>
        <v>0.201211058554885</v>
      </c>
      <c r="M30" s="111">
        <v>33316</v>
      </c>
      <c r="N30" s="112">
        <v>6167</v>
      </c>
      <c r="O30" s="57">
        <f t="shared" si="3"/>
        <v>0.18510625525273142</v>
      </c>
      <c r="P30" s="111">
        <v>19405</v>
      </c>
      <c r="Q30" s="112">
        <v>2551</v>
      </c>
      <c r="R30" s="57">
        <f t="shared" si="4"/>
        <v>0.13146096366915744</v>
      </c>
      <c r="S30" s="111">
        <v>8441</v>
      </c>
      <c r="T30" s="112">
        <v>762</v>
      </c>
      <c r="U30" s="57">
        <f t="shared" si="5"/>
        <v>9.0273664257789363E-2</v>
      </c>
      <c r="V30" s="111">
        <v>2701</v>
      </c>
      <c r="W30" s="112">
        <v>181</v>
      </c>
      <c r="X30" s="57">
        <f t="shared" si="6"/>
        <v>6.7012217697149198E-2</v>
      </c>
      <c r="Y30" s="111">
        <f t="shared" si="7"/>
        <v>114498</v>
      </c>
      <c r="Z30" s="112">
        <f t="shared" si="7"/>
        <v>19694</v>
      </c>
      <c r="AA30" s="57">
        <f t="shared" si="8"/>
        <v>0.17200300441929117</v>
      </c>
      <c r="AC30" s="34" t="str">
        <f t="shared" si="9"/>
        <v>島本町</v>
      </c>
      <c r="AD30" s="105">
        <f t="shared" si="10"/>
        <v>0.20383977245792842</v>
      </c>
      <c r="AE30" s="59"/>
      <c r="AF30" s="133">
        <f t="shared" si="11"/>
        <v>0.20300392757861171</v>
      </c>
      <c r="AG30" s="113">
        <v>0</v>
      </c>
      <c r="AH30" s="62"/>
      <c r="AI30" s="62"/>
    </row>
    <row r="31" spans="2:35" s="53" customFormat="1">
      <c r="B31" s="56">
        <v>27</v>
      </c>
      <c r="C31" s="49" t="s">
        <v>36</v>
      </c>
      <c r="D31" s="111">
        <v>99</v>
      </c>
      <c r="E31" s="112">
        <v>10</v>
      </c>
      <c r="F31" s="57">
        <f t="shared" si="0"/>
        <v>0.10101010101010101</v>
      </c>
      <c r="G31" s="111">
        <v>138</v>
      </c>
      <c r="H31" s="112">
        <v>17</v>
      </c>
      <c r="I31" s="57">
        <f t="shared" si="1"/>
        <v>0.12318840579710146</v>
      </c>
      <c r="J31" s="111">
        <v>7527</v>
      </c>
      <c r="K31" s="112">
        <v>1391</v>
      </c>
      <c r="L31" s="57">
        <f t="shared" si="2"/>
        <v>0.1848013816925734</v>
      </c>
      <c r="M31" s="111">
        <v>5314</v>
      </c>
      <c r="N31" s="112">
        <v>937</v>
      </c>
      <c r="O31" s="57">
        <f t="shared" si="3"/>
        <v>0.17632668423033496</v>
      </c>
      <c r="P31" s="111">
        <v>3576</v>
      </c>
      <c r="Q31" s="112">
        <v>460</v>
      </c>
      <c r="R31" s="57">
        <f t="shared" si="4"/>
        <v>0.12863534675615212</v>
      </c>
      <c r="S31" s="111">
        <v>1733</v>
      </c>
      <c r="T31" s="112">
        <v>146</v>
      </c>
      <c r="U31" s="57">
        <f t="shared" si="5"/>
        <v>8.4246970571263707E-2</v>
      </c>
      <c r="V31" s="111">
        <v>552</v>
      </c>
      <c r="W31" s="112">
        <v>39</v>
      </c>
      <c r="X31" s="57">
        <f t="shared" si="6"/>
        <v>7.0652173913043473E-2</v>
      </c>
      <c r="Y31" s="111">
        <f t="shared" si="7"/>
        <v>18939</v>
      </c>
      <c r="Z31" s="112">
        <f t="shared" si="7"/>
        <v>3000</v>
      </c>
      <c r="AA31" s="57">
        <f t="shared" si="8"/>
        <v>0.1584032947885316</v>
      </c>
      <c r="AC31" s="34" t="str">
        <f t="shared" si="9"/>
        <v>柏原市</v>
      </c>
      <c r="AD31" s="105">
        <f t="shared" si="10"/>
        <v>0.20332365602162378</v>
      </c>
      <c r="AE31" s="59"/>
      <c r="AF31" s="133">
        <f t="shared" si="11"/>
        <v>0.20300392757861171</v>
      </c>
      <c r="AG31" s="113">
        <v>0</v>
      </c>
      <c r="AH31" s="62"/>
      <c r="AI31" s="62"/>
    </row>
    <row r="32" spans="2:35" s="53" customFormat="1">
      <c r="B32" s="56">
        <v>28</v>
      </c>
      <c r="C32" s="49" t="s">
        <v>37</v>
      </c>
      <c r="D32" s="111">
        <v>94</v>
      </c>
      <c r="E32" s="112">
        <v>7</v>
      </c>
      <c r="F32" s="57">
        <f t="shared" si="0"/>
        <v>7.4468085106382975E-2</v>
      </c>
      <c r="G32" s="111">
        <v>145</v>
      </c>
      <c r="H32" s="112">
        <v>14</v>
      </c>
      <c r="I32" s="57">
        <f t="shared" si="1"/>
        <v>9.6551724137931033E-2</v>
      </c>
      <c r="J32" s="111">
        <v>7057</v>
      </c>
      <c r="K32" s="112">
        <v>1385</v>
      </c>
      <c r="L32" s="57">
        <f t="shared" si="2"/>
        <v>0.19625903358367577</v>
      </c>
      <c r="M32" s="111">
        <v>4306</v>
      </c>
      <c r="N32" s="112">
        <v>752</v>
      </c>
      <c r="O32" s="57">
        <f t="shared" si="3"/>
        <v>0.17464003715745471</v>
      </c>
      <c r="P32" s="111">
        <v>2286</v>
      </c>
      <c r="Q32" s="112">
        <v>266</v>
      </c>
      <c r="R32" s="57">
        <f t="shared" si="4"/>
        <v>0.1163604549431321</v>
      </c>
      <c r="S32" s="111">
        <v>913</v>
      </c>
      <c r="T32" s="112">
        <v>59</v>
      </c>
      <c r="U32" s="57">
        <f t="shared" si="5"/>
        <v>6.4622124863088715E-2</v>
      </c>
      <c r="V32" s="111">
        <v>317</v>
      </c>
      <c r="W32" s="112">
        <v>17</v>
      </c>
      <c r="X32" s="57">
        <f t="shared" si="6"/>
        <v>5.362776025236593E-2</v>
      </c>
      <c r="Y32" s="111">
        <f t="shared" si="7"/>
        <v>15118</v>
      </c>
      <c r="Z32" s="112">
        <f t="shared" si="7"/>
        <v>2500</v>
      </c>
      <c r="AA32" s="57">
        <f t="shared" si="8"/>
        <v>0.1653657891255457</v>
      </c>
      <c r="AC32" s="34" t="str">
        <f t="shared" si="9"/>
        <v>枚方市</v>
      </c>
      <c r="AD32" s="105">
        <f t="shared" si="10"/>
        <v>0.19970057693712115</v>
      </c>
      <c r="AE32" s="59"/>
      <c r="AF32" s="133">
        <f t="shared" si="11"/>
        <v>0.20300392757861171</v>
      </c>
      <c r="AG32" s="113">
        <v>0</v>
      </c>
      <c r="AH32" s="62"/>
      <c r="AI32" s="62"/>
    </row>
    <row r="33" spans="2:35" s="53" customFormat="1">
      <c r="B33" s="56">
        <v>29</v>
      </c>
      <c r="C33" s="49" t="s">
        <v>38</v>
      </c>
      <c r="D33" s="111">
        <v>68</v>
      </c>
      <c r="E33" s="112">
        <v>6</v>
      </c>
      <c r="F33" s="57">
        <f t="shared" si="0"/>
        <v>8.8235294117647065E-2</v>
      </c>
      <c r="G33" s="111">
        <v>101</v>
      </c>
      <c r="H33" s="112">
        <v>15</v>
      </c>
      <c r="I33" s="57">
        <f t="shared" si="1"/>
        <v>0.14851485148514851</v>
      </c>
      <c r="J33" s="111">
        <v>5632</v>
      </c>
      <c r="K33" s="112">
        <v>1163</v>
      </c>
      <c r="L33" s="57">
        <f t="shared" si="2"/>
        <v>0.20649857954545456</v>
      </c>
      <c r="M33" s="111">
        <v>3928</v>
      </c>
      <c r="N33" s="112">
        <v>785</v>
      </c>
      <c r="O33" s="57">
        <f t="shared" si="3"/>
        <v>0.19984725050916496</v>
      </c>
      <c r="P33" s="111">
        <v>2324</v>
      </c>
      <c r="Q33" s="112">
        <v>325</v>
      </c>
      <c r="R33" s="57">
        <f t="shared" si="4"/>
        <v>0.13984509466437178</v>
      </c>
      <c r="S33" s="111">
        <v>980</v>
      </c>
      <c r="T33" s="112">
        <v>83</v>
      </c>
      <c r="U33" s="57">
        <f t="shared" si="5"/>
        <v>8.4693877551020411E-2</v>
      </c>
      <c r="V33" s="111">
        <v>328</v>
      </c>
      <c r="W33" s="112">
        <v>21</v>
      </c>
      <c r="X33" s="57">
        <f t="shared" si="6"/>
        <v>6.402439024390244E-2</v>
      </c>
      <c r="Y33" s="111">
        <f t="shared" si="7"/>
        <v>13361</v>
      </c>
      <c r="Z33" s="112">
        <f t="shared" si="7"/>
        <v>2398</v>
      </c>
      <c r="AA33" s="57">
        <f t="shared" si="8"/>
        <v>0.17947758401317265</v>
      </c>
      <c r="AC33" s="34" t="str">
        <f t="shared" si="9"/>
        <v>貝塚市</v>
      </c>
      <c r="AD33" s="105">
        <f t="shared" si="10"/>
        <v>0.19262616578052819</v>
      </c>
      <c r="AE33" s="59"/>
      <c r="AF33" s="133">
        <f t="shared" si="11"/>
        <v>0.20300392757861171</v>
      </c>
      <c r="AG33" s="113">
        <v>0</v>
      </c>
      <c r="AH33" s="62"/>
      <c r="AI33" s="62"/>
    </row>
    <row r="34" spans="2:35" s="53" customFormat="1">
      <c r="B34" s="56">
        <v>30</v>
      </c>
      <c r="C34" s="49" t="s">
        <v>39</v>
      </c>
      <c r="D34" s="111">
        <v>74</v>
      </c>
      <c r="E34" s="112">
        <v>4</v>
      </c>
      <c r="F34" s="57">
        <f t="shared" si="0"/>
        <v>5.4054054054054057E-2</v>
      </c>
      <c r="G34" s="111">
        <v>113</v>
      </c>
      <c r="H34" s="112">
        <v>19</v>
      </c>
      <c r="I34" s="57">
        <f t="shared" si="1"/>
        <v>0.16814159292035399</v>
      </c>
      <c r="J34" s="111">
        <v>7351</v>
      </c>
      <c r="K34" s="112">
        <v>1508</v>
      </c>
      <c r="L34" s="57">
        <f t="shared" si="2"/>
        <v>0.20514215752958781</v>
      </c>
      <c r="M34" s="111">
        <v>5224</v>
      </c>
      <c r="N34" s="112">
        <v>938</v>
      </c>
      <c r="O34" s="57">
        <f t="shared" si="3"/>
        <v>0.17955589586523737</v>
      </c>
      <c r="P34" s="111">
        <v>3267</v>
      </c>
      <c r="Q34" s="112">
        <v>409</v>
      </c>
      <c r="R34" s="57">
        <f t="shared" si="4"/>
        <v>0.12519130700948883</v>
      </c>
      <c r="S34" s="111">
        <v>1472</v>
      </c>
      <c r="T34" s="112">
        <v>136</v>
      </c>
      <c r="U34" s="57">
        <f t="shared" si="5"/>
        <v>9.2391304347826081E-2</v>
      </c>
      <c r="V34" s="111">
        <v>471</v>
      </c>
      <c r="W34" s="112">
        <v>27</v>
      </c>
      <c r="X34" s="57">
        <f t="shared" si="6"/>
        <v>5.7324840764331211E-2</v>
      </c>
      <c r="Y34" s="111">
        <f t="shared" si="7"/>
        <v>17972</v>
      </c>
      <c r="Z34" s="112">
        <f t="shared" si="7"/>
        <v>3041</v>
      </c>
      <c r="AA34" s="57">
        <f t="shared" si="8"/>
        <v>0.16920765635432897</v>
      </c>
      <c r="AC34" s="34" t="str">
        <f t="shared" si="9"/>
        <v>高石市</v>
      </c>
      <c r="AD34" s="105">
        <f t="shared" si="10"/>
        <v>0.19054121151936446</v>
      </c>
      <c r="AE34" s="59"/>
      <c r="AF34" s="133">
        <f t="shared" si="11"/>
        <v>0.20300392757861171</v>
      </c>
      <c r="AG34" s="113">
        <v>0</v>
      </c>
      <c r="AH34" s="62"/>
      <c r="AI34" s="62"/>
    </row>
    <row r="35" spans="2:35" s="53" customFormat="1">
      <c r="B35" s="56">
        <v>31</v>
      </c>
      <c r="C35" s="49" t="s">
        <v>40</v>
      </c>
      <c r="D35" s="111">
        <v>124</v>
      </c>
      <c r="E35" s="112">
        <v>8</v>
      </c>
      <c r="F35" s="57">
        <f t="shared" si="0"/>
        <v>6.4516129032258063E-2</v>
      </c>
      <c r="G35" s="111">
        <v>278</v>
      </c>
      <c r="H35" s="112">
        <v>21</v>
      </c>
      <c r="I35" s="57">
        <f t="shared" si="1"/>
        <v>7.5539568345323743E-2</v>
      </c>
      <c r="J35" s="111">
        <v>10595</v>
      </c>
      <c r="K35" s="112">
        <v>2101</v>
      </c>
      <c r="L35" s="57">
        <f t="shared" si="2"/>
        <v>0.19830108541764985</v>
      </c>
      <c r="M35" s="111">
        <v>6766</v>
      </c>
      <c r="N35" s="112">
        <v>1232</v>
      </c>
      <c r="O35" s="57">
        <f t="shared" si="3"/>
        <v>0.18208690511380432</v>
      </c>
      <c r="P35" s="111">
        <v>3595</v>
      </c>
      <c r="Q35" s="112">
        <v>496</v>
      </c>
      <c r="R35" s="57">
        <f t="shared" si="4"/>
        <v>0.13796940194714882</v>
      </c>
      <c r="S35" s="111">
        <v>1452</v>
      </c>
      <c r="T35" s="112">
        <v>146</v>
      </c>
      <c r="U35" s="57">
        <f t="shared" si="5"/>
        <v>0.10055096418732783</v>
      </c>
      <c r="V35" s="111">
        <v>464</v>
      </c>
      <c r="W35" s="112">
        <v>40</v>
      </c>
      <c r="X35" s="57">
        <f t="shared" si="6"/>
        <v>8.6206896551724144E-2</v>
      </c>
      <c r="Y35" s="111">
        <f t="shared" si="7"/>
        <v>23274</v>
      </c>
      <c r="Z35" s="112">
        <f t="shared" si="7"/>
        <v>4044</v>
      </c>
      <c r="AA35" s="57">
        <f t="shared" si="8"/>
        <v>0.17375612271203919</v>
      </c>
      <c r="AC35" s="34" t="str">
        <f t="shared" si="9"/>
        <v>西淀川区</v>
      </c>
      <c r="AD35" s="105">
        <f t="shared" si="10"/>
        <v>0.18886093519562766</v>
      </c>
      <c r="AE35" s="59"/>
      <c r="AF35" s="133">
        <f t="shared" si="11"/>
        <v>0.20300392757861171</v>
      </c>
      <c r="AG35" s="113">
        <v>0</v>
      </c>
      <c r="AH35" s="62"/>
      <c r="AI35" s="62"/>
    </row>
    <row r="36" spans="2:35" s="53" customFormat="1">
      <c r="B36" s="56">
        <v>32</v>
      </c>
      <c r="C36" s="49" t="s">
        <v>41</v>
      </c>
      <c r="D36" s="111">
        <v>80</v>
      </c>
      <c r="E36" s="112">
        <v>6</v>
      </c>
      <c r="F36" s="57">
        <f t="shared" si="0"/>
        <v>7.4999999999999997E-2</v>
      </c>
      <c r="G36" s="111">
        <v>180</v>
      </c>
      <c r="H36" s="112">
        <v>27</v>
      </c>
      <c r="I36" s="57">
        <f t="shared" si="1"/>
        <v>0.15</v>
      </c>
      <c r="J36" s="111">
        <v>8368</v>
      </c>
      <c r="K36" s="112">
        <v>1693</v>
      </c>
      <c r="L36" s="57">
        <f t="shared" si="2"/>
        <v>0.20231835564053538</v>
      </c>
      <c r="M36" s="111">
        <v>6235</v>
      </c>
      <c r="N36" s="112">
        <v>1160</v>
      </c>
      <c r="O36" s="57">
        <f t="shared" si="3"/>
        <v>0.18604651162790697</v>
      </c>
      <c r="P36" s="111">
        <v>3440</v>
      </c>
      <c r="Q36" s="112">
        <v>446</v>
      </c>
      <c r="R36" s="57">
        <f t="shared" si="4"/>
        <v>0.12965116279069769</v>
      </c>
      <c r="S36" s="111">
        <v>1478</v>
      </c>
      <c r="T36" s="112">
        <v>131</v>
      </c>
      <c r="U36" s="57">
        <f t="shared" si="5"/>
        <v>8.8633288227334239E-2</v>
      </c>
      <c r="V36" s="111">
        <v>436</v>
      </c>
      <c r="W36" s="112">
        <v>26</v>
      </c>
      <c r="X36" s="57">
        <f t="shared" si="6"/>
        <v>5.9633027522935783E-2</v>
      </c>
      <c r="Y36" s="111">
        <f t="shared" si="7"/>
        <v>20217</v>
      </c>
      <c r="Z36" s="112">
        <f t="shared" si="7"/>
        <v>3489</v>
      </c>
      <c r="AA36" s="57">
        <f t="shared" si="8"/>
        <v>0.1725775337587179</v>
      </c>
      <c r="AC36" s="34" t="str">
        <f t="shared" si="9"/>
        <v>東大阪市</v>
      </c>
      <c r="AD36" s="105">
        <f t="shared" si="10"/>
        <v>0.18662604139067973</v>
      </c>
      <c r="AE36" s="59"/>
      <c r="AF36" s="133">
        <f t="shared" si="11"/>
        <v>0.20300392757861171</v>
      </c>
      <c r="AG36" s="113">
        <v>0</v>
      </c>
      <c r="AH36" s="62"/>
      <c r="AI36" s="62"/>
    </row>
    <row r="37" spans="2:35" s="53" customFormat="1">
      <c r="B37" s="56">
        <v>33</v>
      </c>
      <c r="C37" s="49" t="s">
        <v>42</v>
      </c>
      <c r="D37" s="111">
        <v>30</v>
      </c>
      <c r="E37" s="112">
        <v>2</v>
      </c>
      <c r="F37" s="57">
        <f t="shared" si="0"/>
        <v>6.6666666666666666E-2</v>
      </c>
      <c r="G37" s="111">
        <v>63</v>
      </c>
      <c r="H37" s="112">
        <v>8</v>
      </c>
      <c r="I37" s="57">
        <f t="shared" si="1"/>
        <v>0.12698412698412698</v>
      </c>
      <c r="J37" s="111">
        <v>2518</v>
      </c>
      <c r="K37" s="112">
        <v>628</v>
      </c>
      <c r="L37" s="57">
        <f t="shared" si="2"/>
        <v>0.24940428911834789</v>
      </c>
      <c r="M37" s="111">
        <v>1543</v>
      </c>
      <c r="N37" s="112">
        <v>363</v>
      </c>
      <c r="O37" s="57">
        <f t="shared" si="3"/>
        <v>0.23525599481529488</v>
      </c>
      <c r="P37" s="111">
        <v>917</v>
      </c>
      <c r="Q37" s="112">
        <v>149</v>
      </c>
      <c r="R37" s="57">
        <f t="shared" si="4"/>
        <v>0.16248636859323881</v>
      </c>
      <c r="S37" s="111">
        <v>413</v>
      </c>
      <c r="T37" s="112">
        <v>61</v>
      </c>
      <c r="U37" s="57">
        <f t="shared" si="5"/>
        <v>0.14769975786924938</v>
      </c>
      <c r="V37" s="111">
        <v>132</v>
      </c>
      <c r="W37" s="112">
        <v>11</v>
      </c>
      <c r="X37" s="57">
        <f t="shared" si="6"/>
        <v>8.3333333333333329E-2</v>
      </c>
      <c r="Y37" s="111">
        <f t="shared" si="7"/>
        <v>5616</v>
      </c>
      <c r="Z37" s="112">
        <f t="shared" si="7"/>
        <v>1222</v>
      </c>
      <c r="AA37" s="57">
        <f t="shared" si="8"/>
        <v>0.21759259259259259</v>
      </c>
      <c r="AC37" s="34" t="str">
        <f t="shared" si="9"/>
        <v>摂津市</v>
      </c>
      <c r="AD37" s="105">
        <f t="shared" si="10"/>
        <v>0.18392080673512815</v>
      </c>
      <c r="AE37" s="59"/>
      <c r="AF37" s="133">
        <f t="shared" si="11"/>
        <v>0.20300392757861171</v>
      </c>
      <c r="AG37" s="113">
        <v>0</v>
      </c>
      <c r="AH37" s="62"/>
      <c r="AI37" s="62"/>
    </row>
    <row r="38" spans="2:35" s="53" customFormat="1">
      <c r="B38" s="56">
        <v>34</v>
      </c>
      <c r="C38" s="49" t="s">
        <v>44</v>
      </c>
      <c r="D38" s="111">
        <v>149</v>
      </c>
      <c r="E38" s="112">
        <v>15</v>
      </c>
      <c r="F38" s="57">
        <f t="shared" si="0"/>
        <v>0.10067114093959731</v>
      </c>
      <c r="G38" s="111">
        <v>236</v>
      </c>
      <c r="H38" s="112">
        <v>31</v>
      </c>
      <c r="I38" s="57">
        <f t="shared" si="1"/>
        <v>0.13135593220338984</v>
      </c>
      <c r="J38" s="111">
        <v>10750</v>
      </c>
      <c r="K38" s="112">
        <v>2409</v>
      </c>
      <c r="L38" s="57">
        <f t="shared" si="2"/>
        <v>0.22409302325581396</v>
      </c>
      <c r="M38" s="111">
        <v>7619</v>
      </c>
      <c r="N38" s="112">
        <v>1411</v>
      </c>
      <c r="O38" s="57">
        <f t="shared" si="3"/>
        <v>0.18519490746817169</v>
      </c>
      <c r="P38" s="111">
        <v>4539</v>
      </c>
      <c r="Q38" s="112">
        <v>620</v>
      </c>
      <c r="R38" s="57">
        <f t="shared" si="4"/>
        <v>0.13659396342806784</v>
      </c>
      <c r="S38" s="111">
        <v>1986</v>
      </c>
      <c r="T38" s="112">
        <v>183</v>
      </c>
      <c r="U38" s="57">
        <f t="shared" si="5"/>
        <v>9.2145015105740177E-2</v>
      </c>
      <c r="V38" s="111">
        <v>615</v>
      </c>
      <c r="W38" s="112">
        <v>29</v>
      </c>
      <c r="X38" s="57">
        <f t="shared" si="6"/>
        <v>4.715447154471545E-2</v>
      </c>
      <c r="Y38" s="111">
        <f t="shared" si="7"/>
        <v>25894</v>
      </c>
      <c r="Z38" s="112">
        <f t="shared" si="7"/>
        <v>4698</v>
      </c>
      <c r="AA38" s="57">
        <f t="shared" si="8"/>
        <v>0.1814319919672511</v>
      </c>
      <c r="AC38" s="34" t="str">
        <f t="shared" si="9"/>
        <v>岸和田市</v>
      </c>
      <c r="AD38" s="105">
        <f t="shared" si="10"/>
        <v>0.1814319919672511</v>
      </c>
      <c r="AE38" s="59"/>
      <c r="AF38" s="133">
        <f t="shared" si="11"/>
        <v>0.20300392757861171</v>
      </c>
      <c r="AG38" s="113">
        <v>0</v>
      </c>
      <c r="AH38" s="62"/>
      <c r="AI38" s="62"/>
    </row>
    <row r="39" spans="2:35" s="53" customFormat="1">
      <c r="B39" s="56">
        <v>35</v>
      </c>
      <c r="C39" s="49" t="s">
        <v>1</v>
      </c>
      <c r="D39" s="111">
        <v>25</v>
      </c>
      <c r="E39" s="112">
        <v>5</v>
      </c>
      <c r="F39" s="57">
        <f t="shared" si="0"/>
        <v>0.2</v>
      </c>
      <c r="G39" s="111">
        <v>43</v>
      </c>
      <c r="H39" s="112">
        <v>10</v>
      </c>
      <c r="I39" s="57">
        <f t="shared" si="1"/>
        <v>0.23255813953488372</v>
      </c>
      <c r="J39" s="111">
        <v>21243</v>
      </c>
      <c r="K39" s="112">
        <v>5075</v>
      </c>
      <c r="L39" s="57">
        <f t="shared" si="2"/>
        <v>0.23890222661582639</v>
      </c>
      <c r="M39" s="111">
        <v>15900</v>
      </c>
      <c r="N39" s="112">
        <v>3580</v>
      </c>
      <c r="O39" s="57">
        <f t="shared" si="3"/>
        <v>0.22515723270440252</v>
      </c>
      <c r="P39" s="111">
        <v>9780</v>
      </c>
      <c r="Q39" s="112">
        <v>1605</v>
      </c>
      <c r="R39" s="57">
        <f t="shared" si="4"/>
        <v>0.16411042944785276</v>
      </c>
      <c r="S39" s="111">
        <v>4149</v>
      </c>
      <c r="T39" s="112">
        <v>431</v>
      </c>
      <c r="U39" s="57">
        <f t="shared" si="5"/>
        <v>0.10388045312123403</v>
      </c>
      <c r="V39" s="111">
        <v>1244</v>
      </c>
      <c r="W39" s="112">
        <v>67</v>
      </c>
      <c r="X39" s="57">
        <f t="shared" si="6"/>
        <v>5.3858520900321546E-2</v>
      </c>
      <c r="Y39" s="111">
        <f t="shared" si="7"/>
        <v>52384</v>
      </c>
      <c r="Z39" s="112">
        <f t="shared" si="7"/>
        <v>10773</v>
      </c>
      <c r="AA39" s="57">
        <f t="shared" si="8"/>
        <v>0.20565439828955406</v>
      </c>
      <c r="AC39" s="34" t="str">
        <f t="shared" si="9"/>
        <v>堺市東区</v>
      </c>
      <c r="AD39" s="105">
        <f t="shared" si="10"/>
        <v>0.17947758401317265</v>
      </c>
      <c r="AE39" s="59"/>
      <c r="AF39" s="133">
        <f t="shared" si="11"/>
        <v>0.20300392757861171</v>
      </c>
      <c r="AG39" s="113">
        <v>0</v>
      </c>
      <c r="AH39" s="62"/>
      <c r="AI39" s="62"/>
    </row>
    <row r="40" spans="2:35" s="53" customFormat="1">
      <c r="B40" s="56">
        <v>36</v>
      </c>
      <c r="C40" s="49" t="s">
        <v>2</v>
      </c>
      <c r="D40" s="111">
        <v>32</v>
      </c>
      <c r="E40" s="112">
        <v>7</v>
      </c>
      <c r="F40" s="57">
        <f t="shared" si="0"/>
        <v>0.21875</v>
      </c>
      <c r="G40" s="111">
        <v>36</v>
      </c>
      <c r="H40" s="112">
        <v>13</v>
      </c>
      <c r="I40" s="57">
        <f t="shared" si="1"/>
        <v>0.3611111111111111</v>
      </c>
      <c r="J40" s="111">
        <v>5669</v>
      </c>
      <c r="K40" s="112">
        <v>2585</v>
      </c>
      <c r="L40" s="57">
        <f t="shared" si="2"/>
        <v>0.45598871053095785</v>
      </c>
      <c r="M40" s="111">
        <v>4362</v>
      </c>
      <c r="N40" s="112">
        <v>2087</v>
      </c>
      <c r="O40" s="57">
        <f t="shared" si="3"/>
        <v>0.47845025217790005</v>
      </c>
      <c r="P40" s="111">
        <v>2816</v>
      </c>
      <c r="Q40" s="112">
        <v>1144</v>
      </c>
      <c r="R40" s="57">
        <f t="shared" si="4"/>
        <v>0.40625</v>
      </c>
      <c r="S40" s="111">
        <v>1331</v>
      </c>
      <c r="T40" s="112">
        <v>368</v>
      </c>
      <c r="U40" s="57">
        <f t="shared" si="5"/>
        <v>0.27648384673178061</v>
      </c>
      <c r="V40" s="111">
        <v>453</v>
      </c>
      <c r="W40" s="112">
        <v>78</v>
      </c>
      <c r="X40" s="57">
        <f t="shared" si="6"/>
        <v>0.17218543046357615</v>
      </c>
      <c r="Y40" s="111">
        <f t="shared" si="7"/>
        <v>14699</v>
      </c>
      <c r="Z40" s="112">
        <f t="shared" si="7"/>
        <v>6282</v>
      </c>
      <c r="AA40" s="57">
        <f t="shared" si="8"/>
        <v>0.42737601197360364</v>
      </c>
      <c r="AC40" s="34" t="str">
        <f t="shared" si="9"/>
        <v>忠岡町</v>
      </c>
      <c r="AD40" s="105">
        <f t="shared" si="10"/>
        <v>0.17697063369397217</v>
      </c>
      <c r="AE40" s="59"/>
      <c r="AF40" s="133">
        <f t="shared" si="11"/>
        <v>0.20300392757861171</v>
      </c>
      <c r="AG40" s="113">
        <v>0</v>
      </c>
      <c r="AH40" s="62"/>
      <c r="AI40" s="62"/>
    </row>
    <row r="41" spans="2:35" s="53" customFormat="1">
      <c r="B41" s="56">
        <v>37</v>
      </c>
      <c r="C41" s="49" t="s">
        <v>3</v>
      </c>
      <c r="D41" s="111">
        <v>28</v>
      </c>
      <c r="E41" s="112">
        <v>7</v>
      </c>
      <c r="F41" s="57">
        <f t="shared" si="0"/>
        <v>0.25</v>
      </c>
      <c r="G41" s="111">
        <v>120</v>
      </c>
      <c r="H41" s="112">
        <v>31</v>
      </c>
      <c r="I41" s="57">
        <f t="shared" si="1"/>
        <v>0.25833333333333336</v>
      </c>
      <c r="J41" s="111">
        <v>17941</v>
      </c>
      <c r="K41" s="112">
        <v>7082</v>
      </c>
      <c r="L41" s="57">
        <f t="shared" si="2"/>
        <v>0.39473830890139905</v>
      </c>
      <c r="M41" s="111">
        <v>13333</v>
      </c>
      <c r="N41" s="112">
        <v>4867</v>
      </c>
      <c r="O41" s="57">
        <f t="shared" si="3"/>
        <v>0.36503412585314632</v>
      </c>
      <c r="P41" s="111">
        <v>8352</v>
      </c>
      <c r="Q41" s="112">
        <v>2310</v>
      </c>
      <c r="R41" s="57">
        <f t="shared" si="4"/>
        <v>0.27658045977011492</v>
      </c>
      <c r="S41" s="111">
        <v>3542</v>
      </c>
      <c r="T41" s="112">
        <v>644</v>
      </c>
      <c r="U41" s="57">
        <f t="shared" si="5"/>
        <v>0.18181818181818182</v>
      </c>
      <c r="V41" s="111">
        <v>1146</v>
      </c>
      <c r="W41" s="112">
        <v>140</v>
      </c>
      <c r="X41" s="57">
        <f t="shared" si="6"/>
        <v>0.12216404886561955</v>
      </c>
      <c r="Y41" s="111">
        <f t="shared" si="7"/>
        <v>44462</v>
      </c>
      <c r="Z41" s="112">
        <f t="shared" si="7"/>
        <v>15081</v>
      </c>
      <c r="AA41" s="57">
        <f t="shared" si="8"/>
        <v>0.33918852053438892</v>
      </c>
      <c r="AC41" s="34" t="str">
        <f t="shared" si="9"/>
        <v>泉佐野市</v>
      </c>
      <c r="AD41" s="105">
        <f t="shared" si="10"/>
        <v>0.17547111523015138</v>
      </c>
      <c r="AE41" s="59"/>
      <c r="AF41" s="133">
        <f t="shared" si="11"/>
        <v>0.20300392757861171</v>
      </c>
      <c r="AG41" s="113">
        <v>0</v>
      </c>
      <c r="AH41" s="62"/>
      <c r="AI41" s="62"/>
    </row>
    <row r="42" spans="2:35" s="53" customFormat="1">
      <c r="B42" s="56">
        <v>38</v>
      </c>
      <c r="C42" s="102" t="s">
        <v>45</v>
      </c>
      <c r="D42" s="111">
        <v>22</v>
      </c>
      <c r="E42" s="112">
        <v>2</v>
      </c>
      <c r="F42" s="57">
        <f t="shared" si="0"/>
        <v>9.0909090909090912E-2</v>
      </c>
      <c r="G42" s="111">
        <v>54</v>
      </c>
      <c r="H42" s="112">
        <v>11</v>
      </c>
      <c r="I42" s="57">
        <f t="shared" si="1"/>
        <v>0.20370370370370369</v>
      </c>
      <c r="J42" s="111">
        <v>3859</v>
      </c>
      <c r="K42" s="112">
        <v>1060</v>
      </c>
      <c r="L42" s="57">
        <f t="shared" si="2"/>
        <v>0.27468256024876914</v>
      </c>
      <c r="M42" s="111">
        <v>2762</v>
      </c>
      <c r="N42" s="112">
        <v>697</v>
      </c>
      <c r="O42" s="57">
        <f t="shared" si="3"/>
        <v>0.25235336712527157</v>
      </c>
      <c r="P42" s="111">
        <v>1664</v>
      </c>
      <c r="Q42" s="112">
        <v>365</v>
      </c>
      <c r="R42" s="57">
        <f t="shared" si="4"/>
        <v>0.21935096153846154</v>
      </c>
      <c r="S42" s="111">
        <v>663</v>
      </c>
      <c r="T42" s="112">
        <v>108</v>
      </c>
      <c r="U42" s="57">
        <f t="shared" si="5"/>
        <v>0.16289592760180996</v>
      </c>
      <c r="V42" s="111">
        <v>223</v>
      </c>
      <c r="W42" s="112">
        <v>25</v>
      </c>
      <c r="X42" s="57">
        <f t="shared" si="6"/>
        <v>0.11210762331838565</v>
      </c>
      <c r="Y42" s="111">
        <f t="shared" si="7"/>
        <v>9247</v>
      </c>
      <c r="Z42" s="112">
        <f t="shared" si="7"/>
        <v>2268</v>
      </c>
      <c r="AA42" s="57">
        <f t="shared" si="8"/>
        <v>0.24526873580620742</v>
      </c>
      <c r="AC42" s="34" t="str">
        <f t="shared" si="9"/>
        <v>堺市南区</v>
      </c>
      <c r="AD42" s="105">
        <f t="shared" si="10"/>
        <v>0.17375612271203919</v>
      </c>
      <c r="AE42" s="59"/>
      <c r="AF42" s="133">
        <f t="shared" si="11"/>
        <v>0.20300392757861171</v>
      </c>
      <c r="AG42" s="113">
        <v>0</v>
      </c>
      <c r="AH42" s="62"/>
      <c r="AI42" s="62"/>
    </row>
    <row r="43" spans="2:35" s="53" customFormat="1">
      <c r="B43" s="56">
        <v>39</v>
      </c>
      <c r="C43" s="102" t="s">
        <v>8</v>
      </c>
      <c r="D43" s="111">
        <v>70</v>
      </c>
      <c r="E43" s="112">
        <v>8</v>
      </c>
      <c r="F43" s="57">
        <f t="shared" si="0"/>
        <v>0.11428571428571428</v>
      </c>
      <c r="G43" s="111">
        <v>140</v>
      </c>
      <c r="H43" s="112">
        <v>34</v>
      </c>
      <c r="I43" s="57">
        <f t="shared" si="1"/>
        <v>0.24285714285714285</v>
      </c>
      <c r="J43" s="111">
        <v>22927</v>
      </c>
      <c r="K43" s="112">
        <v>8137</v>
      </c>
      <c r="L43" s="57">
        <f t="shared" si="2"/>
        <v>0.35490905918785709</v>
      </c>
      <c r="M43" s="111">
        <v>15734</v>
      </c>
      <c r="N43" s="112">
        <v>5229</v>
      </c>
      <c r="O43" s="57">
        <f t="shared" si="3"/>
        <v>0.33233761281301638</v>
      </c>
      <c r="P43" s="111">
        <v>9292</v>
      </c>
      <c r="Q43" s="112">
        <v>2300</v>
      </c>
      <c r="R43" s="57">
        <f t="shared" si="4"/>
        <v>0.24752475247524752</v>
      </c>
      <c r="S43" s="111">
        <v>3893</v>
      </c>
      <c r="T43" s="112">
        <v>614</v>
      </c>
      <c r="U43" s="57">
        <f t="shared" si="5"/>
        <v>0.1577189827896224</v>
      </c>
      <c r="V43" s="111">
        <v>1151</v>
      </c>
      <c r="W43" s="112">
        <v>103</v>
      </c>
      <c r="X43" s="57">
        <f t="shared" si="6"/>
        <v>8.9487402258905294E-2</v>
      </c>
      <c r="Y43" s="111">
        <f t="shared" si="7"/>
        <v>53207</v>
      </c>
      <c r="Z43" s="112">
        <f t="shared" si="7"/>
        <v>16425</v>
      </c>
      <c r="AA43" s="57">
        <f t="shared" si="8"/>
        <v>0.30869998308493246</v>
      </c>
      <c r="AC43" s="34" t="str">
        <f t="shared" si="9"/>
        <v>堺市北区</v>
      </c>
      <c r="AD43" s="105">
        <f t="shared" si="10"/>
        <v>0.1725775337587179</v>
      </c>
      <c r="AE43" s="59"/>
      <c r="AF43" s="133">
        <f t="shared" si="11"/>
        <v>0.20300392757861171</v>
      </c>
      <c r="AG43" s="113">
        <v>0</v>
      </c>
      <c r="AH43" s="62"/>
      <c r="AI43" s="62"/>
    </row>
    <row r="44" spans="2:35" s="53" customFormat="1">
      <c r="B44" s="56">
        <v>40</v>
      </c>
      <c r="C44" s="102" t="s">
        <v>46</v>
      </c>
      <c r="D44" s="111">
        <v>71</v>
      </c>
      <c r="E44" s="112">
        <v>10</v>
      </c>
      <c r="F44" s="57">
        <f t="shared" si="0"/>
        <v>0.14084507042253522</v>
      </c>
      <c r="G44" s="111">
        <v>131</v>
      </c>
      <c r="H44" s="112">
        <v>20</v>
      </c>
      <c r="I44" s="57">
        <f t="shared" si="1"/>
        <v>0.15267175572519084</v>
      </c>
      <c r="J44" s="111">
        <v>4675</v>
      </c>
      <c r="K44" s="112">
        <v>1073</v>
      </c>
      <c r="L44" s="57">
        <f t="shared" si="2"/>
        <v>0.22951871657754011</v>
      </c>
      <c r="M44" s="111">
        <v>3352</v>
      </c>
      <c r="N44" s="112">
        <v>690</v>
      </c>
      <c r="O44" s="57">
        <f t="shared" si="3"/>
        <v>0.2058472553699284</v>
      </c>
      <c r="P44" s="111">
        <v>2131</v>
      </c>
      <c r="Q44" s="112">
        <v>320</v>
      </c>
      <c r="R44" s="57">
        <f t="shared" si="4"/>
        <v>0.15016424213984045</v>
      </c>
      <c r="S44" s="111">
        <v>854</v>
      </c>
      <c r="T44" s="112">
        <v>82</v>
      </c>
      <c r="U44" s="57">
        <f t="shared" si="5"/>
        <v>9.6018735362997654E-2</v>
      </c>
      <c r="V44" s="111">
        <v>259</v>
      </c>
      <c r="W44" s="112">
        <v>15</v>
      </c>
      <c r="X44" s="57">
        <f t="shared" si="6"/>
        <v>5.7915057915057917E-2</v>
      </c>
      <c r="Y44" s="111">
        <f t="shared" si="7"/>
        <v>11473</v>
      </c>
      <c r="Z44" s="112">
        <f t="shared" si="7"/>
        <v>2210</v>
      </c>
      <c r="AA44" s="57">
        <f t="shared" si="8"/>
        <v>0.19262616578052819</v>
      </c>
      <c r="AC44" s="34" t="str">
        <f t="shared" si="9"/>
        <v>堺市</v>
      </c>
      <c r="AD44" s="105">
        <f t="shared" si="10"/>
        <v>0.17200300441929117</v>
      </c>
      <c r="AE44" s="59"/>
      <c r="AF44" s="133">
        <f t="shared" si="11"/>
        <v>0.20300392757861171</v>
      </c>
      <c r="AG44" s="113">
        <v>0</v>
      </c>
      <c r="AH44" s="62"/>
      <c r="AI44" s="62"/>
    </row>
    <row r="45" spans="2:35" s="53" customFormat="1">
      <c r="B45" s="56">
        <v>41</v>
      </c>
      <c r="C45" s="102" t="s">
        <v>13</v>
      </c>
      <c r="D45" s="111">
        <v>38</v>
      </c>
      <c r="E45" s="112">
        <v>2</v>
      </c>
      <c r="F45" s="57">
        <f t="shared" si="0"/>
        <v>5.2631578947368418E-2</v>
      </c>
      <c r="G45" s="111">
        <v>112</v>
      </c>
      <c r="H45" s="112">
        <v>15</v>
      </c>
      <c r="I45" s="57">
        <f t="shared" si="1"/>
        <v>0.13392857142857142</v>
      </c>
      <c r="J45" s="111">
        <v>9037</v>
      </c>
      <c r="K45" s="112">
        <v>1892</v>
      </c>
      <c r="L45" s="57">
        <f t="shared" si="2"/>
        <v>0.20936151377669582</v>
      </c>
      <c r="M45" s="111">
        <v>6542</v>
      </c>
      <c r="N45" s="112">
        <v>1122</v>
      </c>
      <c r="O45" s="57">
        <f t="shared" si="3"/>
        <v>0.17150718434729439</v>
      </c>
      <c r="P45" s="111">
        <v>3642</v>
      </c>
      <c r="Q45" s="112">
        <v>412</v>
      </c>
      <c r="R45" s="57">
        <f t="shared" si="4"/>
        <v>0.11312465678198792</v>
      </c>
      <c r="S45" s="111">
        <v>1481</v>
      </c>
      <c r="T45" s="112">
        <v>84</v>
      </c>
      <c r="U45" s="57">
        <f t="shared" si="5"/>
        <v>5.671843349088454E-2</v>
      </c>
      <c r="V45" s="111">
        <v>433</v>
      </c>
      <c r="W45" s="112">
        <v>16</v>
      </c>
      <c r="X45" s="57">
        <f t="shared" si="6"/>
        <v>3.695150115473441E-2</v>
      </c>
      <c r="Y45" s="111">
        <f t="shared" si="7"/>
        <v>21285</v>
      </c>
      <c r="Z45" s="112">
        <f t="shared" si="7"/>
        <v>3543</v>
      </c>
      <c r="AA45" s="57">
        <f t="shared" si="8"/>
        <v>0.1664552501761804</v>
      </c>
      <c r="AC45" s="34" t="str">
        <f t="shared" si="9"/>
        <v>此花区</v>
      </c>
      <c r="AD45" s="105">
        <f t="shared" si="10"/>
        <v>0.17109076156253622</v>
      </c>
      <c r="AE45" s="59"/>
      <c r="AF45" s="133">
        <f t="shared" si="11"/>
        <v>0.20300392757861171</v>
      </c>
      <c r="AG45" s="113">
        <v>0</v>
      </c>
      <c r="AH45" s="62"/>
      <c r="AI45" s="62"/>
    </row>
    <row r="46" spans="2:35" s="53" customFormat="1">
      <c r="B46" s="56">
        <v>42</v>
      </c>
      <c r="C46" s="102" t="s">
        <v>14</v>
      </c>
      <c r="D46" s="111">
        <v>164</v>
      </c>
      <c r="E46" s="112">
        <v>29</v>
      </c>
      <c r="F46" s="57">
        <f t="shared" si="0"/>
        <v>0.17682926829268292</v>
      </c>
      <c r="G46" s="111">
        <v>352</v>
      </c>
      <c r="H46" s="112">
        <v>54</v>
      </c>
      <c r="I46" s="57">
        <f t="shared" si="1"/>
        <v>0.15340909090909091</v>
      </c>
      <c r="J46" s="111">
        <v>24315</v>
      </c>
      <c r="K46" s="112">
        <v>6078</v>
      </c>
      <c r="L46" s="57">
        <f t="shared" si="2"/>
        <v>0.24996915484268969</v>
      </c>
      <c r="M46" s="111">
        <v>15684</v>
      </c>
      <c r="N46" s="112">
        <v>3211</v>
      </c>
      <c r="O46" s="57">
        <f t="shared" si="3"/>
        <v>0.20473093598571793</v>
      </c>
      <c r="P46" s="111">
        <v>9087</v>
      </c>
      <c r="Q46" s="112">
        <v>1209</v>
      </c>
      <c r="R46" s="57">
        <f t="shared" si="4"/>
        <v>0.13304721030042918</v>
      </c>
      <c r="S46" s="111">
        <v>3904</v>
      </c>
      <c r="T46" s="112">
        <v>297</v>
      </c>
      <c r="U46" s="57">
        <f t="shared" si="5"/>
        <v>7.6075819672131145E-2</v>
      </c>
      <c r="V46" s="111">
        <v>1266</v>
      </c>
      <c r="W46" s="112">
        <v>60</v>
      </c>
      <c r="X46" s="57">
        <f t="shared" si="6"/>
        <v>4.7393364928909949E-2</v>
      </c>
      <c r="Y46" s="111">
        <f t="shared" si="7"/>
        <v>54772</v>
      </c>
      <c r="Z46" s="112">
        <f t="shared" si="7"/>
        <v>10938</v>
      </c>
      <c r="AA46" s="57">
        <f t="shared" si="8"/>
        <v>0.19970057693712115</v>
      </c>
      <c r="AC46" s="34" t="str">
        <f t="shared" si="9"/>
        <v>堺市西区</v>
      </c>
      <c r="AD46" s="105">
        <f t="shared" si="10"/>
        <v>0.16920765635432897</v>
      </c>
      <c r="AE46" s="59"/>
      <c r="AF46" s="133">
        <f t="shared" si="11"/>
        <v>0.20300392757861171</v>
      </c>
      <c r="AG46" s="113">
        <v>0</v>
      </c>
      <c r="AH46" s="62"/>
      <c r="AI46" s="62"/>
    </row>
    <row r="47" spans="2:35" s="53" customFormat="1">
      <c r="B47" s="56">
        <v>43</v>
      </c>
      <c r="C47" s="102" t="s">
        <v>9</v>
      </c>
      <c r="D47" s="111">
        <v>105</v>
      </c>
      <c r="E47" s="112">
        <v>6</v>
      </c>
      <c r="F47" s="57">
        <f t="shared" si="0"/>
        <v>5.7142857142857141E-2</v>
      </c>
      <c r="G47" s="111">
        <v>181</v>
      </c>
      <c r="H47" s="112">
        <v>26</v>
      </c>
      <c r="I47" s="57">
        <f t="shared" si="1"/>
        <v>0.143646408839779</v>
      </c>
      <c r="J47" s="111">
        <v>14379</v>
      </c>
      <c r="K47" s="112">
        <v>4252</v>
      </c>
      <c r="L47" s="57">
        <f t="shared" si="2"/>
        <v>0.2957090200987551</v>
      </c>
      <c r="M47" s="111">
        <v>9565</v>
      </c>
      <c r="N47" s="112">
        <v>2644</v>
      </c>
      <c r="O47" s="57">
        <f t="shared" si="3"/>
        <v>0.27642446419236799</v>
      </c>
      <c r="P47" s="111">
        <v>5678</v>
      </c>
      <c r="Q47" s="112">
        <v>1163</v>
      </c>
      <c r="R47" s="57">
        <f t="shared" si="4"/>
        <v>0.2048256428319831</v>
      </c>
      <c r="S47" s="111">
        <v>2469</v>
      </c>
      <c r="T47" s="112">
        <v>281</v>
      </c>
      <c r="U47" s="57">
        <f t="shared" si="5"/>
        <v>0.11381125961927906</v>
      </c>
      <c r="V47" s="111">
        <v>804</v>
      </c>
      <c r="W47" s="112">
        <v>51</v>
      </c>
      <c r="X47" s="57">
        <f t="shared" si="6"/>
        <v>6.3432835820895525E-2</v>
      </c>
      <c r="Y47" s="111">
        <f t="shared" si="7"/>
        <v>33181</v>
      </c>
      <c r="Z47" s="112">
        <f t="shared" si="7"/>
        <v>8423</v>
      </c>
      <c r="AA47" s="57">
        <f t="shared" si="8"/>
        <v>0.25385009493384769</v>
      </c>
      <c r="AC47" s="34" t="str">
        <f t="shared" si="9"/>
        <v>守口市</v>
      </c>
      <c r="AD47" s="105">
        <f t="shared" si="10"/>
        <v>0.1664552501761804</v>
      </c>
      <c r="AE47" s="59"/>
      <c r="AF47" s="133">
        <f t="shared" si="11"/>
        <v>0.20300392757861171</v>
      </c>
      <c r="AG47" s="113">
        <v>0</v>
      </c>
      <c r="AH47" s="62"/>
      <c r="AI47" s="62"/>
    </row>
    <row r="48" spans="2:35" s="53" customFormat="1">
      <c r="B48" s="56">
        <v>44</v>
      </c>
      <c r="C48" s="102" t="s">
        <v>21</v>
      </c>
      <c r="D48" s="111">
        <v>47</v>
      </c>
      <c r="E48" s="112">
        <v>1</v>
      </c>
      <c r="F48" s="57">
        <f t="shared" si="0"/>
        <v>2.1276595744680851E-2</v>
      </c>
      <c r="G48" s="111">
        <v>100</v>
      </c>
      <c r="H48" s="112">
        <v>17</v>
      </c>
      <c r="I48" s="57">
        <f t="shared" si="1"/>
        <v>0.17</v>
      </c>
      <c r="J48" s="111">
        <v>16337</v>
      </c>
      <c r="K48" s="112">
        <v>4688</v>
      </c>
      <c r="L48" s="57">
        <f t="shared" si="2"/>
        <v>0.28695598947175122</v>
      </c>
      <c r="M48" s="111">
        <v>11313</v>
      </c>
      <c r="N48" s="112">
        <v>2925</v>
      </c>
      <c r="O48" s="57">
        <f t="shared" si="3"/>
        <v>0.25855210819411295</v>
      </c>
      <c r="P48" s="111">
        <v>6542</v>
      </c>
      <c r="Q48" s="112">
        <v>1237</v>
      </c>
      <c r="R48" s="57">
        <f t="shared" si="4"/>
        <v>0.18908590645062673</v>
      </c>
      <c r="S48" s="111">
        <v>2606</v>
      </c>
      <c r="T48" s="112">
        <v>320</v>
      </c>
      <c r="U48" s="57">
        <f t="shared" si="5"/>
        <v>0.12279355333844973</v>
      </c>
      <c r="V48" s="111">
        <v>802</v>
      </c>
      <c r="W48" s="112">
        <v>71</v>
      </c>
      <c r="X48" s="57">
        <f t="shared" si="6"/>
        <v>8.8528678304239397E-2</v>
      </c>
      <c r="Y48" s="111">
        <f t="shared" si="7"/>
        <v>37747</v>
      </c>
      <c r="Z48" s="112">
        <f t="shared" si="7"/>
        <v>9259</v>
      </c>
      <c r="AA48" s="57">
        <f t="shared" si="8"/>
        <v>0.24529101650462287</v>
      </c>
      <c r="AC48" s="34" t="str">
        <f t="shared" si="9"/>
        <v>交野市</v>
      </c>
      <c r="AD48" s="105">
        <f t="shared" si="10"/>
        <v>0.16586794462193824</v>
      </c>
      <c r="AE48" s="59"/>
      <c r="AF48" s="133">
        <f t="shared" si="11"/>
        <v>0.20300392757861171</v>
      </c>
      <c r="AG48" s="113">
        <v>0</v>
      </c>
      <c r="AH48" s="62"/>
      <c r="AI48" s="62"/>
    </row>
    <row r="49" spans="2:35" s="53" customFormat="1">
      <c r="B49" s="56">
        <v>45</v>
      </c>
      <c r="C49" s="102" t="s">
        <v>47</v>
      </c>
      <c r="D49" s="111">
        <v>77</v>
      </c>
      <c r="E49" s="112">
        <v>15</v>
      </c>
      <c r="F49" s="57">
        <f t="shared" si="0"/>
        <v>0.19480519480519481</v>
      </c>
      <c r="G49" s="111">
        <v>150</v>
      </c>
      <c r="H49" s="112">
        <v>22</v>
      </c>
      <c r="I49" s="57">
        <f t="shared" si="1"/>
        <v>0.14666666666666667</v>
      </c>
      <c r="J49" s="111">
        <v>5251</v>
      </c>
      <c r="K49" s="112">
        <v>1173</v>
      </c>
      <c r="L49" s="57">
        <f t="shared" si="2"/>
        <v>0.22338602171015046</v>
      </c>
      <c r="M49" s="111">
        <v>3917</v>
      </c>
      <c r="N49" s="112">
        <v>701</v>
      </c>
      <c r="O49" s="57">
        <f t="shared" si="3"/>
        <v>0.17896349246872606</v>
      </c>
      <c r="P49" s="111">
        <v>2302</v>
      </c>
      <c r="Q49" s="112">
        <v>280</v>
      </c>
      <c r="R49" s="57">
        <f t="shared" si="4"/>
        <v>0.12163336229365769</v>
      </c>
      <c r="S49" s="111">
        <v>980</v>
      </c>
      <c r="T49" s="112">
        <v>61</v>
      </c>
      <c r="U49" s="57">
        <f t="shared" si="5"/>
        <v>6.224489795918367E-2</v>
      </c>
      <c r="V49" s="111">
        <v>271</v>
      </c>
      <c r="W49" s="112">
        <v>20</v>
      </c>
      <c r="X49" s="57">
        <f t="shared" si="6"/>
        <v>7.3800738007380073E-2</v>
      </c>
      <c r="Y49" s="111">
        <f t="shared" si="7"/>
        <v>12948</v>
      </c>
      <c r="Z49" s="112">
        <f t="shared" si="7"/>
        <v>2272</v>
      </c>
      <c r="AA49" s="57">
        <f t="shared" si="8"/>
        <v>0.17547111523015138</v>
      </c>
      <c r="AC49" s="34" t="str">
        <f t="shared" si="9"/>
        <v>堺市中区</v>
      </c>
      <c r="AD49" s="105">
        <f t="shared" si="10"/>
        <v>0.1653657891255457</v>
      </c>
      <c r="AE49" s="59"/>
      <c r="AF49" s="133">
        <f t="shared" si="11"/>
        <v>0.20300392757861171</v>
      </c>
      <c r="AG49" s="113">
        <v>0</v>
      </c>
      <c r="AH49" s="62"/>
      <c r="AI49" s="62"/>
    </row>
    <row r="50" spans="2:35" s="53" customFormat="1">
      <c r="B50" s="56">
        <v>46</v>
      </c>
      <c r="C50" s="102" t="s">
        <v>25</v>
      </c>
      <c r="D50" s="111">
        <v>70</v>
      </c>
      <c r="E50" s="112">
        <v>14</v>
      </c>
      <c r="F50" s="57">
        <f t="shared" si="0"/>
        <v>0.2</v>
      </c>
      <c r="G50" s="111">
        <v>123</v>
      </c>
      <c r="H50" s="112">
        <v>18</v>
      </c>
      <c r="I50" s="57">
        <f t="shared" si="1"/>
        <v>0.14634146341463414</v>
      </c>
      <c r="J50" s="111">
        <v>6808</v>
      </c>
      <c r="K50" s="112">
        <v>2143</v>
      </c>
      <c r="L50" s="57">
        <f t="shared" si="2"/>
        <v>0.31477673325499411</v>
      </c>
      <c r="M50" s="111">
        <v>4762</v>
      </c>
      <c r="N50" s="112">
        <v>1399</v>
      </c>
      <c r="O50" s="57">
        <f t="shared" si="3"/>
        <v>0.29378412431751366</v>
      </c>
      <c r="P50" s="111">
        <v>2955</v>
      </c>
      <c r="Q50" s="112">
        <v>725</v>
      </c>
      <c r="R50" s="57">
        <f t="shared" si="4"/>
        <v>0.24534686971235195</v>
      </c>
      <c r="S50" s="111">
        <v>1309</v>
      </c>
      <c r="T50" s="112">
        <v>224</v>
      </c>
      <c r="U50" s="57">
        <f t="shared" si="5"/>
        <v>0.17112299465240641</v>
      </c>
      <c r="V50" s="111">
        <v>437</v>
      </c>
      <c r="W50" s="112">
        <v>41</v>
      </c>
      <c r="X50" s="57">
        <f t="shared" si="6"/>
        <v>9.3821510297482841E-2</v>
      </c>
      <c r="Y50" s="111">
        <f t="shared" si="7"/>
        <v>16464</v>
      </c>
      <c r="Z50" s="112">
        <f t="shared" si="7"/>
        <v>4564</v>
      </c>
      <c r="AA50" s="57">
        <f t="shared" si="8"/>
        <v>0.27721088435374147</v>
      </c>
      <c r="AC50" s="34" t="str">
        <f t="shared" si="9"/>
        <v>熊取町</v>
      </c>
      <c r="AD50" s="105">
        <f t="shared" si="10"/>
        <v>0.1596958174904943</v>
      </c>
      <c r="AE50" s="59"/>
      <c r="AF50" s="133">
        <f t="shared" si="11"/>
        <v>0.20300392757861171</v>
      </c>
      <c r="AG50" s="113">
        <v>0</v>
      </c>
      <c r="AH50" s="62"/>
      <c r="AI50" s="62"/>
    </row>
    <row r="51" spans="2:35" s="53" customFormat="1">
      <c r="B51" s="56">
        <v>47</v>
      </c>
      <c r="C51" s="102" t="s">
        <v>15</v>
      </c>
      <c r="D51" s="111">
        <v>85</v>
      </c>
      <c r="E51" s="112">
        <v>21</v>
      </c>
      <c r="F51" s="57">
        <f t="shared" si="0"/>
        <v>0.24705882352941178</v>
      </c>
      <c r="G51" s="111">
        <v>190</v>
      </c>
      <c r="H51" s="112">
        <v>45</v>
      </c>
      <c r="I51" s="57">
        <f t="shared" si="1"/>
        <v>0.23684210526315788</v>
      </c>
      <c r="J51" s="111">
        <v>15393</v>
      </c>
      <c r="K51" s="112">
        <v>4714</v>
      </c>
      <c r="L51" s="57">
        <f t="shared" si="2"/>
        <v>0.30624309751185602</v>
      </c>
      <c r="M51" s="111">
        <v>9988</v>
      </c>
      <c r="N51" s="112">
        <v>2871</v>
      </c>
      <c r="O51" s="57">
        <f t="shared" si="3"/>
        <v>0.28744493392070486</v>
      </c>
      <c r="P51" s="111">
        <v>5376</v>
      </c>
      <c r="Q51" s="112">
        <v>1233</v>
      </c>
      <c r="R51" s="57">
        <f t="shared" si="4"/>
        <v>0.22935267857142858</v>
      </c>
      <c r="S51" s="111">
        <v>2024</v>
      </c>
      <c r="T51" s="112">
        <v>307</v>
      </c>
      <c r="U51" s="57">
        <f t="shared" si="5"/>
        <v>0.15167984189723321</v>
      </c>
      <c r="V51" s="111">
        <v>657</v>
      </c>
      <c r="W51" s="112">
        <v>72</v>
      </c>
      <c r="X51" s="57">
        <f t="shared" si="6"/>
        <v>0.1095890410958904</v>
      </c>
      <c r="Y51" s="111">
        <f t="shared" si="7"/>
        <v>33713</v>
      </c>
      <c r="Z51" s="112">
        <f t="shared" si="7"/>
        <v>9263</v>
      </c>
      <c r="AA51" s="57">
        <f t="shared" si="8"/>
        <v>0.27476047815382793</v>
      </c>
      <c r="AC51" s="34" t="str">
        <f t="shared" si="9"/>
        <v>堺市堺区</v>
      </c>
      <c r="AD51" s="105">
        <f t="shared" si="10"/>
        <v>0.1584032947885316</v>
      </c>
      <c r="AE51" s="59"/>
      <c r="AF51" s="133">
        <f t="shared" si="11"/>
        <v>0.20300392757861171</v>
      </c>
      <c r="AG51" s="113">
        <v>0</v>
      </c>
      <c r="AH51" s="62"/>
      <c r="AI51" s="62"/>
    </row>
    <row r="52" spans="2:35" s="53" customFormat="1">
      <c r="B52" s="56">
        <v>48</v>
      </c>
      <c r="C52" s="102" t="s">
        <v>26</v>
      </c>
      <c r="D52" s="111">
        <v>28</v>
      </c>
      <c r="E52" s="112">
        <v>3</v>
      </c>
      <c r="F52" s="57">
        <f t="shared" si="0"/>
        <v>0.10714285714285714</v>
      </c>
      <c r="G52" s="111">
        <v>108</v>
      </c>
      <c r="H52" s="112">
        <v>22</v>
      </c>
      <c r="I52" s="57">
        <f t="shared" si="1"/>
        <v>0.20370370370370369</v>
      </c>
      <c r="J52" s="111">
        <v>7711</v>
      </c>
      <c r="K52" s="112">
        <v>2658</v>
      </c>
      <c r="L52" s="57">
        <f t="shared" si="2"/>
        <v>0.3447023732330437</v>
      </c>
      <c r="M52" s="111">
        <v>5154</v>
      </c>
      <c r="N52" s="112">
        <v>1640</v>
      </c>
      <c r="O52" s="57">
        <f t="shared" si="3"/>
        <v>0.31819945673263483</v>
      </c>
      <c r="P52" s="111">
        <v>3142</v>
      </c>
      <c r="Q52" s="112">
        <v>702</v>
      </c>
      <c r="R52" s="57">
        <f t="shared" si="4"/>
        <v>0.22342457033736474</v>
      </c>
      <c r="S52" s="111">
        <v>1493</v>
      </c>
      <c r="T52" s="112">
        <v>204</v>
      </c>
      <c r="U52" s="57">
        <f t="shared" si="5"/>
        <v>0.13663764233087744</v>
      </c>
      <c r="V52" s="111">
        <v>424</v>
      </c>
      <c r="W52" s="112">
        <v>37</v>
      </c>
      <c r="X52" s="57">
        <f t="shared" si="6"/>
        <v>8.7264150943396221E-2</v>
      </c>
      <c r="Y52" s="111">
        <f t="shared" si="7"/>
        <v>18060</v>
      </c>
      <c r="Z52" s="112">
        <f t="shared" si="7"/>
        <v>5266</v>
      </c>
      <c r="AA52" s="57">
        <f t="shared" si="8"/>
        <v>0.29158361018826134</v>
      </c>
      <c r="AC52" s="34" t="str">
        <f t="shared" si="9"/>
        <v>松原市</v>
      </c>
      <c r="AD52" s="105">
        <f t="shared" si="10"/>
        <v>0.15486582605884255</v>
      </c>
      <c r="AE52" s="59"/>
      <c r="AF52" s="133">
        <f t="shared" si="11"/>
        <v>0.20300392757861171</v>
      </c>
      <c r="AG52" s="113">
        <v>0</v>
      </c>
      <c r="AH52" s="62"/>
      <c r="AI52" s="62"/>
    </row>
    <row r="53" spans="2:35" s="53" customFormat="1">
      <c r="B53" s="56">
        <v>49</v>
      </c>
      <c r="C53" s="102" t="s">
        <v>27</v>
      </c>
      <c r="D53" s="111">
        <v>11</v>
      </c>
      <c r="E53" s="112">
        <v>0</v>
      </c>
      <c r="F53" s="57">
        <f t="shared" si="0"/>
        <v>0</v>
      </c>
      <c r="G53" s="111">
        <v>36</v>
      </c>
      <c r="H53" s="112">
        <v>4</v>
      </c>
      <c r="I53" s="57">
        <f t="shared" si="1"/>
        <v>0.1111111111111111</v>
      </c>
      <c r="J53" s="111">
        <v>8228</v>
      </c>
      <c r="K53" s="112">
        <v>1605</v>
      </c>
      <c r="L53" s="57">
        <f t="shared" si="2"/>
        <v>0.19506562955760817</v>
      </c>
      <c r="M53" s="111">
        <v>5688</v>
      </c>
      <c r="N53" s="112">
        <v>855</v>
      </c>
      <c r="O53" s="57">
        <f t="shared" si="3"/>
        <v>0.15031645569620253</v>
      </c>
      <c r="P53" s="111">
        <v>3005</v>
      </c>
      <c r="Q53" s="112">
        <v>315</v>
      </c>
      <c r="R53" s="57">
        <f t="shared" si="4"/>
        <v>0.1048252911813644</v>
      </c>
      <c r="S53" s="111">
        <v>1200</v>
      </c>
      <c r="T53" s="112">
        <v>78</v>
      </c>
      <c r="U53" s="57">
        <f t="shared" si="5"/>
        <v>6.5000000000000002E-2</v>
      </c>
      <c r="V53" s="111">
        <v>390</v>
      </c>
      <c r="W53" s="112">
        <v>17</v>
      </c>
      <c r="X53" s="57">
        <f t="shared" si="6"/>
        <v>4.3589743589743588E-2</v>
      </c>
      <c r="Y53" s="111">
        <f t="shared" si="7"/>
        <v>18558</v>
      </c>
      <c r="Z53" s="112">
        <f t="shared" si="7"/>
        <v>2874</v>
      </c>
      <c r="AA53" s="57">
        <f t="shared" si="8"/>
        <v>0.15486582605884255</v>
      </c>
      <c r="AC53" s="34" t="str">
        <f t="shared" si="9"/>
        <v>泉南市</v>
      </c>
      <c r="AD53" s="105">
        <f t="shared" si="10"/>
        <v>0.15142065142065142</v>
      </c>
      <c r="AE53" s="59"/>
      <c r="AF53" s="133">
        <f t="shared" si="11"/>
        <v>0.20300392757861171</v>
      </c>
      <c r="AG53" s="113">
        <v>0</v>
      </c>
      <c r="AH53" s="62"/>
      <c r="AI53" s="62"/>
    </row>
    <row r="54" spans="2:35" s="53" customFormat="1">
      <c r="B54" s="56">
        <v>50</v>
      </c>
      <c r="C54" s="102" t="s">
        <v>16</v>
      </c>
      <c r="D54" s="111">
        <v>44</v>
      </c>
      <c r="E54" s="112">
        <v>8</v>
      </c>
      <c r="F54" s="57">
        <f t="shared" si="0"/>
        <v>0.18181818181818182</v>
      </c>
      <c r="G54" s="111">
        <v>142</v>
      </c>
      <c r="H54" s="112">
        <v>21</v>
      </c>
      <c r="I54" s="57">
        <f t="shared" si="1"/>
        <v>0.14788732394366197</v>
      </c>
      <c r="J54" s="111">
        <v>7461</v>
      </c>
      <c r="K54" s="112">
        <v>1849</v>
      </c>
      <c r="L54" s="57">
        <f t="shared" si="2"/>
        <v>0.24782200777375687</v>
      </c>
      <c r="M54" s="111">
        <v>4910</v>
      </c>
      <c r="N54" s="112">
        <v>1078</v>
      </c>
      <c r="O54" s="57">
        <f t="shared" si="3"/>
        <v>0.2195519348268839</v>
      </c>
      <c r="P54" s="111">
        <v>2538</v>
      </c>
      <c r="Q54" s="112">
        <v>428</v>
      </c>
      <c r="R54" s="57">
        <f t="shared" si="4"/>
        <v>0.16863672182821118</v>
      </c>
      <c r="S54" s="111">
        <v>957</v>
      </c>
      <c r="T54" s="112">
        <v>118</v>
      </c>
      <c r="U54" s="57">
        <f t="shared" si="5"/>
        <v>0.12330198537095088</v>
      </c>
      <c r="V54" s="111">
        <v>267</v>
      </c>
      <c r="W54" s="112">
        <v>24</v>
      </c>
      <c r="X54" s="57">
        <f t="shared" si="6"/>
        <v>8.98876404494382E-2</v>
      </c>
      <c r="Y54" s="111">
        <f t="shared" si="7"/>
        <v>16319</v>
      </c>
      <c r="Z54" s="112">
        <f t="shared" si="7"/>
        <v>3526</v>
      </c>
      <c r="AA54" s="57">
        <f t="shared" si="8"/>
        <v>0.2160671609780011</v>
      </c>
      <c r="AC54" s="34" t="str">
        <f t="shared" si="9"/>
        <v>鶴見区</v>
      </c>
      <c r="AD54" s="105">
        <f t="shared" si="10"/>
        <v>0.14844533600802406</v>
      </c>
      <c r="AE54" s="59"/>
      <c r="AF54" s="133">
        <f t="shared" si="11"/>
        <v>0.20300392757861171</v>
      </c>
      <c r="AG54" s="113">
        <v>0</v>
      </c>
      <c r="AH54" s="62"/>
      <c r="AI54" s="62"/>
    </row>
    <row r="55" spans="2:35" s="53" customFormat="1">
      <c r="B55" s="56">
        <v>51</v>
      </c>
      <c r="C55" s="102" t="s">
        <v>48</v>
      </c>
      <c r="D55" s="111">
        <v>73</v>
      </c>
      <c r="E55" s="112">
        <v>17</v>
      </c>
      <c r="F55" s="57">
        <f t="shared" si="0"/>
        <v>0.23287671232876711</v>
      </c>
      <c r="G55" s="111">
        <v>150</v>
      </c>
      <c r="H55" s="112">
        <v>23</v>
      </c>
      <c r="I55" s="57">
        <f t="shared" si="1"/>
        <v>0.15333333333333332</v>
      </c>
      <c r="J55" s="111">
        <v>9369</v>
      </c>
      <c r="K55" s="112">
        <v>3131</v>
      </c>
      <c r="L55" s="57">
        <f t="shared" si="2"/>
        <v>0.3341872131497492</v>
      </c>
      <c r="M55" s="111">
        <v>6257</v>
      </c>
      <c r="N55" s="112">
        <v>2131</v>
      </c>
      <c r="O55" s="57">
        <f t="shared" si="3"/>
        <v>0.34057855202173565</v>
      </c>
      <c r="P55" s="111">
        <v>3607</v>
      </c>
      <c r="Q55" s="112">
        <v>882</v>
      </c>
      <c r="R55" s="57">
        <f t="shared" si="4"/>
        <v>0.24452453562517326</v>
      </c>
      <c r="S55" s="111">
        <v>1557</v>
      </c>
      <c r="T55" s="112">
        <v>283</v>
      </c>
      <c r="U55" s="57">
        <f t="shared" si="5"/>
        <v>0.18175979447655749</v>
      </c>
      <c r="V55" s="111">
        <v>537</v>
      </c>
      <c r="W55" s="112">
        <v>73</v>
      </c>
      <c r="X55" s="57">
        <f t="shared" si="6"/>
        <v>0.13594040968342644</v>
      </c>
      <c r="Y55" s="111">
        <f t="shared" si="7"/>
        <v>21550</v>
      </c>
      <c r="Z55" s="112">
        <f t="shared" si="7"/>
        <v>6540</v>
      </c>
      <c r="AA55" s="57">
        <f t="shared" si="8"/>
        <v>0.30348027842227376</v>
      </c>
      <c r="AC55" s="34" t="str">
        <f t="shared" si="9"/>
        <v>福島区</v>
      </c>
      <c r="AD55" s="105">
        <f t="shared" si="10"/>
        <v>0.14843327930848191</v>
      </c>
      <c r="AE55" s="59"/>
      <c r="AF55" s="133">
        <f t="shared" si="11"/>
        <v>0.20300392757861171</v>
      </c>
      <c r="AG55" s="113">
        <v>0</v>
      </c>
      <c r="AH55" s="62"/>
      <c r="AI55" s="62"/>
    </row>
    <row r="56" spans="2:35" s="53" customFormat="1">
      <c r="B56" s="56">
        <v>52</v>
      </c>
      <c r="C56" s="102" t="s">
        <v>4</v>
      </c>
      <c r="D56" s="111">
        <v>6</v>
      </c>
      <c r="E56" s="112">
        <v>0</v>
      </c>
      <c r="F56" s="57">
        <f t="shared" si="0"/>
        <v>0</v>
      </c>
      <c r="G56" s="111">
        <v>24</v>
      </c>
      <c r="H56" s="112">
        <v>5</v>
      </c>
      <c r="I56" s="57">
        <f t="shared" si="1"/>
        <v>0.20833333333333334</v>
      </c>
      <c r="J56" s="111">
        <v>7506</v>
      </c>
      <c r="K56" s="112">
        <v>2080</v>
      </c>
      <c r="L56" s="57">
        <f t="shared" si="2"/>
        <v>0.27711164401811883</v>
      </c>
      <c r="M56" s="111">
        <v>5109</v>
      </c>
      <c r="N56" s="112">
        <v>1382</v>
      </c>
      <c r="O56" s="57">
        <f t="shared" si="3"/>
        <v>0.27050303386181251</v>
      </c>
      <c r="P56" s="111">
        <v>3043</v>
      </c>
      <c r="Q56" s="112">
        <v>626</v>
      </c>
      <c r="R56" s="57">
        <f t="shared" si="4"/>
        <v>0.20571804140650674</v>
      </c>
      <c r="S56" s="111">
        <v>1517</v>
      </c>
      <c r="T56" s="112">
        <v>233</v>
      </c>
      <c r="U56" s="57">
        <f t="shared" si="5"/>
        <v>0.15359261700725116</v>
      </c>
      <c r="V56" s="111">
        <v>502</v>
      </c>
      <c r="W56" s="112">
        <v>70</v>
      </c>
      <c r="X56" s="57">
        <f t="shared" si="6"/>
        <v>0.1394422310756972</v>
      </c>
      <c r="Y56" s="111">
        <f t="shared" si="7"/>
        <v>17707</v>
      </c>
      <c r="Z56" s="112">
        <f t="shared" si="7"/>
        <v>4396</v>
      </c>
      <c r="AA56" s="57">
        <f t="shared" si="8"/>
        <v>0.2482633986558988</v>
      </c>
      <c r="AC56" s="34" t="str">
        <f t="shared" si="9"/>
        <v>東淀川区</v>
      </c>
      <c r="AD56" s="105">
        <f t="shared" si="10"/>
        <v>0.14758231230776989</v>
      </c>
      <c r="AE56" s="59"/>
      <c r="AF56" s="133">
        <f t="shared" si="11"/>
        <v>0.20300392757861171</v>
      </c>
      <c r="AG56" s="113">
        <v>0</v>
      </c>
      <c r="AH56" s="62"/>
      <c r="AI56" s="62"/>
    </row>
    <row r="57" spans="2:35" s="53" customFormat="1">
      <c r="B57" s="56">
        <v>53</v>
      </c>
      <c r="C57" s="102" t="s">
        <v>22</v>
      </c>
      <c r="D57" s="111">
        <v>44</v>
      </c>
      <c r="E57" s="112">
        <v>6</v>
      </c>
      <c r="F57" s="57">
        <f t="shared" si="0"/>
        <v>0.13636363636363635</v>
      </c>
      <c r="G57" s="111">
        <v>68</v>
      </c>
      <c r="H57" s="112">
        <v>4</v>
      </c>
      <c r="I57" s="57">
        <f t="shared" si="1"/>
        <v>5.8823529411764705E-2</v>
      </c>
      <c r="J57" s="111">
        <v>4336</v>
      </c>
      <c r="K57" s="112">
        <v>1095</v>
      </c>
      <c r="L57" s="57">
        <f t="shared" si="2"/>
        <v>0.25253690036900367</v>
      </c>
      <c r="M57" s="111">
        <v>2961</v>
      </c>
      <c r="N57" s="112">
        <v>582</v>
      </c>
      <c r="O57" s="57">
        <f t="shared" si="3"/>
        <v>0.19655521783181357</v>
      </c>
      <c r="P57" s="111">
        <v>1639</v>
      </c>
      <c r="Q57" s="112">
        <v>246</v>
      </c>
      <c r="R57" s="57">
        <f t="shared" si="4"/>
        <v>0.15009151921903599</v>
      </c>
      <c r="S57" s="111">
        <v>731</v>
      </c>
      <c r="T57" s="112">
        <v>85</v>
      </c>
      <c r="U57" s="57">
        <f t="shared" si="5"/>
        <v>0.11627906976744186</v>
      </c>
      <c r="V57" s="111">
        <v>210</v>
      </c>
      <c r="W57" s="112">
        <v>13</v>
      </c>
      <c r="X57" s="57">
        <f t="shared" si="6"/>
        <v>6.1904761904761907E-2</v>
      </c>
      <c r="Y57" s="111">
        <f t="shared" si="7"/>
        <v>9989</v>
      </c>
      <c r="Z57" s="112">
        <f t="shared" si="7"/>
        <v>2031</v>
      </c>
      <c r="AA57" s="57">
        <f t="shared" si="8"/>
        <v>0.20332365602162378</v>
      </c>
      <c r="AC57" s="34" t="str">
        <f t="shared" si="9"/>
        <v>都島区</v>
      </c>
      <c r="AD57" s="105">
        <f t="shared" si="10"/>
        <v>0.14733407744483559</v>
      </c>
      <c r="AE57" s="59"/>
      <c r="AF57" s="133">
        <f t="shared" si="11"/>
        <v>0.20300392757861171</v>
      </c>
      <c r="AG57" s="113">
        <v>0</v>
      </c>
      <c r="AH57" s="62"/>
      <c r="AI57" s="62"/>
    </row>
    <row r="58" spans="2:35" s="53" customFormat="1">
      <c r="B58" s="56">
        <v>54</v>
      </c>
      <c r="C58" s="102" t="s">
        <v>28</v>
      </c>
      <c r="D58" s="111">
        <v>76</v>
      </c>
      <c r="E58" s="112">
        <v>9</v>
      </c>
      <c r="F58" s="57">
        <f t="shared" si="0"/>
        <v>0.11842105263157894</v>
      </c>
      <c r="G58" s="111">
        <v>148</v>
      </c>
      <c r="H58" s="112">
        <v>26</v>
      </c>
      <c r="I58" s="57">
        <f t="shared" si="1"/>
        <v>0.17567567567567569</v>
      </c>
      <c r="J58" s="111">
        <v>7051</v>
      </c>
      <c r="K58" s="112">
        <v>2217</v>
      </c>
      <c r="L58" s="57">
        <f t="shared" si="2"/>
        <v>0.31442348603035031</v>
      </c>
      <c r="M58" s="111">
        <v>4796</v>
      </c>
      <c r="N58" s="112">
        <v>1450</v>
      </c>
      <c r="O58" s="57">
        <f t="shared" si="3"/>
        <v>0.30233527939949956</v>
      </c>
      <c r="P58" s="111">
        <v>2856</v>
      </c>
      <c r="Q58" s="112">
        <v>644</v>
      </c>
      <c r="R58" s="57">
        <f t="shared" si="4"/>
        <v>0.22549019607843138</v>
      </c>
      <c r="S58" s="111">
        <v>1252</v>
      </c>
      <c r="T58" s="112">
        <v>221</v>
      </c>
      <c r="U58" s="57">
        <f t="shared" si="5"/>
        <v>0.17651757188498401</v>
      </c>
      <c r="V58" s="111">
        <v>369</v>
      </c>
      <c r="W58" s="112">
        <v>42</v>
      </c>
      <c r="X58" s="57">
        <f t="shared" si="6"/>
        <v>0.11382113821138211</v>
      </c>
      <c r="Y58" s="111">
        <f t="shared" si="7"/>
        <v>16548</v>
      </c>
      <c r="Z58" s="112">
        <f t="shared" si="7"/>
        <v>4609</v>
      </c>
      <c r="AA58" s="57">
        <f t="shared" si="8"/>
        <v>0.27852308436064782</v>
      </c>
      <c r="AC58" s="34" t="str">
        <f t="shared" si="9"/>
        <v>大正区</v>
      </c>
      <c r="AD58" s="105">
        <f t="shared" si="10"/>
        <v>0.14218406449586432</v>
      </c>
      <c r="AE58" s="59"/>
      <c r="AF58" s="133">
        <f t="shared" si="11"/>
        <v>0.20300392757861171</v>
      </c>
      <c r="AG58" s="113">
        <v>0</v>
      </c>
      <c r="AH58" s="62"/>
      <c r="AI58" s="62"/>
    </row>
    <row r="59" spans="2:35" s="53" customFormat="1">
      <c r="B59" s="56">
        <v>55</v>
      </c>
      <c r="C59" s="102" t="s">
        <v>17</v>
      </c>
      <c r="D59" s="111">
        <v>25</v>
      </c>
      <c r="E59" s="112">
        <v>3</v>
      </c>
      <c r="F59" s="57">
        <f t="shared" si="0"/>
        <v>0.12</v>
      </c>
      <c r="G59" s="111">
        <v>111</v>
      </c>
      <c r="H59" s="112">
        <v>22</v>
      </c>
      <c r="I59" s="57">
        <f t="shared" si="1"/>
        <v>0.1981981981981982</v>
      </c>
      <c r="J59" s="111">
        <v>7923</v>
      </c>
      <c r="K59" s="112">
        <v>2469</v>
      </c>
      <c r="L59" s="57">
        <f t="shared" si="2"/>
        <v>0.3116243847027641</v>
      </c>
      <c r="M59" s="111">
        <v>5420</v>
      </c>
      <c r="N59" s="112">
        <v>1580</v>
      </c>
      <c r="O59" s="57">
        <f t="shared" si="3"/>
        <v>0.29151291512915128</v>
      </c>
      <c r="P59" s="111">
        <v>2824</v>
      </c>
      <c r="Q59" s="112">
        <v>627</v>
      </c>
      <c r="R59" s="57">
        <f t="shared" si="4"/>
        <v>0.22202549575070821</v>
      </c>
      <c r="S59" s="111">
        <v>925</v>
      </c>
      <c r="T59" s="112">
        <v>130</v>
      </c>
      <c r="U59" s="57">
        <f t="shared" si="5"/>
        <v>0.14054054054054055</v>
      </c>
      <c r="V59" s="111">
        <v>255</v>
      </c>
      <c r="W59" s="112">
        <v>32</v>
      </c>
      <c r="X59" s="57">
        <f t="shared" si="6"/>
        <v>0.12549019607843137</v>
      </c>
      <c r="Y59" s="111">
        <f t="shared" si="7"/>
        <v>17483</v>
      </c>
      <c r="Z59" s="112">
        <f t="shared" si="7"/>
        <v>4863</v>
      </c>
      <c r="AA59" s="57">
        <f t="shared" si="8"/>
        <v>0.27815592289652807</v>
      </c>
      <c r="AC59" s="34" t="str">
        <f t="shared" si="9"/>
        <v>住吉区</v>
      </c>
      <c r="AD59" s="105">
        <f t="shared" si="10"/>
        <v>0.13881785995279308</v>
      </c>
      <c r="AE59" s="59"/>
      <c r="AF59" s="133">
        <f t="shared" si="11"/>
        <v>0.20300392757861171</v>
      </c>
      <c r="AG59" s="113">
        <v>0</v>
      </c>
      <c r="AH59" s="62"/>
      <c r="AI59" s="62"/>
    </row>
    <row r="60" spans="2:35" s="53" customFormat="1">
      <c r="B60" s="56">
        <v>56</v>
      </c>
      <c r="C60" s="102" t="s">
        <v>10</v>
      </c>
      <c r="D60" s="111">
        <v>20</v>
      </c>
      <c r="E60" s="112">
        <v>3</v>
      </c>
      <c r="F60" s="57">
        <f t="shared" si="0"/>
        <v>0.15</v>
      </c>
      <c r="G60" s="111">
        <v>53</v>
      </c>
      <c r="H60" s="112">
        <v>5</v>
      </c>
      <c r="I60" s="57">
        <f t="shared" si="1"/>
        <v>9.4339622641509441E-2</v>
      </c>
      <c r="J60" s="111">
        <v>5092</v>
      </c>
      <c r="K60" s="112">
        <v>1192</v>
      </c>
      <c r="L60" s="57">
        <f t="shared" si="2"/>
        <v>0.23409269442262373</v>
      </c>
      <c r="M60" s="111">
        <v>3173</v>
      </c>
      <c r="N60" s="112">
        <v>569</v>
      </c>
      <c r="O60" s="57">
        <f t="shared" si="3"/>
        <v>0.17932555940750078</v>
      </c>
      <c r="P60" s="111">
        <v>1591</v>
      </c>
      <c r="Q60" s="112">
        <v>180</v>
      </c>
      <c r="R60" s="57">
        <f t="shared" si="4"/>
        <v>0.11313639220615965</v>
      </c>
      <c r="S60" s="111">
        <v>666</v>
      </c>
      <c r="T60" s="112">
        <v>27</v>
      </c>
      <c r="U60" s="57">
        <f t="shared" si="5"/>
        <v>4.0540540540540543E-2</v>
      </c>
      <c r="V60" s="111">
        <v>214</v>
      </c>
      <c r="W60" s="112">
        <v>12</v>
      </c>
      <c r="X60" s="57">
        <f t="shared" si="6"/>
        <v>5.6074766355140186E-2</v>
      </c>
      <c r="Y60" s="111">
        <f t="shared" si="7"/>
        <v>10809</v>
      </c>
      <c r="Z60" s="112">
        <f t="shared" si="7"/>
        <v>1988</v>
      </c>
      <c r="AA60" s="57">
        <f t="shared" si="8"/>
        <v>0.18392080673512815</v>
      </c>
      <c r="AC60" s="34" t="str">
        <f t="shared" si="9"/>
        <v>城東区</v>
      </c>
      <c r="AD60" s="105">
        <f t="shared" si="10"/>
        <v>0.13868341474761572</v>
      </c>
      <c r="AE60" s="59"/>
      <c r="AF60" s="133">
        <f t="shared" si="11"/>
        <v>0.20300392757861171</v>
      </c>
      <c r="AG60" s="113">
        <v>0</v>
      </c>
      <c r="AH60" s="62"/>
      <c r="AI60" s="62"/>
    </row>
    <row r="61" spans="2:35" s="53" customFormat="1">
      <c r="B61" s="56">
        <v>57</v>
      </c>
      <c r="C61" s="102" t="s">
        <v>49</v>
      </c>
      <c r="D61" s="111">
        <v>39</v>
      </c>
      <c r="E61" s="112">
        <v>7</v>
      </c>
      <c r="F61" s="57">
        <f t="shared" si="0"/>
        <v>0.17948717948717949</v>
      </c>
      <c r="G61" s="111">
        <v>58</v>
      </c>
      <c r="H61" s="112">
        <v>6</v>
      </c>
      <c r="I61" s="57">
        <f t="shared" si="1"/>
        <v>0.10344827586206896</v>
      </c>
      <c r="J61" s="111">
        <v>3216</v>
      </c>
      <c r="K61" s="112">
        <v>757</v>
      </c>
      <c r="L61" s="57">
        <f t="shared" si="2"/>
        <v>0.23538557213930347</v>
      </c>
      <c r="M61" s="111">
        <v>2362</v>
      </c>
      <c r="N61" s="112">
        <v>471</v>
      </c>
      <c r="O61" s="57">
        <f t="shared" si="3"/>
        <v>0.19940728196443691</v>
      </c>
      <c r="P61" s="111">
        <v>1525</v>
      </c>
      <c r="Q61" s="112">
        <v>204</v>
      </c>
      <c r="R61" s="57">
        <f t="shared" si="4"/>
        <v>0.13377049180327868</v>
      </c>
      <c r="S61" s="111">
        <v>665</v>
      </c>
      <c r="T61" s="112">
        <v>72</v>
      </c>
      <c r="U61" s="57">
        <f t="shared" si="5"/>
        <v>0.10827067669172932</v>
      </c>
      <c r="V61" s="111">
        <v>191</v>
      </c>
      <c r="W61" s="112">
        <v>18</v>
      </c>
      <c r="X61" s="57">
        <f t="shared" si="6"/>
        <v>9.4240837696335081E-2</v>
      </c>
      <c r="Y61" s="111">
        <f t="shared" si="7"/>
        <v>8056</v>
      </c>
      <c r="Z61" s="112">
        <f t="shared" si="7"/>
        <v>1535</v>
      </c>
      <c r="AA61" s="57">
        <f t="shared" si="8"/>
        <v>0.19054121151936446</v>
      </c>
      <c r="AC61" s="34" t="str">
        <f t="shared" si="9"/>
        <v>大阪市</v>
      </c>
      <c r="AD61" s="105">
        <f t="shared" si="10"/>
        <v>0.13083599732361906</v>
      </c>
      <c r="AE61" s="59"/>
      <c r="AF61" s="133">
        <f t="shared" si="11"/>
        <v>0.20300392757861171</v>
      </c>
      <c r="AG61" s="113">
        <v>0</v>
      </c>
      <c r="AH61" s="62"/>
      <c r="AI61" s="62"/>
    </row>
    <row r="62" spans="2:35" s="53" customFormat="1">
      <c r="B62" s="56">
        <v>58</v>
      </c>
      <c r="C62" s="102" t="s">
        <v>29</v>
      </c>
      <c r="D62" s="111">
        <v>19</v>
      </c>
      <c r="E62" s="112">
        <v>5</v>
      </c>
      <c r="F62" s="57">
        <f t="shared" si="0"/>
        <v>0.26315789473684209</v>
      </c>
      <c r="G62" s="111">
        <v>40</v>
      </c>
      <c r="H62" s="112">
        <v>9</v>
      </c>
      <c r="I62" s="57">
        <f t="shared" si="1"/>
        <v>0.22500000000000001</v>
      </c>
      <c r="J62" s="111">
        <v>3854</v>
      </c>
      <c r="K62" s="112">
        <v>1407</v>
      </c>
      <c r="L62" s="57">
        <f t="shared" si="2"/>
        <v>0.36507524649714584</v>
      </c>
      <c r="M62" s="111">
        <v>2729</v>
      </c>
      <c r="N62" s="112">
        <v>961</v>
      </c>
      <c r="O62" s="57">
        <f t="shared" si="3"/>
        <v>0.35214364235983875</v>
      </c>
      <c r="P62" s="111">
        <v>1697</v>
      </c>
      <c r="Q62" s="112">
        <v>429</v>
      </c>
      <c r="R62" s="57">
        <f t="shared" si="4"/>
        <v>0.25279905715969359</v>
      </c>
      <c r="S62" s="111">
        <v>760</v>
      </c>
      <c r="T62" s="112">
        <v>138</v>
      </c>
      <c r="U62" s="57">
        <f t="shared" si="5"/>
        <v>0.18157894736842106</v>
      </c>
      <c r="V62" s="111">
        <v>249</v>
      </c>
      <c r="W62" s="112">
        <v>28</v>
      </c>
      <c r="X62" s="57">
        <f t="shared" si="6"/>
        <v>0.11244979919678715</v>
      </c>
      <c r="Y62" s="111">
        <f t="shared" si="7"/>
        <v>9348</v>
      </c>
      <c r="Z62" s="112">
        <f t="shared" si="7"/>
        <v>2977</v>
      </c>
      <c r="AA62" s="57">
        <f t="shared" si="8"/>
        <v>0.31846384253316218</v>
      </c>
      <c r="AC62" s="34" t="str">
        <f t="shared" si="9"/>
        <v>東成区</v>
      </c>
      <c r="AD62" s="105">
        <f t="shared" si="10"/>
        <v>0.13071575443062763</v>
      </c>
      <c r="AE62" s="59"/>
      <c r="AF62" s="133">
        <f t="shared" si="11"/>
        <v>0.20300392757861171</v>
      </c>
      <c r="AG62" s="113">
        <v>0</v>
      </c>
      <c r="AH62" s="62"/>
      <c r="AI62" s="62"/>
    </row>
    <row r="63" spans="2:35" s="53" customFormat="1">
      <c r="B63" s="56">
        <v>59</v>
      </c>
      <c r="C63" s="102" t="s">
        <v>23</v>
      </c>
      <c r="D63" s="111">
        <v>48</v>
      </c>
      <c r="E63" s="112">
        <v>9</v>
      </c>
      <c r="F63" s="57">
        <f t="shared" si="0"/>
        <v>0.1875</v>
      </c>
      <c r="G63" s="111">
        <v>127</v>
      </c>
      <c r="H63" s="112">
        <v>29</v>
      </c>
      <c r="I63" s="57">
        <f t="shared" si="1"/>
        <v>0.2283464566929134</v>
      </c>
      <c r="J63" s="111">
        <v>29418</v>
      </c>
      <c r="K63" s="112">
        <v>6628</v>
      </c>
      <c r="L63" s="57">
        <f t="shared" si="2"/>
        <v>0.22530423550207357</v>
      </c>
      <c r="M63" s="111">
        <v>20695</v>
      </c>
      <c r="N63" s="112">
        <v>4063</v>
      </c>
      <c r="O63" s="57">
        <f t="shared" si="3"/>
        <v>0.19632761536603044</v>
      </c>
      <c r="P63" s="111">
        <v>11642</v>
      </c>
      <c r="Q63" s="112">
        <v>1505</v>
      </c>
      <c r="R63" s="57">
        <f t="shared" si="4"/>
        <v>0.12927332073526884</v>
      </c>
      <c r="S63" s="111">
        <v>4578</v>
      </c>
      <c r="T63" s="112">
        <v>373</v>
      </c>
      <c r="U63" s="57">
        <f t="shared" si="5"/>
        <v>8.1476627348186975E-2</v>
      </c>
      <c r="V63" s="111">
        <v>1430</v>
      </c>
      <c r="W63" s="112">
        <v>72</v>
      </c>
      <c r="X63" s="57">
        <f t="shared" si="6"/>
        <v>5.0349650349650353E-2</v>
      </c>
      <c r="Y63" s="111">
        <f t="shared" si="7"/>
        <v>67938</v>
      </c>
      <c r="Z63" s="112">
        <f t="shared" si="7"/>
        <v>12679</v>
      </c>
      <c r="AA63" s="57">
        <f t="shared" si="8"/>
        <v>0.18662604139067973</v>
      </c>
      <c r="AC63" s="34" t="str">
        <f t="shared" si="9"/>
        <v>阪南市</v>
      </c>
      <c r="AD63" s="105">
        <f t="shared" si="10"/>
        <v>0.13016988869361454</v>
      </c>
      <c r="AE63" s="59"/>
      <c r="AF63" s="133">
        <f t="shared" si="11"/>
        <v>0.20300392757861171</v>
      </c>
      <c r="AG63" s="113">
        <v>0</v>
      </c>
      <c r="AH63" s="62"/>
      <c r="AI63" s="62"/>
    </row>
    <row r="64" spans="2:35" s="53" customFormat="1">
      <c r="B64" s="56">
        <v>60</v>
      </c>
      <c r="C64" s="102" t="s">
        <v>50</v>
      </c>
      <c r="D64" s="111">
        <v>26</v>
      </c>
      <c r="E64" s="112">
        <v>4</v>
      </c>
      <c r="F64" s="57">
        <f t="shared" si="0"/>
        <v>0.15384615384615385</v>
      </c>
      <c r="G64" s="111">
        <v>63</v>
      </c>
      <c r="H64" s="112">
        <v>6</v>
      </c>
      <c r="I64" s="57">
        <f t="shared" si="1"/>
        <v>9.5238095238095233E-2</v>
      </c>
      <c r="J64" s="111">
        <v>3844</v>
      </c>
      <c r="K64" s="112">
        <v>730</v>
      </c>
      <c r="L64" s="57">
        <f t="shared" si="2"/>
        <v>0.18990634755463059</v>
      </c>
      <c r="M64" s="111">
        <v>2527</v>
      </c>
      <c r="N64" s="112">
        <v>386</v>
      </c>
      <c r="O64" s="57">
        <f t="shared" si="3"/>
        <v>0.15275029679461813</v>
      </c>
      <c r="P64" s="111">
        <v>1450</v>
      </c>
      <c r="Q64" s="112">
        <v>127</v>
      </c>
      <c r="R64" s="57">
        <f t="shared" si="4"/>
        <v>8.7586206896551722E-2</v>
      </c>
      <c r="S64" s="111">
        <v>597</v>
      </c>
      <c r="T64" s="112">
        <v>51</v>
      </c>
      <c r="U64" s="57">
        <f t="shared" si="5"/>
        <v>8.5427135678391955E-2</v>
      </c>
      <c r="V64" s="111">
        <v>151</v>
      </c>
      <c r="W64" s="112">
        <v>7</v>
      </c>
      <c r="X64" s="57">
        <f t="shared" si="6"/>
        <v>4.6357615894039736E-2</v>
      </c>
      <c r="Y64" s="111">
        <f t="shared" si="7"/>
        <v>8658</v>
      </c>
      <c r="Z64" s="112">
        <f t="shared" si="7"/>
        <v>1311</v>
      </c>
      <c r="AA64" s="57">
        <f t="shared" si="8"/>
        <v>0.15142065142065142</v>
      </c>
      <c r="AC64" s="34" t="str">
        <f t="shared" si="9"/>
        <v>淀川区</v>
      </c>
      <c r="AD64" s="105">
        <f t="shared" si="10"/>
        <v>0.12886703544355665</v>
      </c>
      <c r="AE64" s="59"/>
      <c r="AF64" s="133">
        <f t="shared" si="11"/>
        <v>0.20300392757861171</v>
      </c>
      <c r="AG64" s="113">
        <v>0</v>
      </c>
      <c r="AH64" s="62"/>
      <c r="AI64" s="62"/>
    </row>
    <row r="65" spans="2:35" s="53" customFormat="1">
      <c r="B65" s="56">
        <v>61</v>
      </c>
      <c r="C65" s="102" t="s">
        <v>18</v>
      </c>
      <c r="D65" s="111">
        <v>2</v>
      </c>
      <c r="E65" s="112">
        <v>0</v>
      </c>
      <c r="F65" s="57">
        <f t="shared" si="0"/>
        <v>0</v>
      </c>
      <c r="G65" s="111">
        <v>22</v>
      </c>
      <c r="H65" s="112">
        <v>4</v>
      </c>
      <c r="I65" s="57">
        <f t="shared" si="1"/>
        <v>0.18181818181818182</v>
      </c>
      <c r="J65" s="111">
        <v>3493</v>
      </c>
      <c r="K65" s="112">
        <v>880</v>
      </c>
      <c r="L65" s="57">
        <f t="shared" si="2"/>
        <v>0.25193243630117379</v>
      </c>
      <c r="M65" s="111">
        <v>2227</v>
      </c>
      <c r="N65" s="112">
        <v>472</v>
      </c>
      <c r="O65" s="57">
        <f t="shared" si="3"/>
        <v>0.21194431971261787</v>
      </c>
      <c r="P65" s="111">
        <v>1155</v>
      </c>
      <c r="Q65" s="112">
        <v>191</v>
      </c>
      <c r="R65" s="57">
        <f t="shared" si="4"/>
        <v>0.16536796536796536</v>
      </c>
      <c r="S65" s="111">
        <v>470</v>
      </c>
      <c r="T65" s="112">
        <v>54</v>
      </c>
      <c r="U65" s="57">
        <f t="shared" si="5"/>
        <v>0.1148936170212766</v>
      </c>
      <c r="V65" s="111">
        <v>139</v>
      </c>
      <c r="W65" s="112">
        <v>6</v>
      </c>
      <c r="X65" s="57">
        <f t="shared" si="6"/>
        <v>4.3165467625899283E-2</v>
      </c>
      <c r="Y65" s="111">
        <f t="shared" si="7"/>
        <v>7508</v>
      </c>
      <c r="Z65" s="112">
        <f t="shared" si="7"/>
        <v>1607</v>
      </c>
      <c r="AA65" s="57">
        <f t="shared" si="8"/>
        <v>0.2140383590836441</v>
      </c>
      <c r="AC65" s="34" t="str">
        <f t="shared" si="9"/>
        <v>旭区</v>
      </c>
      <c r="AD65" s="105">
        <f t="shared" si="10"/>
        <v>0.12836837429671305</v>
      </c>
      <c r="AE65" s="59"/>
      <c r="AF65" s="133">
        <f t="shared" si="11"/>
        <v>0.20300392757861171</v>
      </c>
      <c r="AG65" s="113">
        <v>0</v>
      </c>
      <c r="AH65" s="62"/>
      <c r="AI65" s="62"/>
    </row>
    <row r="66" spans="2:35" s="53" customFormat="1">
      <c r="B66" s="56">
        <v>62</v>
      </c>
      <c r="C66" s="102" t="s">
        <v>19</v>
      </c>
      <c r="D66" s="111">
        <v>24</v>
      </c>
      <c r="E66" s="112">
        <v>3</v>
      </c>
      <c r="F66" s="57">
        <f t="shared" si="0"/>
        <v>0.125</v>
      </c>
      <c r="G66" s="111">
        <v>63</v>
      </c>
      <c r="H66" s="112">
        <v>10</v>
      </c>
      <c r="I66" s="57">
        <f t="shared" si="1"/>
        <v>0.15873015873015872</v>
      </c>
      <c r="J66" s="111">
        <v>5122</v>
      </c>
      <c r="K66" s="112">
        <v>1045</v>
      </c>
      <c r="L66" s="57">
        <f t="shared" si="2"/>
        <v>0.20402186645841469</v>
      </c>
      <c r="M66" s="111">
        <v>3403</v>
      </c>
      <c r="N66" s="112">
        <v>547</v>
      </c>
      <c r="O66" s="57">
        <f t="shared" si="3"/>
        <v>0.16074052306788128</v>
      </c>
      <c r="P66" s="111">
        <v>1667</v>
      </c>
      <c r="Q66" s="112">
        <v>195</v>
      </c>
      <c r="R66" s="57">
        <f t="shared" si="4"/>
        <v>0.11697660467906419</v>
      </c>
      <c r="S66" s="111">
        <v>744</v>
      </c>
      <c r="T66" s="112">
        <v>64</v>
      </c>
      <c r="U66" s="57">
        <f t="shared" si="5"/>
        <v>8.6021505376344093E-2</v>
      </c>
      <c r="V66" s="111">
        <v>245</v>
      </c>
      <c r="W66" s="112">
        <v>5</v>
      </c>
      <c r="X66" s="57">
        <f t="shared" si="6"/>
        <v>2.0408163265306121E-2</v>
      </c>
      <c r="Y66" s="111">
        <f t="shared" si="7"/>
        <v>11268</v>
      </c>
      <c r="Z66" s="112">
        <f t="shared" si="7"/>
        <v>1869</v>
      </c>
      <c r="AA66" s="57">
        <f t="shared" si="8"/>
        <v>0.16586794462193824</v>
      </c>
      <c r="AC66" s="34" t="str">
        <f t="shared" si="9"/>
        <v>東住吉区</v>
      </c>
      <c r="AD66" s="105">
        <f t="shared" si="10"/>
        <v>0.127858795673465</v>
      </c>
      <c r="AE66" s="59"/>
      <c r="AF66" s="133">
        <f t="shared" si="11"/>
        <v>0.20300392757861171</v>
      </c>
      <c r="AG66" s="113">
        <v>0</v>
      </c>
      <c r="AH66" s="62"/>
      <c r="AI66" s="62"/>
    </row>
    <row r="67" spans="2:35" s="53" customFormat="1">
      <c r="B67" s="56">
        <v>63</v>
      </c>
      <c r="C67" s="102" t="s">
        <v>30</v>
      </c>
      <c r="D67" s="111">
        <v>6</v>
      </c>
      <c r="E67" s="112">
        <v>4</v>
      </c>
      <c r="F67" s="57">
        <f t="shared" si="0"/>
        <v>0.66666666666666663</v>
      </c>
      <c r="G67" s="111">
        <v>12</v>
      </c>
      <c r="H67" s="112">
        <v>3</v>
      </c>
      <c r="I67" s="57">
        <f t="shared" si="1"/>
        <v>0.25</v>
      </c>
      <c r="J67" s="111">
        <v>3511</v>
      </c>
      <c r="K67" s="112">
        <v>1129</v>
      </c>
      <c r="L67" s="57">
        <f t="shared" si="2"/>
        <v>0.32156080888635719</v>
      </c>
      <c r="M67" s="111">
        <v>2378</v>
      </c>
      <c r="N67" s="112">
        <v>658</v>
      </c>
      <c r="O67" s="57">
        <f t="shared" si="3"/>
        <v>0.27670311185870478</v>
      </c>
      <c r="P67" s="111">
        <v>1472</v>
      </c>
      <c r="Q67" s="112">
        <v>320</v>
      </c>
      <c r="R67" s="57">
        <f t="shared" si="4"/>
        <v>0.21739130434782608</v>
      </c>
      <c r="S67" s="111">
        <v>675</v>
      </c>
      <c r="T67" s="112">
        <v>90</v>
      </c>
      <c r="U67" s="57">
        <f t="shared" si="5"/>
        <v>0.13333333333333333</v>
      </c>
      <c r="V67" s="111">
        <v>187</v>
      </c>
      <c r="W67" s="112">
        <v>18</v>
      </c>
      <c r="X67" s="57">
        <f t="shared" si="6"/>
        <v>9.6256684491978606E-2</v>
      </c>
      <c r="Y67" s="111">
        <f t="shared" si="7"/>
        <v>8241</v>
      </c>
      <c r="Z67" s="112">
        <f t="shared" si="7"/>
        <v>2222</v>
      </c>
      <c r="AA67" s="57">
        <f t="shared" si="8"/>
        <v>0.26962747239412693</v>
      </c>
      <c r="AC67" s="34" t="str">
        <f t="shared" si="9"/>
        <v>生野区</v>
      </c>
      <c r="AD67" s="105">
        <f t="shared" si="10"/>
        <v>0.12661968629233916</v>
      </c>
      <c r="AE67" s="59"/>
      <c r="AF67" s="133">
        <f t="shared" si="11"/>
        <v>0.20300392757861171</v>
      </c>
      <c r="AG67" s="113">
        <v>0</v>
      </c>
      <c r="AH67" s="62"/>
      <c r="AI67" s="62"/>
    </row>
    <row r="68" spans="2:35" s="53" customFormat="1">
      <c r="B68" s="56">
        <v>64</v>
      </c>
      <c r="C68" s="102" t="s">
        <v>51</v>
      </c>
      <c r="D68" s="111">
        <v>81</v>
      </c>
      <c r="E68" s="112">
        <v>12</v>
      </c>
      <c r="F68" s="57">
        <f t="shared" si="0"/>
        <v>0.14814814814814814</v>
      </c>
      <c r="G68" s="111">
        <v>106</v>
      </c>
      <c r="H68" s="112">
        <v>10</v>
      </c>
      <c r="I68" s="57">
        <f t="shared" si="1"/>
        <v>9.4339622641509441E-2</v>
      </c>
      <c r="J68" s="111">
        <v>3862</v>
      </c>
      <c r="K68" s="112">
        <v>597</v>
      </c>
      <c r="L68" s="57">
        <f t="shared" si="2"/>
        <v>0.15458311755567064</v>
      </c>
      <c r="M68" s="111">
        <v>2324</v>
      </c>
      <c r="N68" s="112">
        <v>311</v>
      </c>
      <c r="O68" s="57">
        <f t="shared" si="3"/>
        <v>0.13382099827882959</v>
      </c>
      <c r="P68" s="111">
        <v>1368</v>
      </c>
      <c r="Q68" s="112">
        <v>133</v>
      </c>
      <c r="R68" s="57">
        <f t="shared" si="4"/>
        <v>9.7222222222222224E-2</v>
      </c>
      <c r="S68" s="111">
        <v>592</v>
      </c>
      <c r="T68" s="112">
        <v>37</v>
      </c>
      <c r="U68" s="57">
        <f t="shared" si="5"/>
        <v>6.25E-2</v>
      </c>
      <c r="V68" s="111">
        <v>202</v>
      </c>
      <c r="W68" s="112">
        <v>11</v>
      </c>
      <c r="X68" s="57">
        <f t="shared" si="6"/>
        <v>5.4455445544554455E-2</v>
      </c>
      <c r="Y68" s="111">
        <f t="shared" si="7"/>
        <v>8535</v>
      </c>
      <c r="Z68" s="112">
        <f t="shared" si="7"/>
        <v>1111</v>
      </c>
      <c r="AA68" s="57">
        <f t="shared" si="8"/>
        <v>0.13016988869361454</v>
      </c>
      <c r="AC68" s="34" t="str">
        <f t="shared" si="9"/>
        <v>天王寺区</v>
      </c>
      <c r="AD68" s="105">
        <f t="shared" si="10"/>
        <v>0.1260027662517289</v>
      </c>
      <c r="AE68" s="59"/>
      <c r="AF68" s="133">
        <f t="shared" si="11"/>
        <v>0.20300392757861171</v>
      </c>
      <c r="AG68" s="113">
        <v>0</v>
      </c>
      <c r="AH68" s="62"/>
      <c r="AI68" s="62"/>
    </row>
    <row r="69" spans="2:35" s="53" customFormat="1">
      <c r="B69" s="56">
        <v>65</v>
      </c>
      <c r="C69" s="102" t="s">
        <v>11</v>
      </c>
      <c r="D69" s="111">
        <v>7</v>
      </c>
      <c r="E69" s="112">
        <v>0</v>
      </c>
      <c r="F69" s="57">
        <f t="shared" si="0"/>
        <v>0</v>
      </c>
      <c r="G69" s="111">
        <v>22</v>
      </c>
      <c r="H69" s="112">
        <v>1</v>
      </c>
      <c r="I69" s="57">
        <f t="shared" si="1"/>
        <v>4.5454545454545456E-2</v>
      </c>
      <c r="J69" s="111">
        <v>1810</v>
      </c>
      <c r="K69" s="112">
        <v>461</v>
      </c>
      <c r="L69" s="57">
        <f t="shared" si="2"/>
        <v>0.25469613259668511</v>
      </c>
      <c r="M69" s="111">
        <v>1172</v>
      </c>
      <c r="N69" s="112">
        <v>270</v>
      </c>
      <c r="O69" s="57">
        <f t="shared" si="3"/>
        <v>0.23037542662116042</v>
      </c>
      <c r="P69" s="111">
        <v>725</v>
      </c>
      <c r="Q69" s="112">
        <v>100</v>
      </c>
      <c r="R69" s="57">
        <f t="shared" si="4"/>
        <v>0.13793103448275862</v>
      </c>
      <c r="S69" s="111">
        <v>355</v>
      </c>
      <c r="T69" s="112">
        <v>24</v>
      </c>
      <c r="U69" s="57">
        <f t="shared" si="5"/>
        <v>6.7605633802816895E-2</v>
      </c>
      <c r="V69" s="111">
        <v>128</v>
      </c>
      <c r="W69" s="112">
        <v>4</v>
      </c>
      <c r="X69" s="57">
        <f t="shared" si="6"/>
        <v>3.125E-2</v>
      </c>
      <c r="Y69" s="111">
        <f t="shared" si="7"/>
        <v>4219</v>
      </c>
      <c r="Z69" s="112">
        <f t="shared" si="7"/>
        <v>860</v>
      </c>
      <c r="AA69" s="57">
        <f t="shared" si="8"/>
        <v>0.20383977245792842</v>
      </c>
      <c r="AC69" s="34" t="str">
        <f t="shared" si="9"/>
        <v>阿倍野区</v>
      </c>
      <c r="AD69" s="105">
        <f t="shared" si="10"/>
        <v>0.12571990448096643</v>
      </c>
      <c r="AE69" s="59"/>
      <c r="AF69" s="133">
        <f t="shared" si="11"/>
        <v>0.20300392757861171</v>
      </c>
      <c r="AG69" s="113">
        <v>0</v>
      </c>
      <c r="AH69" s="62"/>
      <c r="AI69" s="62"/>
    </row>
    <row r="70" spans="2:35" s="53" customFormat="1">
      <c r="B70" s="56">
        <v>66</v>
      </c>
      <c r="C70" s="102" t="s">
        <v>5</v>
      </c>
      <c r="D70" s="111">
        <v>1</v>
      </c>
      <c r="E70" s="112">
        <v>0</v>
      </c>
      <c r="F70" s="57">
        <f t="shared" ref="F70:F79" si="12">IFERROR(E70/D70,"-")</f>
        <v>0</v>
      </c>
      <c r="G70" s="111">
        <v>7</v>
      </c>
      <c r="H70" s="112">
        <v>0</v>
      </c>
      <c r="I70" s="57">
        <f t="shared" ref="I70:I79" si="13">IFERROR(H70/G70,"-")</f>
        <v>0</v>
      </c>
      <c r="J70" s="111">
        <v>1923</v>
      </c>
      <c r="K70" s="112">
        <v>970</v>
      </c>
      <c r="L70" s="57">
        <f t="shared" ref="L70:L79" si="14">IFERROR(K70/J70,"-")</f>
        <v>0.5044201768070723</v>
      </c>
      <c r="M70" s="111">
        <v>1202</v>
      </c>
      <c r="N70" s="112">
        <v>637</v>
      </c>
      <c r="O70" s="57">
        <f t="shared" ref="O70:O79" si="15">IFERROR(N70/M70,"-")</f>
        <v>0.52995008319467551</v>
      </c>
      <c r="P70" s="111">
        <v>671</v>
      </c>
      <c r="Q70" s="112">
        <v>306</v>
      </c>
      <c r="R70" s="57">
        <f t="shared" ref="R70:R79" si="16">IFERROR(Q70/P70,"-")</f>
        <v>0.45603576751117736</v>
      </c>
      <c r="S70" s="111">
        <v>354</v>
      </c>
      <c r="T70" s="112">
        <v>126</v>
      </c>
      <c r="U70" s="57">
        <f t="shared" ref="U70:U79" si="17">IFERROR(T70/S70,"-")</f>
        <v>0.3559322033898305</v>
      </c>
      <c r="V70" s="111">
        <v>131</v>
      </c>
      <c r="W70" s="112">
        <v>23</v>
      </c>
      <c r="X70" s="57">
        <f t="shared" ref="X70:X79" si="18">IFERROR(W70/V70,"-")</f>
        <v>0.17557251908396945</v>
      </c>
      <c r="Y70" s="111">
        <f t="shared" ref="Y70:Z78" si="19">SUM(D70,G70,J70,M70,P70,S70,V70)</f>
        <v>4289</v>
      </c>
      <c r="Z70" s="112">
        <f t="shared" si="19"/>
        <v>2062</v>
      </c>
      <c r="AA70" s="57">
        <f t="shared" ref="AA70:AA78" si="20">IFERROR(Z70/Y70,"-")</f>
        <v>0.48076474702727906</v>
      </c>
      <c r="AC70" s="34" t="str">
        <f t="shared" ref="AC70:AC78" si="21">INDEX($C$5:$C$78,MATCH(AD70,AA$5:AA$78,0))</f>
        <v>中央区</v>
      </c>
      <c r="AD70" s="105">
        <f t="shared" ref="AD70:AD77" si="22">LARGE(AA$5:AA$78,ROW(A66))</f>
        <v>0.12279831307367899</v>
      </c>
      <c r="AE70" s="59"/>
      <c r="AF70" s="133">
        <f t="shared" ref="AF70:AF78" si="23">$AA$79</f>
        <v>0.20300392757861171</v>
      </c>
      <c r="AG70" s="113">
        <v>0</v>
      </c>
      <c r="AH70" s="62"/>
      <c r="AI70" s="62"/>
    </row>
    <row r="71" spans="2:35" s="53" customFormat="1">
      <c r="B71" s="56">
        <v>67</v>
      </c>
      <c r="C71" s="102" t="s">
        <v>6</v>
      </c>
      <c r="D71" s="111">
        <v>21</v>
      </c>
      <c r="E71" s="112">
        <v>12</v>
      </c>
      <c r="F71" s="57">
        <f t="shared" si="12"/>
        <v>0.5714285714285714</v>
      </c>
      <c r="G71" s="111">
        <v>23</v>
      </c>
      <c r="H71" s="112">
        <v>11</v>
      </c>
      <c r="I71" s="57">
        <f t="shared" si="13"/>
        <v>0.47826086956521741</v>
      </c>
      <c r="J71" s="111">
        <v>716</v>
      </c>
      <c r="K71" s="112">
        <v>215</v>
      </c>
      <c r="L71" s="57">
        <f t="shared" si="14"/>
        <v>0.30027932960893855</v>
      </c>
      <c r="M71" s="111">
        <v>500</v>
      </c>
      <c r="N71" s="112">
        <v>117</v>
      </c>
      <c r="O71" s="57">
        <f t="shared" si="15"/>
        <v>0.23400000000000001</v>
      </c>
      <c r="P71" s="111">
        <v>352</v>
      </c>
      <c r="Q71" s="112">
        <v>55</v>
      </c>
      <c r="R71" s="57">
        <f t="shared" si="16"/>
        <v>0.15625</v>
      </c>
      <c r="S71" s="111">
        <v>204</v>
      </c>
      <c r="T71" s="112">
        <v>22</v>
      </c>
      <c r="U71" s="57">
        <f t="shared" si="17"/>
        <v>0.10784313725490197</v>
      </c>
      <c r="V71" s="111">
        <v>69</v>
      </c>
      <c r="W71" s="112">
        <v>1</v>
      </c>
      <c r="X71" s="57">
        <f t="shared" si="18"/>
        <v>1.4492753623188406E-2</v>
      </c>
      <c r="Y71" s="111">
        <f t="shared" si="19"/>
        <v>1885</v>
      </c>
      <c r="Z71" s="112">
        <f t="shared" si="19"/>
        <v>433</v>
      </c>
      <c r="AA71" s="57">
        <f t="shared" si="20"/>
        <v>0.22970822281167108</v>
      </c>
      <c r="AC71" s="34" t="str">
        <f t="shared" si="21"/>
        <v>西成区</v>
      </c>
      <c r="AD71" s="105">
        <f t="shared" si="22"/>
        <v>0.12087033037357012</v>
      </c>
      <c r="AE71" s="59"/>
      <c r="AF71" s="133">
        <f t="shared" si="23"/>
        <v>0.20300392757861171</v>
      </c>
      <c r="AG71" s="113">
        <v>0</v>
      </c>
      <c r="AH71" s="62"/>
      <c r="AI71" s="62"/>
    </row>
    <row r="72" spans="2:35" s="53" customFormat="1">
      <c r="B72" s="56">
        <v>68</v>
      </c>
      <c r="C72" s="102" t="s">
        <v>52</v>
      </c>
      <c r="D72" s="111">
        <v>16</v>
      </c>
      <c r="E72" s="112">
        <v>0</v>
      </c>
      <c r="F72" s="57">
        <f t="shared" si="12"/>
        <v>0</v>
      </c>
      <c r="G72" s="111">
        <v>38</v>
      </c>
      <c r="H72" s="112">
        <v>3</v>
      </c>
      <c r="I72" s="57">
        <f t="shared" si="13"/>
        <v>7.8947368421052627E-2</v>
      </c>
      <c r="J72" s="111">
        <v>975</v>
      </c>
      <c r="K72" s="112">
        <v>241</v>
      </c>
      <c r="L72" s="57">
        <f t="shared" si="14"/>
        <v>0.24717948717948718</v>
      </c>
      <c r="M72" s="111">
        <v>800</v>
      </c>
      <c r="N72" s="112">
        <v>140</v>
      </c>
      <c r="O72" s="57">
        <f t="shared" si="15"/>
        <v>0.17499999999999999</v>
      </c>
      <c r="P72" s="111">
        <v>451</v>
      </c>
      <c r="Q72" s="112">
        <v>56</v>
      </c>
      <c r="R72" s="57">
        <f t="shared" si="16"/>
        <v>0.12416851441241686</v>
      </c>
      <c r="S72" s="111">
        <v>229</v>
      </c>
      <c r="T72" s="112">
        <v>15</v>
      </c>
      <c r="U72" s="57">
        <f t="shared" si="17"/>
        <v>6.5502183406113537E-2</v>
      </c>
      <c r="V72" s="111">
        <v>79</v>
      </c>
      <c r="W72" s="112">
        <v>3</v>
      </c>
      <c r="X72" s="57">
        <f t="shared" si="18"/>
        <v>3.7974683544303799E-2</v>
      </c>
      <c r="Y72" s="111">
        <f t="shared" si="19"/>
        <v>2588</v>
      </c>
      <c r="Z72" s="112">
        <f t="shared" si="19"/>
        <v>458</v>
      </c>
      <c r="AA72" s="57">
        <f t="shared" si="20"/>
        <v>0.17697063369397217</v>
      </c>
      <c r="AC72" s="34" t="str">
        <f t="shared" si="21"/>
        <v>岬町</v>
      </c>
      <c r="AD72" s="105">
        <f t="shared" si="22"/>
        <v>0.11957908163265306</v>
      </c>
      <c r="AE72" s="59"/>
      <c r="AF72" s="133">
        <f t="shared" si="23"/>
        <v>0.20300392757861171</v>
      </c>
      <c r="AG72" s="113">
        <v>0</v>
      </c>
      <c r="AH72" s="62"/>
      <c r="AI72" s="62"/>
    </row>
    <row r="73" spans="2:35" s="53" customFormat="1">
      <c r="B73" s="56">
        <v>69</v>
      </c>
      <c r="C73" s="102" t="s">
        <v>53</v>
      </c>
      <c r="D73" s="111">
        <v>26</v>
      </c>
      <c r="E73" s="112">
        <v>5</v>
      </c>
      <c r="F73" s="57">
        <f t="shared" si="12"/>
        <v>0.19230769230769232</v>
      </c>
      <c r="G73" s="111">
        <v>37</v>
      </c>
      <c r="H73" s="112">
        <v>7</v>
      </c>
      <c r="I73" s="57">
        <f t="shared" si="13"/>
        <v>0.1891891891891892</v>
      </c>
      <c r="J73" s="111">
        <v>2651</v>
      </c>
      <c r="K73" s="112">
        <v>514</v>
      </c>
      <c r="L73" s="57">
        <f t="shared" si="14"/>
        <v>0.19388909845341382</v>
      </c>
      <c r="M73" s="111">
        <v>1582</v>
      </c>
      <c r="N73" s="112">
        <v>268</v>
      </c>
      <c r="O73" s="57">
        <f t="shared" si="15"/>
        <v>0.16940581542351454</v>
      </c>
      <c r="P73" s="111">
        <v>886</v>
      </c>
      <c r="Q73" s="112">
        <v>89</v>
      </c>
      <c r="R73" s="57">
        <f t="shared" si="16"/>
        <v>0.10045146726862303</v>
      </c>
      <c r="S73" s="111">
        <v>463</v>
      </c>
      <c r="T73" s="112">
        <v>34</v>
      </c>
      <c r="U73" s="57">
        <f t="shared" si="17"/>
        <v>7.3434125269978404E-2</v>
      </c>
      <c r="V73" s="111">
        <v>141</v>
      </c>
      <c r="W73" s="112">
        <v>7</v>
      </c>
      <c r="X73" s="57">
        <f t="shared" si="18"/>
        <v>4.9645390070921988E-2</v>
      </c>
      <c r="Y73" s="111">
        <f t="shared" si="19"/>
        <v>5786</v>
      </c>
      <c r="Z73" s="112">
        <f t="shared" si="19"/>
        <v>924</v>
      </c>
      <c r="AA73" s="57">
        <f t="shared" si="20"/>
        <v>0.1596958174904943</v>
      </c>
      <c r="AC73" s="34" t="str">
        <f t="shared" si="21"/>
        <v>平野区</v>
      </c>
      <c r="AD73" s="105">
        <f t="shared" si="22"/>
        <v>0.11924640627268768</v>
      </c>
      <c r="AE73" s="59"/>
      <c r="AF73" s="133">
        <f t="shared" si="23"/>
        <v>0.20300392757861171</v>
      </c>
      <c r="AG73" s="113">
        <v>0</v>
      </c>
      <c r="AH73" s="62"/>
      <c r="AI73" s="62"/>
    </row>
    <row r="74" spans="2:35" s="53" customFormat="1">
      <c r="B74" s="56">
        <v>70</v>
      </c>
      <c r="C74" s="102" t="s">
        <v>54</v>
      </c>
      <c r="D74" s="111">
        <v>3</v>
      </c>
      <c r="E74" s="112">
        <v>0</v>
      </c>
      <c r="F74" s="57">
        <f t="shared" si="12"/>
        <v>0</v>
      </c>
      <c r="G74" s="111">
        <v>4</v>
      </c>
      <c r="H74" s="112">
        <v>1</v>
      </c>
      <c r="I74" s="57">
        <f t="shared" si="13"/>
        <v>0.25</v>
      </c>
      <c r="J74" s="111">
        <v>443</v>
      </c>
      <c r="K74" s="112">
        <v>107</v>
      </c>
      <c r="L74" s="57">
        <f t="shared" si="14"/>
        <v>0.24153498871331827</v>
      </c>
      <c r="M74" s="111">
        <v>294</v>
      </c>
      <c r="N74" s="112">
        <v>71</v>
      </c>
      <c r="O74" s="57">
        <f t="shared" si="15"/>
        <v>0.24149659863945577</v>
      </c>
      <c r="P74" s="111">
        <v>222</v>
      </c>
      <c r="Q74" s="112">
        <v>35</v>
      </c>
      <c r="R74" s="57">
        <f t="shared" si="16"/>
        <v>0.15765765765765766</v>
      </c>
      <c r="S74" s="111">
        <v>74</v>
      </c>
      <c r="T74" s="112">
        <v>8</v>
      </c>
      <c r="U74" s="57">
        <f t="shared" si="17"/>
        <v>0.10810810810810811</v>
      </c>
      <c r="V74" s="111">
        <v>25</v>
      </c>
      <c r="W74" s="112">
        <v>2</v>
      </c>
      <c r="X74" s="57">
        <f t="shared" si="18"/>
        <v>0.08</v>
      </c>
      <c r="Y74" s="111">
        <f t="shared" si="19"/>
        <v>1065</v>
      </c>
      <c r="Z74" s="112">
        <f t="shared" si="19"/>
        <v>224</v>
      </c>
      <c r="AA74" s="57">
        <f t="shared" si="20"/>
        <v>0.21032863849765257</v>
      </c>
      <c r="AC74" s="34" t="str">
        <f t="shared" si="21"/>
        <v>住之江区</v>
      </c>
      <c r="AD74" s="105">
        <f t="shared" si="22"/>
        <v>0.11033007334963325</v>
      </c>
      <c r="AE74" s="59"/>
      <c r="AF74" s="133">
        <f t="shared" si="23"/>
        <v>0.20300392757861171</v>
      </c>
      <c r="AG74" s="113">
        <v>0</v>
      </c>
      <c r="AH74" s="62"/>
      <c r="AI74" s="62"/>
    </row>
    <row r="75" spans="2:35" s="53" customFormat="1">
      <c r="B75" s="56">
        <v>71</v>
      </c>
      <c r="C75" s="102" t="s">
        <v>55</v>
      </c>
      <c r="D75" s="111">
        <v>2</v>
      </c>
      <c r="E75" s="112">
        <v>0</v>
      </c>
      <c r="F75" s="57">
        <f t="shared" si="12"/>
        <v>0</v>
      </c>
      <c r="G75" s="111">
        <v>18</v>
      </c>
      <c r="H75" s="112">
        <v>2</v>
      </c>
      <c r="I75" s="57">
        <f t="shared" si="13"/>
        <v>0.1111111111111111</v>
      </c>
      <c r="J75" s="111">
        <v>1305</v>
      </c>
      <c r="K75" s="112">
        <v>208</v>
      </c>
      <c r="L75" s="57">
        <f t="shared" si="14"/>
        <v>0.15938697318007664</v>
      </c>
      <c r="M75" s="111">
        <v>848</v>
      </c>
      <c r="N75" s="112">
        <v>104</v>
      </c>
      <c r="O75" s="57">
        <f t="shared" si="15"/>
        <v>0.12264150943396226</v>
      </c>
      <c r="P75" s="111">
        <v>607</v>
      </c>
      <c r="Q75" s="112">
        <v>44</v>
      </c>
      <c r="R75" s="57">
        <f t="shared" si="16"/>
        <v>7.248764415156507E-2</v>
      </c>
      <c r="S75" s="111">
        <v>272</v>
      </c>
      <c r="T75" s="112">
        <v>16</v>
      </c>
      <c r="U75" s="57">
        <f t="shared" si="17"/>
        <v>5.8823529411764705E-2</v>
      </c>
      <c r="V75" s="111">
        <v>84</v>
      </c>
      <c r="W75" s="112">
        <v>1</v>
      </c>
      <c r="X75" s="57">
        <f t="shared" si="18"/>
        <v>1.1904761904761904E-2</v>
      </c>
      <c r="Y75" s="111">
        <f t="shared" si="19"/>
        <v>3136</v>
      </c>
      <c r="Z75" s="112">
        <f t="shared" si="19"/>
        <v>375</v>
      </c>
      <c r="AA75" s="57">
        <f t="shared" si="20"/>
        <v>0.11957908163265306</v>
      </c>
      <c r="AC75" s="34" t="str">
        <f t="shared" si="21"/>
        <v>港区</v>
      </c>
      <c r="AD75" s="105">
        <f t="shared" si="22"/>
        <v>0.10180146368924751</v>
      </c>
      <c r="AE75" s="59"/>
      <c r="AF75" s="133">
        <f t="shared" si="23"/>
        <v>0.20300392757861171</v>
      </c>
      <c r="AG75" s="113">
        <v>0</v>
      </c>
      <c r="AH75" s="62"/>
      <c r="AI75" s="62"/>
    </row>
    <row r="76" spans="2:35" s="53" customFormat="1">
      <c r="B76" s="56">
        <v>72</v>
      </c>
      <c r="C76" s="102" t="s">
        <v>31</v>
      </c>
      <c r="D76" s="111">
        <v>2</v>
      </c>
      <c r="E76" s="112">
        <v>0</v>
      </c>
      <c r="F76" s="57">
        <f t="shared" si="12"/>
        <v>0</v>
      </c>
      <c r="G76" s="111">
        <v>11</v>
      </c>
      <c r="H76" s="112">
        <v>2</v>
      </c>
      <c r="I76" s="57">
        <f t="shared" si="13"/>
        <v>0.18181818181818182</v>
      </c>
      <c r="J76" s="111">
        <v>828</v>
      </c>
      <c r="K76" s="112">
        <v>242</v>
      </c>
      <c r="L76" s="57">
        <f t="shared" si="14"/>
        <v>0.2922705314009662</v>
      </c>
      <c r="M76" s="111">
        <v>526</v>
      </c>
      <c r="N76" s="112">
        <v>129</v>
      </c>
      <c r="O76" s="57">
        <f t="shared" si="15"/>
        <v>0.24524714828897337</v>
      </c>
      <c r="P76" s="111">
        <v>340</v>
      </c>
      <c r="Q76" s="112">
        <v>52</v>
      </c>
      <c r="R76" s="57">
        <f t="shared" si="16"/>
        <v>0.15294117647058825</v>
      </c>
      <c r="S76" s="111">
        <v>171</v>
      </c>
      <c r="T76" s="112">
        <v>12</v>
      </c>
      <c r="U76" s="57">
        <f t="shared" si="17"/>
        <v>7.0175438596491224E-2</v>
      </c>
      <c r="V76" s="111">
        <v>56</v>
      </c>
      <c r="W76" s="112">
        <v>1</v>
      </c>
      <c r="X76" s="57">
        <f t="shared" si="18"/>
        <v>1.7857142857142856E-2</v>
      </c>
      <c r="Y76" s="111">
        <f t="shared" si="19"/>
        <v>1934</v>
      </c>
      <c r="Z76" s="112">
        <f t="shared" si="19"/>
        <v>438</v>
      </c>
      <c r="AA76" s="57">
        <f t="shared" si="20"/>
        <v>0.2264736297828335</v>
      </c>
      <c r="AC76" s="34" t="str">
        <f t="shared" si="21"/>
        <v>西区</v>
      </c>
      <c r="AD76" s="105">
        <f t="shared" si="22"/>
        <v>9.5143986448334272E-2</v>
      </c>
      <c r="AE76" s="59"/>
      <c r="AF76" s="133">
        <f t="shared" si="23"/>
        <v>0.20300392757861171</v>
      </c>
      <c r="AG76" s="113">
        <v>0</v>
      </c>
      <c r="AH76" s="62"/>
      <c r="AI76" s="62"/>
    </row>
    <row r="77" spans="2:35" s="53" customFormat="1">
      <c r="B77" s="56">
        <v>73</v>
      </c>
      <c r="C77" s="102" t="s">
        <v>32</v>
      </c>
      <c r="D77" s="111">
        <v>0</v>
      </c>
      <c r="E77" s="112">
        <v>0</v>
      </c>
      <c r="F77" s="57" t="str">
        <f t="shared" si="12"/>
        <v>-</v>
      </c>
      <c r="G77" s="111">
        <v>6</v>
      </c>
      <c r="H77" s="112">
        <v>3</v>
      </c>
      <c r="I77" s="57">
        <f t="shared" si="13"/>
        <v>0.5</v>
      </c>
      <c r="J77" s="111">
        <v>1065</v>
      </c>
      <c r="K77" s="112">
        <v>400</v>
      </c>
      <c r="L77" s="57">
        <f t="shared" si="14"/>
        <v>0.37558685446009388</v>
      </c>
      <c r="M77" s="111">
        <v>766</v>
      </c>
      <c r="N77" s="112">
        <v>270</v>
      </c>
      <c r="O77" s="57">
        <f t="shared" si="15"/>
        <v>0.35248041775456918</v>
      </c>
      <c r="P77" s="111">
        <v>500</v>
      </c>
      <c r="Q77" s="112">
        <v>141</v>
      </c>
      <c r="R77" s="57">
        <f t="shared" si="16"/>
        <v>0.28199999999999997</v>
      </c>
      <c r="S77" s="111">
        <v>210</v>
      </c>
      <c r="T77" s="112">
        <v>36</v>
      </c>
      <c r="U77" s="57">
        <f t="shared" si="17"/>
        <v>0.17142857142857143</v>
      </c>
      <c r="V77" s="111">
        <v>83</v>
      </c>
      <c r="W77" s="112">
        <v>8</v>
      </c>
      <c r="X77" s="57">
        <f t="shared" si="18"/>
        <v>9.6385542168674704E-2</v>
      </c>
      <c r="Y77" s="111">
        <f t="shared" si="19"/>
        <v>2630</v>
      </c>
      <c r="Z77" s="112">
        <f t="shared" si="19"/>
        <v>858</v>
      </c>
      <c r="AA77" s="57">
        <f t="shared" si="20"/>
        <v>0.32623574144486694</v>
      </c>
      <c r="AC77" s="34" t="str">
        <f t="shared" si="21"/>
        <v>北区</v>
      </c>
      <c r="AD77" s="105">
        <f t="shared" si="22"/>
        <v>9.3899521531100483E-2</v>
      </c>
      <c r="AE77" s="59"/>
      <c r="AF77" s="133">
        <f t="shared" si="23"/>
        <v>0.20300392757861171</v>
      </c>
      <c r="AG77" s="113">
        <v>0</v>
      </c>
      <c r="AH77" s="62"/>
      <c r="AI77" s="62"/>
    </row>
    <row r="78" spans="2:35" s="53" customFormat="1" ht="14.25" thickBot="1">
      <c r="B78" s="56">
        <v>74</v>
      </c>
      <c r="C78" s="102" t="s">
        <v>33</v>
      </c>
      <c r="D78" s="111">
        <v>2</v>
      </c>
      <c r="E78" s="112">
        <v>1</v>
      </c>
      <c r="F78" s="57">
        <f t="shared" si="12"/>
        <v>0.5</v>
      </c>
      <c r="G78" s="111">
        <v>3</v>
      </c>
      <c r="H78" s="112">
        <v>1</v>
      </c>
      <c r="I78" s="57">
        <f t="shared" si="13"/>
        <v>0.33333333333333331</v>
      </c>
      <c r="J78" s="111">
        <v>525</v>
      </c>
      <c r="K78" s="112">
        <v>173</v>
      </c>
      <c r="L78" s="57">
        <f t="shared" si="14"/>
        <v>0.3295238095238095</v>
      </c>
      <c r="M78" s="111">
        <v>309</v>
      </c>
      <c r="N78" s="112">
        <v>108</v>
      </c>
      <c r="O78" s="57">
        <f t="shared" si="15"/>
        <v>0.34951456310679613</v>
      </c>
      <c r="P78" s="111">
        <v>184</v>
      </c>
      <c r="Q78" s="112">
        <v>40</v>
      </c>
      <c r="R78" s="57">
        <f t="shared" si="16"/>
        <v>0.21739130434782608</v>
      </c>
      <c r="S78" s="111">
        <v>103</v>
      </c>
      <c r="T78" s="112">
        <v>18</v>
      </c>
      <c r="U78" s="57">
        <f t="shared" si="17"/>
        <v>0.17475728155339806</v>
      </c>
      <c r="V78" s="111">
        <v>45</v>
      </c>
      <c r="W78" s="112">
        <v>5</v>
      </c>
      <c r="X78" s="57">
        <f t="shared" si="18"/>
        <v>0.1111111111111111</v>
      </c>
      <c r="Y78" s="111">
        <f t="shared" si="19"/>
        <v>1171</v>
      </c>
      <c r="Z78" s="112">
        <f t="shared" si="19"/>
        <v>346</v>
      </c>
      <c r="AA78" s="57">
        <f t="shared" si="20"/>
        <v>0.29547395388556791</v>
      </c>
      <c r="AC78" s="34" t="str">
        <f t="shared" si="21"/>
        <v>浪速区</v>
      </c>
      <c r="AD78" s="105">
        <f>LARGE(AA$5:AA$78,ROW(A74))</f>
        <v>8.9987052222701772E-2</v>
      </c>
      <c r="AE78" s="59"/>
      <c r="AF78" s="133">
        <f t="shared" si="23"/>
        <v>0.20300392757861171</v>
      </c>
      <c r="AG78" s="113">
        <v>999</v>
      </c>
      <c r="AH78" s="62"/>
      <c r="AI78" s="62"/>
    </row>
    <row r="79" spans="2:35" s="53" customFormat="1" ht="14.25" thickTop="1">
      <c r="B79" s="162" t="s">
        <v>0</v>
      </c>
      <c r="C79" s="163"/>
      <c r="D79" s="130">
        <f>'地区別_健診受診率(年度末資格)'!D13</f>
        <v>3557</v>
      </c>
      <c r="E79" s="131">
        <f>'地区別_健診受診率(年度末資格)'!E13</f>
        <v>412</v>
      </c>
      <c r="F79" s="132">
        <f t="shared" si="12"/>
        <v>0.11582794489738543</v>
      </c>
      <c r="G79" s="130">
        <f>'地区別_健診受診率(年度末資格)'!G13</f>
        <v>7250</v>
      </c>
      <c r="H79" s="131">
        <f>'地区別_健診受診率(年度末資格)'!H13</f>
        <v>942</v>
      </c>
      <c r="I79" s="132">
        <f t="shared" si="13"/>
        <v>0.12993103448275861</v>
      </c>
      <c r="J79" s="130">
        <f>'地区別_健診受診率(年度末資格)'!J13</f>
        <v>485902</v>
      </c>
      <c r="K79" s="131">
        <f>'地区別_健診受診率(年度末資格)'!K13</f>
        <v>117331</v>
      </c>
      <c r="L79" s="132">
        <f t="shared" si="14"/>
        <v>0.24147050228235323</v>
      </c>
      <c r="M79" s="130">
        <f>'地区別_健診受診率(年度末資格)'!M13</f>
        <v>343637</v>
      </c>
      <c r="N79" s="131">
        <f>'地区別_健診受診率(年度末資格)'!N13</f>
        <v>73848</v>
      </c>
      <c r="O79" s="132">
        <f t="shared" si="15"/>
        <v>0.21490118933642186</v>
      </c>
      <c r="P79" s="130">
        <f>'地区別_健診受診率(年度末資格)'!P13</f>
        <v>207180</v>
      </c>
      <c r="Q79" s="131">
        <f>'地区別_健診受診率(年度末資格)'!Q13</f>
        <v>32454</v>
      </c>
      <c r="R79" s="132">
        <f t="shared" si="16"/>
        <v>0.15664639443961773</v>
      </c>
      <c r="S79" s="130">
        <f>'地区別_健診受診率(年度末資格)'!S13</f>
        <v>88646</v>
      </c>
      <c r="T79" s="131">
        <f>'地区別_健診受診率(年度末資格)'!T13</f>
        <v>9373</v>
      </c>
      <c r="U79" s="132">
        <f t="shared" si="17"/>
        <v>0.10573517135572953</v>
      </c>
      <c r="V79" s="130">
        <f>'地区別_健診受診率(年度末資格)'!V13</f>
        <v>27904</v>
      </c>
      <c r="W79" s="131">
        <f>'地区別_健診受診率(年度末資格)'!W13</f>
        <v>1952</v>
      </c>
      <c r="X79" s="132">
        <f t="shared" si="18"/>
        <v>6.9954128440366969E-2</v>
      </c>
      <c r="Y79" s="130">
        <f>'年齢別受診率(年度末資格)'!C46</f>
        <v>1164076</v>
      </c>
      <c r="Z79" s="131">
        <f>'年齢別受診率(年度末資格)'!D46</f>
        <v>236312</v>
      </c>
      <c r="AA79" s="132">
        <f>IFERROR(Z79/Y79,"-")</f>
        <v>0.20300392757861171</v>
      </c>
      <c r="AC79" s="17"/>
      <c r="AD79" s="17"/>
      <c r="AE79" s="59"/>
      <c r="AF79" s="118"/>
      <c r="AH79" s="62"/>
      <c r="AI79" s="62"/>
    </row>
    <row r="80" spans="2:35">
      <c r="B80" s="35"/>
    </row>
  </sheetData>
  <mergeCells count="13">
    <mergeCell ref="AC4:AD4"/>
    <mergeCell ref="AF4:AG4"/>
    <mergeCell ref="P3:R3"/>
    <mergeCell ref="S3:U3"/>
    <mergeCell ref="V3:X3"/>
    <mergeCell ref="Y3:AA3"/>
    <mergeCell ref="J3:L3"/>
    <mergeCell ref="M3:O3"/>
    <mergeCell ref="B79:C79"/>
    <mergeCell ref="B3:B4"/>
    <mergeCell ref="C3:C4"/>
    <mergeCell ref="D3:F3"/>
    <mergeCell ref="G3: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AD7:AD78"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285</v>
      </c>
    </row>
    <row r="2" spans="1:1" ht="16.5" customHeight="1">
      <c r="A2" s="6" t="s">
        <v>196</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281</v>
      </c>
    </row>
    <row r="2" spans="1:16">
      <c r="A2" s="68" t="s">
        <v>245</v>
      </c>
    </row>
    <row r="4" spans="1:16" ht="13.5" customHeight="1">
      <c r="B4" s="69"/>
      <c r="C4" s="70"/>
      <c r="D4" s="70"/>
      <c r="E4" s="70"/>
      <c r="F4" s="70"/>
      <c r="G4" s="71"/>
    </row>
    <row r="5" spans="1:16" ht="13.5" customHeight="1">
      <c r="B5" s="72"/>
      <c r="C5" s="73"/>
      <c r="D5" s="74">
        <v>0.41000000000000003</v>
      </c>
      <c r="E5" s="40" t="s">
        <v>292</v>
      </c>
      <c r="F5" s="75">
        <v>0.49</v>
      </c>
      <c r="G5" s="76" t="s">
        <v>293</v>
      </c>
    </row>
    <row r="6" spans="1:16">
      <c r="B6" s="72"/>
      <c r="D6" s="74"/>
      <c r="E6" s="40"/>
      <c r="F6" s="75"/>
      <c r="G6" s="76"/>
    </row>
    <row r="7" spans="1:16">
      <c r="B7" s="72"/>
      <c r="C7" s="77"/>
      <c r="D7" s="74">
        <v>0.33</v>
      </c>
      <c r="E7" s="40" t="s">
        <v>292</v>
      </c>
      <c r="F7" s="75">
        <v>0.41000000000000003</v>
      </c>
      <c r="G7" s="76" t="s">
        <v>294</v>
      </c>
    </row>
    <row r="8" spans="1:16">
      <c r="B8" s="72"/>
      <c r="D8" s="74"/>
      <c r="E8" s="40"/>
      <c r="F8" s="75"/>
      <c r="G8" s="76"/>
    </row>
    <row r="9" spans="1:16">
      <c r="B9" s="72"/>
      <c r="C9" s="78"/>
      <c r="D9" s="74">
        <v>0.25</v>
      </c>
      <c r="E9" s="40" t="s">
        <v>292</v>
      </c>
      <c r="F9" s="75">
        <v>0.33</v>
      </c>
      <c r="G9" s="76" t="s">
        <v>294</v>
      </c>
    </row>
    <row r="10" spans="1:16">
      <c r="B10" s="72"/>
      <c r="D10" s="74"/>
      <c r="E10" s="40"/>
      <c r="F10" s="75"/>
      <c r="G10" s="76"/>
    </row>
    <row r="11" spans="1:16">
      <c r="B11" s="72"/>
      <c r="C11" s="79"/>
      <c r="D11" s="74">
        <v>0.16999999999999998</v>
      </c>
      <c r="E11" s="40" t="s">
        <v>292</v>
      </c>
      <c r="F11" s="75">
        <v>0.25</v>
      </c>
      <c r="G11" s="76" t="s">
        <v>294</v>
      </c>
    </row>
    <row r="12" spans="1:16">
      <c r="B12" s="72"/>
      <c r="D12" s="74"/>
      <c r="E12" s="40"/>
      <c r="F12" s="75"/>
      <c r="G12" s="76"/>
    </row>
    <row r="13" spans="1:16">
      <c r="B13" s="72"/>
      <c r="C13" s="80"/>
      <c r="D13" s="74">
        <v>0.09</v>
      </c>
      <c r="E13" s="40" t="s">
        <v>292</v>
      </c>
      <c r="F13" s="75">
        <v>0.16999999999999998</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75"/>
  <sheetViews>
    <sheetView showGridLines="0" zoomScaleNormal="100" zoomScaleSheetLayoutView="100" workbookViewId="0"/>
  </sheetViews>
  <sheetFormatPr defaultColWidth="9"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10.25" style="6" customWidth="1"/>
    <col min="18" max="18" width="9" style="6"/>
    <col min="19" max="19" width="7" style="6" customWidth="1"/>
    <col min="20" max="20" width="7.125" style="6" customWidth="1"/>
    <col min="21" max="16384" width="9" style="6"/>
  </cols>
  <sheetData>
    <row r="1" spans="1:16" ht="16.5" customHeight="1">
      <c r="A1" s="6" t="s">
        <v>198</v>
      </c>
    </row>
    <row r="2" spans="1:16" ht="16.5" customHeight="1">
      <c r="A2" s="6" t="s">
        <v>192</v>
      </c>
    </row>
    <row r="3" spans="1:16" ht="12" customHeight="1">
      <c r="B3" s="36"/>
      <c r="C3" s="37"/>
      <c r="D3" s="37"/>
      <c r="E3" s="37"/>
      <c r="F3" s="37"/>
      <c r="G3" s="37"/>
      <c r="H3" s="37"/>
      <c r="I3" s="37"/>
      <c r="J3" s="37"/>
      <c r="K3" s="37"/>
      <c r="L3" s="37"/>
      <c r="M3" s="37"/>
      <c r="N3" s="37"/>
      <c r="O3" s="37"/>
      <c r="P3" s="38"/>
    </row>
    <row r="4" spans="1:16" ht="12" customHeight="1">
      <c r="B4" s="39"/>
      <c r="C4" s="40"/>
      <c r="D4" s="40"/>
      <c r="E4" s="40"/>
      <c r="F4" s="40"/>
      <c r="G4" s="175" t="s">
        <v>150</v>
      </c>
      <c r="H4" s="175"/>
      <c r="I4" s="175"/>
      <c r="J4" s="175"/>
      <c r="K4" s="175"/>
      <c r="L4" s="40"/>
      <c r="M4" s="40"/>
      <c r="N4" s="40"/>
      <c r="O4" s="40"/>
      <c r="P4" s="41"/>
    </row>
    <row r="5" spans="1:16" ht="12" customHeight="1">
      <c r="B5" s="39"/>
      <c r="C5" s="40"/>
      <c r="D5" s="40"/>
      <c r="E5" s="40"/>
      <c r="F5" s="40"/>
      <c r="G5" s="40"/>
      <c r="H5" s="40"/>
      <c r="I5" s="40"/>
      <c r="J5" s="40"/>
      <c r="K5" s="40"/>
      <c r="L5" s="40"/>
      <c r="M5" s="40"/>
      <c r="N5" s="40"/>
      <c r="O5" s="40"/>
      <c r="P5" s="41"/>
    </row>
    <row r="6" spans="1:16" ht="12" customHeight="1">
      <c r="B6" s="39"/>
      <c r="C6" s="40"/>
      <c r="D6" s="40"/>
      <c r="E6" s="40"/>
      <c r="F6" s="40"/>
      <c r="G6" s="40"/>
      <c r="H6" s="40"/>
      <c r="I6" s="40"/>
      <c r="J6" s="40"/>
      <c r="K6" s="40"/>
      <c r="L6" s="40"/>
      <c r="M6" s="40"/>
      <c r="N6" s="40"/>
      <c r="O6" s="40"/>
      <c r="P6" s="41"/>
    </row>
    <row r="7" spans="1:16" ht="12" customHeight="1">
      <c r="B7" s="39"/>
      <c r="C7" s="40"/>
      <c r="D7" s="40"/>
      <c r="E7" s="40"/>
      <c r="F7" s="40"/>
      <c r="G7" s="40"/>
      <c r="H7" s="40"/>
      <c r="I7" s="40"/>
      <c r="J7" s="40"/>
      <c r="K7" s="40"/>
      <c r="L7" s="40"/>
      <c r="M7" s="40"/>
      <c r="N7" s="40"/>
      <c r="O7" s="40"/>
      <c r="P7" s="41"/>
    </row>
    <row r="8" spans="1:16" ht="12" customHeight="1">
      <c r="B8" s="39"/>
      <c r="C8" s="40"/>
      <c r="D8" s="40"/>
      <c r="E8" s="40"/>
      <c r="F8" s="40"/>
      <c r="G8" s="40"/>
      <c r="H8" s="40"/>
      <c r="I8" s="40"/>
      <c r="J8" s="40"/>
      <c r="K8" s="40"/>
      <c r="L8" s="40"/>
      <c r="M8" s="40"/>
      <c r="N8" s="40"/>
      <c r="O8" s="40"/>
      <c r="P8" s="41"/>
    </row>
    <row r="9" spans="1:16" ht="12" customHeight="1">
      <c r="B9" s="39"/>
      <c r="C9" s="40"/>
      <c r="D9" s="40"/>
      <c r="E9" s="40"/>
      <c r="F9" s="40"/>
      <c r="G9" s="40"/>
      <c r="H9" s="40"/>
      <c r="I9" s="40"/>
      <c r="J9" s="40"/>
      <c r="K9" s="40"/>
      <c r="L9" s="40"/>
      <c r="M9" s="40"/>
      <c r="N9" s="40"/>
      <c r="O9" s="40"/>
      <c r="P9" s="41"/>
    </row>
    <row r="10" spans="1:16" ht="12" customHeight="1">
      <c r="B10" s="39"/>
      <c r="C10" s="40"/>
      <c r="D10" s="40"/>
      <c r="E10" s="40"/>
      <c r="F10" s="40"/>
      <c r="G10" s="40"/>
      <c r="H10" s="40"/>
      <c r="I10" s="40"/>
      <c r="J10" s="40"/>
      <c r="K10" s="40"/>
      <c r="L10" s="40"/>
      <c r="M10" s="40"/>
      <c r="N10" s="40"/>
      <c r="O10" s="40"/>
      <c r="P10" s="41"/>
    </row>
    <row r="11" spans="1:16" ht="12" customHeight="1">
      <c r="B11" s="39"/>
      <c r="C11" s="40"/>
      <c r="D11" s="40"/>
      <c r="E11" s="40"/>
      <c r="F11" s="40"/>
      <c r="G11" s="40"/>
      <c r="H11" s="40"/>
      <c r="I11" s="40"/>
      <c r="J11" s="40"/>
      <c r="K11" s="40"/>
      <c r="L11" s="40"/>
      <c r="M11" s="40"/>
      <c r="N11" s="40"/>
      <c r="O11" s="40"/>
      <c r="P11" s="41"/>
    </row>
    <row r="12" spans="1:16" ht="12" customHeight="1">
      <c r="B12" s="39"/>
      <c r="C12" s="40"/>
      <c r="D12" s="40"/>
      <c r="E12" s="40"/>
      <c r="F12" s="40"/>
      <c r="G12" s="40"/>
      <c r="H12" s="40"/>
      <c r="I12" s="40"/>
      <c r="J12" s="40"/>
      <c r="K12" s="40"/>
      <c r="L12" s="40"/>
      <c r="M12" s="40"/>
      <c r="N12" s="40"/>
      <c r="O12" s="40"/>
      <c r="P12" s="41"/>
    </row>
    <row r="13" spans="1:16" ht="12" customHeight="1">
      <c r="B13" s="39"/>
      <c r="C13" s="40"/>
      <c r="D13" s="40"/>
      <c r="E13" s="40"/>
      <c r="F13" s="40"/>
      <c r="G13" s="40"/>
      <c r="H13" s="40"/>
      <c r="I13" s="40"/>
      <c r="J13" s="40"/>
      <c r="K13" s="40"/>
      <c r="L13" s="40"/>
      <c r="M13" s="40"/>
      <c r="N13" s="40"/>
      <c r="O13" s="40"/>
      <c r="P13" s="41"/>
    </row>
    <row r="14" spans="1:16" ht="12" customHeight="1">
      <c r="B14" s="39"/>
      <c r="C14" s="40"/>
      <c r="D14" s="40"/>
      <c r="E14" s="40"/>
      <c r="F14" s="40"/>
      <c r="G14" s="40"/>
      <c r="H14" s="40"/>
      <c r="I14" s="40"/>
      <c r="J14" s="40"/>
      <c r="K14" s="40"/>
      <c r="L14" s="40"/>
      <c r="M14" s="40"/>
      <c r="N14" s="40"/>
      <c r="O14" s="40"/>
      <c r="P14" s="41"/>
    </row>
    <row r="15" spans="1:16" ht="12" customHeight="1">
      <c r="B15" s="39"/>
      <c r="C15" s="40"/>
      <c r="D15" s="40"/>
      <c r="E15" s="40"/>
      <c r="F15" s="40"/>
      <c r="G15" s="40"/>
      <c r="H15" s="40"/>
      <c r="I15" s="40"/>
      <c r="J15" s="40"/>
      <c r="K15" s="40"/>
      <c r="L15" s="40"/>
      <c r="M15" s="40"/>
      <c r="N15" s="40"/>
      <c r="O15" s="40"/>
      <c r="P15" s="41"/>
    </row>
    <row r="16" spans="1:16" ht="12" customHeight="1">
      <c r="B16" s="39"/>
      <c r="C16" s="40"/>
      <c r="D16" s="40"/>
      <c r="E16" s="40"/>
      <c r="F16" s="40"/>
      <c r="G16" s="40"/>
      <c r="H16" s="40"/>
      <c r="I16" s="40"/>
      <c r="J16" s="40"/>
      <c r="K16" s="40"/>
      <c r="L16" s="40"/>
      <c r="M16" s="40"/>
      <c r="N16" s="40"/>
      <c r="O16" s="40"/>
      <c r="P16" s="41"/>
    </row>
    <row r="17" spans="1:16" ht="12" customHeight="1">
      <c r="B17" s="39"/>
      <c r="C17" s="40"/>
      <c r="D17" s="40"/>
      <c r="E17" s="40"/>
      <c r="F17" s="40"/>
      <c r="G17" s="40"/>
      <c r="H17" s="40"/>
      <c r="I17" s="40"/>
      <c r="J17" s="40"/>
      <c r="K17" s="40"/>
      <c r="L17" s="40"/>
      <c r="M17" s="40"/>
      <c r="N17" s="40"/>
      <c r="O17" s="40"/>
      <c r="P17" s="41"/>
    </row>
    <row r="18" spans="1:16" ht="12" customHeight="1">
      <c r="B18" s="39"/>
      <c r="C18" s="40"/>
      <c r="D18" s="40"/>
      <c r="E18" s="40"/>
      <c r="F18" s="40"/>
      <c r="G18" s="40"/>
      <c r="H18" s="40"/>
      <c r="I18" s="40"/>
      <c r="J18" s="40"/>
      <c r="K18" s="40"/>
      <c r="L18" s="40"/>
      <c r="M18" s="40"/>
      <c r="N18" s="40"/>
      <c r="O18" s="40"/>
      <c r="P18" s="41"/>
    </row>
    <row r="19" spans="1:16" ht="12" customHeight="1">
      <c r="B19" s="39"/>
      <c r="C19" s="40"/>
      <c r="D19" s="40"/>
      <c r="E19" s="40"/>
      <c r="F19" s="40"/>
      <c r="G19" s="40"/>
      <c r="H19" s="40"/>
      <c r="I19" s="40"/>
      <c r="J19" s="40"/>
      <c r="K19" s="40"/>
      <c r="L19" s="40"/>
      <c r="M19" s="40"/>
      <c r="N19" s="40"/>
      <c r="O19" s="40"/>
      <c r="P19" s="41"/>
    </row>
    <row r="20" spans="1:16" ht="12" customHeight="1">
      <c r="B20" s="39"/>
      <c r="C20" s="40"/>
      <c r="D20" s="40"/>
      <c r="E20" s="40"/>
      <c r="F20" s="40"/>
      <c r="G20" s="40"/>
      <c r="H20" s="40"/>
      <c r="I20" s="40"/>
      <c r="J20" s="40"/>
      <c r="K20" s="40"/>
      <c r="L20" s="40"/>
      <c r="M20" s="40"/>
      <c r="N20" s="40"/>
      <c r="O20" s="40"/>
      <c r="P20" s="41"/>
    </row>
    <row r="21" spans="1:16" ht="12" customHeight="1">
      <c r="B21" s="39"/>
      <c r="C21" s="40"/>
      <c r="D21" s="40"/>
      <c r="E21" s="40"/>
      <c r="F21" s="40"/>
      <c r="G21" s="40"/>
      <c r="H21" s="40"/>
      <c r="I21" s="40"/>
      <c r="J21" s="40"/>
      <c r="K21" s="40"/>
      <c r="L21" s="40"/>
      <c r="M21" s="40"/>
      <c r="N21" s="40"/>
      <c r="O21" s="40"/>
      <c r="P21" s="41"/>
    </row>
    <row r="22" spans="1:16" ht="12" customHeight="1">
      <c r="B22" s="39"/>
      <c r="C22" s="40"/>
      <c r="D22" s="40"/>
      <c r="E22" s="40"/>
      <c r="F22" s="40"/>
      <c r="G22" s="40"/>
      <c r="H22" s="40"/>
      <c r="I22" s="40"/>
      <c r="J22" s="40"/>
      <c r="K22" s="40"/>
      <c r="L22" s="40"/>
      <c r="M22" s="40"/>
      <c r="N22" s="40"/>
      <c r="O22" s="40"/>
      <c r="P22" s="41"/>
    </row>
    <row r="23" spans="1:16" ht="12" customHeight="1">
      <c r="B23" s="39"/>
      <c r="C23" s="40"/>
      <c r="D23" s="40"/>
      <c r="E23" s="40"/>
      <c r="F23" s="40"/>
      <c r="G23" s="40"/>
      <c r="H23" s="40"/>
      <c r="I23" s="40"/>
      <c r="J23" s="40"/>
      <c r="K23" s="40"/>
      <c r="L23" s="40"/>
      <c r="M23" s="40"/>
      <c r="N23" s="40"/>
      <c r="O23" s="40"/>
      <c r="P23" s="41"/>
    </row>
    <row r="24" spans="1:16" ht="12" customHeight="1">
      <c r="B24" s="39"/>
      <c r="C24" s="40"/>
      <c r="D24" s="40"/>
      <c r="E24" s="40"/>
      <c r="F24" s="40"/>
      <c r="G24" s="40"/>
      <c r="H24" s="40"/>
      <c r="I24" s="40"/>
      <c r="J24" s="40"/>
      <c r="K24" s="40"/>
      <c r="L24" s="40"/>
      <c r="M24" s="40"/>
      <c r="N24" s="40"/>
      <c r="O24" s="40"/>
      <c r="P24" s="41"/>
    </row>
    <row r="25" spans="1:16" ht="13.5" customHeight="1">
      <c r="B25" s="39"/>
      <c r="C25" s="171" t="s">
        <v>151</v>
      </c>
      <c r="D25" s="40"/>
      <c r="E25" s="171" t="s">
        <v>152</v>
      </c>
      <c r="F25" s="40"/>
      <c r="G25" s="171" t="s">
        <v>153</v>
      </c>
      <c r="H25" s="40"/>
      <c r="I25" s="171" t="s">
        <v>154</v>
      </c>
      <c r="J25" s="40"/>
      <c r="K25" s="171" t="s">
        <v>155</v>
      </c>
      <c r="L25" s="40"/>
      <c r="M25" s="171" t="s">
        <v>156</v>
      </c>
      <c r="N25" s="40"/>
      <c r="O25" s="171" t="s">
        <v>157</v>
      </c>
      <c r="P25" s="42"/>
    </row>
    <row r="26" spans="1:16" ht="15" customHeight="1">
      <c r="B26" s="39"/>
      <c r="C26" s="172"/>
      <c r="D26" s="40"/>
      <c r="E26" s="172"/>
      <c r="F26" s="40"/>
      <c r="G26" s="172"/>
      <c r="H26" s="40"/>
      <c r="I26" s="172"/>
      <c r="J26" s="40"/>
      <c r="K26" s="172"/>
      <c r="L26" s="40"/>
      <c r="M26" s="172"/>
      <c r="N26" s="40"/>
      <c r="O26" s="172"/>
      <c r="P26" s="42"/>
    </row>
    <row r="27" spans="1:16">
      <c r="B27" s="39"/>
      <c r="C27" s="172"/>
      <c r="D27" s="40"/>
      <c r="E27" s="172"/>
      <c r="F27" s="40"/>
      <c r="G27" s="172"/>
      <c r="H27" s="40"/>
      <c r="I27" s="172"/>
      <c r="J27" s="40"/>
      <c r="K27" s="172"/>
      <c r="L27" s="40"/>
      <c r="M27" s="172"/>
      <c r="N27" s="40"/>
      <c r="O27" s="172"/>
      <c r="P27" s="42"/>
    </row>
    <row r="28" spans="1:16" ht="3" customHeight="1">
      <c r="B28" s="39"/>
      <c r="C28" s="40"/>
      <c r="D28" s="40"/>
      <c r="E28" s="40"/>
      <c r="F28" s="40"/>
      <c r="G28" s="40"/>
      <c r="H28" s="40"/>
      <c r="I28" s="40"/>
      <c r="J28" s="40"/>
      <c r="K28" s="40"/>
      <c r="L28" s="40"/>
      <c r="M28" s="40"/>
      <c r="N28" s="40"/>
      <c r="O28" s="40"/>
      <c r="P28" s="42"/>
    </row>
    <row r="29" spans="1:16" ht="12" customHeight="1">
      <c r="B29" s="136"/>
      <c r="C29" s="137">
        <f>地区別_指導対象者群分析!$G$14</f>
        <v>39612</v>
      </c>
      <c r="D29" s="138"/>
      <c r="E29" s="137">
        <f>地区別_指導対象者群分析!$I$14</f>
        <v>67196</v>
      </c>
      <c r="F29" s="138"/>
      <c r="G29" s="137">
        <f>地区別_指導対象者群分析!$O$14</f>
        <v>613</v>
      </c>
      <c r="H29" s="138"/>
      <c r="I29" s="137">
        <f>地区別_指導対象者群分析!$Q$14</f>
        <v>128891</v>
      </c>
      <c r="J29" s="138"/>
      <c r="K29" s="137">
        <f>地区別_指導対象者群分析!$W$14</f>
        <v>667143</v>
      </c>
      <c r="L29" s="138"/>
      <c r="M29" s="137">
        <f>地区別_指導対象者群分析!$Y$14</f>
        <v>6758</v>
      </c>
      <c r="N29" s="138"/>
      <c r="O29" s="137">
        <f>地区別_指導対象者群分析!$AA$14</f>
        <v>253863</v>
      </c>
      <c r="P29" s="139"/>
    </row>
    <row r="30" spans="1:16" ht="6" customHeight="1">
      <c r="B30" s="136"/>
      <c r="C30" s="138"/>
      <c r="D30" s="138"/>
      <c r="E30" s="138"/>
      <c r="F30" s="138"/>
      <c r="G30" s="138"/>
      <c r="H30" s="138"/>
      <c r="I30" s="138"/>
      <c r="J30" s="138"/>
      <c r="K30" s="138"/>
      <c r="L30" s="138"/>
      <c r="M30" s="138"/>
      <c r="N30" s="138"/>
      <c r="O30" s="138"/>
      <c r="P30" s="139"/>
    </row>
    <row r="31" spans="1:16" ht="12" customHeight="1">
      <c r="A31" s="40"/>
      <c r="B31" s="136"/>
      <c r="C31" s="147"/>
      <c r="D31" s="138"/>
      <c r="E31" s="147" t="s">
        <v>158</v>
      </c>
      <c r="F31" s="138"/>
      <c r="G31" s="147"/>
      <c r="H31" s="138"/>
      <c r="I31" s="147" t="s">
        <v>159</v>
      </c>
      <c r="J31" s="138"/>
      <c r="K31" s="147"/>
      <c r="L31" s="138"/>
      <c r="M31" s="147"/>
      <c r="N31" s="138"/>
      <c r="O31" s="147" t="s">
        <v>160</v>
      </c>
      <c r="P31" s="139"/>
    </row>
    <row r="32" spans="1:16" ht="12" customHeight="1">
      <c r="A32" s="40"/>
      <c r="B32" s="140"/>
      <c r="C32" s="148">
        <f>C29</f>
        <v>39612</v>
      </c>
      <c r="D32" s="138"/>
      <c r="E32" s="148">
        <f>地区別_指導対象者群分析!K14</f>
        <v>20693</v>
      </c>
      <c r="F32" s="138"/>
      <c r="G32" s="148">
        <f>G29</f>
        <v>613</v>
      </c>
      <c r="H32" s="138"/>
      <c r="I32" s="148">
        <f>地区別_指導対象者群分析!$S$14</f>
        <v>13610</v>
      </c>
      <c r="J32" s="138"/>
      <c r="K32" s="148">
        <f>K29</f>
        <v>667143</v>
      </c>
      <c r="L32" s="138"/>
      <c r="M32" s="148">
        <f>M29</f>
        <v>6758</v>
      </c>
      <c r="N32" s="138"/>
      <c r="O32" s="148">
        <f>地区別_指導対象者群分析!$AC$14</f>
        <v>74371</v>
      </c>
      <c r="P32" s="139"/>
    </row>
    <row r="33" spans="1:16" ht="3" customHeight="1">
      <c r="A33" s="40"/>
      <c r="B33" s="136"/>
      <c r="C33" s="141"/>
      <c r="D33" s="141"/>
      <c r="E33" s="141"/>
      <c r="F33" s="141"/>
      <c r="G33" s="141"/>
      <c r="H33" s="141"/>
      <c r="I33" s="141"/>
      <c r="J33" s="141"/>
      <c r="K33" s="141"/>
      <c r="L33" s="141"/>
      <c r="M33" s="141"/>
      <c r="N33" s="141"/>
      <c r="O33" s="141"/>
      <c r="P33" s="139"/>
    </row>
    <row r="34" spans="1:16" ht="3" customHeight="1">
      <c r="A34" s="40"/>
      <c r="B34" s="136"/>
      <c r="C34" s="142"/>
      <c r="D34" s="142"/>
      <c r="E34" s="142"/>
      <c r="F34" s="142"/>
      <c r="G34" s="142"/>
      <c r="H34" s="142"/>
      <c r="I34" s="142"/>
      <c r="J34" s="142"/>
      <c r="K34" s="142"/>
      <c r="L34" s="142"/>
      <c r="M34" s="142"/>
      <c r="N34" s="142"/>
      <c r="O34" s="142"/>
      <c r="P34" s="139"/>
    </row>
    <row r="35" spans="1:16" ht="12" customHeight="1">
      <c r="A35" s="40"/>
      <c r="B35" s="136"/>
      <c r="C35" s="138"/>
      <c r="D35" s="138"/>
      <c r="E35" s="149" t="s">
        <v>161</v>
      </c>
      <c r="F35" s="138"/>
      <c r="G35" s="138"/>
      <c r="H35" s="138"/>
      <c r="I35" s="149" t="s">
        <v>162</v>
      </c>
      <c r="J35" s="138"/>
      <c r="K35" s="138"/>
      <c r="L35" s="138"/>
      <c r="M35" s="138"/>
      <c r="N35" s="138"/>
      <c r="O35" s="149" t="s">
        <v>163</v>
      </c>
      <c r="P35" s="139"/>
    </row>
    <row r="36" spans="1:16" ht="12" customHeight="1">
      <c r="A36" s="40"/>
      <c r="B36" s="140"/>
      <c r="C36" s="138"/>
      <c r="D36" s="138"/>
      <c r="E36" s="150">
        <f>地区別_指導対象者群分析!M14</f>
        <v>46503</v>
      </c>
      <c r="F36" s="138"/>
      <c r="G36" s="138"/>
      <c r="H36" s="138"/>
      <c r="I36" s="150">
        <f>地区別_指導対象者群分析!$U$14</f>
        <v>115281</v>
      </c>
      <c r="J36" s="138"/>
      <c r="K36" s="138"/>
      <c r="L36" s="138"/>
      <c r="M36" s="138"/>
      <c r="N36" s="138"/>
      <c r="O36" s="150">
        <f>地区別_指導対象者群分析!$AE$14</f>
        <v>179492</v>
      </c>
      <c r="P36" s="139"/>
    </row>
    <row r="37" spans="1:16" ht="3" customHeight="1">
      <c r="A37" s="40"/>
      <c r="B37" s="136"/>
      <c r="C37" s="141"/>
      <c r="D37" s="141"/>
      <c r="E37" s="141"/>
      <c r="F37" s="141"/>
      <c r="G37" s="141"/>
      <c r="H37" s="141"/>
      <c r="I37" s="141"/>
      <c r="J37" s="141"/>
      <c r="K37" s="141"/>
      <c r="L37" s="141"/>
      <c r="M37" s="141"/>
      <c r="N37" s="141"/>
      <c r="O37" s="141"/>
      <c r="P37" s="139"/>
    </row>
    <row r="38" spans="1:16" ht="3" customHeight="1">
      <c r="A38" s="40"/>
      <c r="B38" s="136"/>
      <c r="C38" s="142"/>
      <c r="D38" s="142"/>
      <c r="E38" s="142"/>
      <c r="F38" s="142"/>
      <c r="G38" s="142"/>
      <c r="H38" s="142"/>
      <c r="I38" s="142"/>
      <c r="J38" s="142"/>
      <c r="K38" s="142"/>
      <c r="L38" s="142"/>
      <c r="M38" s="142"/>
      <c r="N38" s="142"/>
      <c r="O38" s="142"/>
      <c r="P38" s="139"/>
    </row>
    <row r="39" spans="1:16" ht="3" customHeight="1">
      <c r="B39" s="136"/>
      <c r="C39" s="143"/>
      <c r="D39" s="143"/>
      <c r="E39" s="144"/>
      <c r="F39" s="144"/>
      <c r="G39" s="144"/>
      <c r="H39" s="144"/>
      <c r="I39" s="144"/>
      <c r="J39" s="138"/>
      <c r="K39" s="145"/>
      <c r="L39" s="145"/>
      <c r="M39" s="145"/>
      <c r="N39" s="145"/>
      <c r="O39" s="145"/>
      <c r="P39" s="139"/>
    </row>
    <row r="40" spans="1:16" ht="3" customHeight="1">
      <c r="B40" s="136"/>
      <c r="C40" s="138"/>
      <c r="D40" s="138"/>
      <c r="E40" s="138"/>
      <c r="F40" s="138"/>
      <c r="G40" s="138"/>
      <c r="H40" s="138"/>
      <c r="I40" s="138"/>
      <c r="J40" s="138"/>
      <c r="K40" s="138"/>
      <c r="L40" s="138"/>
      <c r="M40" s="138"/>
      <c r="N40" s="138"/>
      <c r="O40" s="138"/>
      <c r="P40" s="146"/>
    </row>
    <row r="41" spans="1:16" ht="20.100000000000001" customHeight="1">
      <c r="B41" s="136"/>
      <c r="C41" s="173">
        <f>地区別_指導対象者群分析!$E$14</f>
        <v>236312</v>
      </c>
      <c r="D41" s="173"/>
      <c r="E41" s="173"/>
      <c r="F41" s="173"/>
      <c r="G41" s="173"/>
      <c r="H41" s="173"/>
      <c r="I41" s="173"/>
      <c r="J41" s="138"/>
      <c r="K41" s="174">
        <f>地区別_指導対象者群分析!$F$14</f>
        <v>927764</v>
      </c>
      <c r="L41" s="174"/>
      <c r="M41" s="174"/>
      <c r="N41" s="174"/>
      <c r="O41" s="174"/>
      <c r="P41" s="139"/>
    </row>
    <row r="42" spans="1:16" ht="3" customHeight="1">
      <c r="B42" s="136"/>
      <c r="C42" s="141"/>
      <c r="D42" s="141"/>
      <c r="E42" s="141"/>
      <c r="F42" s="141"/>
      <c r="G42" s="141"/>
      <c r="H42" s="141"/>
      <c r="I42" s="141"/>
      <c r="J42" s="141"/>
      <c r="K42" s="141"/>
      <c r="L42" s="141"/>
      <c r="M42" s="141"/>
      <c r="N42" s="141"/>
      <c r="O42" s="141"/>
      <c r="P42" s="146"/>
    </row>
    <row r="43" spans="1:16" ht="3" customHeight="1">
      <c r="B43" s="136"/>
      <c r="C43" s="142"/>
      <c r="D43" s="142"/>
      <c r="E43" s="142"/>
      <c r="F43" s="142"/>
      <c r="G43" s="142"/>
      <c r="H43" s="142"/>
      <c r="I43" s="142"/>
      <c r="J43" s="142"/>
      <c r="K43" s="142"/>
      <c r="L43" s="142"/>
      <c r="M43" s="142"/>
      <c r="N43" s="142"/>
      <c r="O43" s="142"/>
      <c r="P43" s="146"/>
    </row>
    <row r="44" spans="1:16" ht="3" customHeight="1">
      <c r="B44" s="43"/>
      <c r="C44" s="44"/>
      <c r="D44" s="44"/>
      <c r="E44" s="44"/>
      <c r="F44" s="44"/>
      <c r="G44" s="44"/>
      <c r="H44" s="44"/>
      <c r="I44" s="44"/>
      <c r="J44" s="44"/>
      <c r="K44" s="44"/>
      <c r="L44" s="44"/>
      <c r="M44" s="44"/>
      <c r="N44" s="44"/>
      <c r="O44" s="44"/>
      <c r="P44" s="45"/>
    </row>
    <row r="45" spans="1:16" s="46" customFormat="1" ht="12" customHeight="1">
      <c r="B45" s="47" t="s">
        <v>276</v>
      </c>
      <c r="C45" s="47"/>
    </row>
    <row r="46" spans="1:16" s="46" customFormat="1" ht="12" customHeight="1">
      <c r="B46" s="47" t="s">
        <v>275</v>
      </c>
      <c r="C46" s="47"/>
    </row>
    <row r="47" spans="1:16" s="46" customFormat="1" ht="12" customHeight="1">
      <c r="B47" s="47" t="s">
        <v>311</v>
      </c>
      <c r="C47" s="47"/>
    </row>
    <row r="48" spans="1:16" s="46" customFormat="1" ht="12" customHeight="1">
      <c r="B48" s="47" t="s">
        <v>164</v>
      </c>
      <c r="C48" s="47"/>
    </row>
    <row r="49" spans="2:18" s="46" customFormat="1" ht="12" customHeight="1"/>
    <row r="50" spans="2:18" s="46" customFormat="1" ht="12" customHeight="1">
      <c r="B50" s="48" t="s">
        <v>165</v>
      </c>
      <c r="C50" s="47"/>
    </row>
    <row r="51" spans="2:18" s="46" customFormat="1" ht="12" customHeight="1">
      <c r="B51" s="48" t="s">
        <v>166</v>
      </c>
      <c r="C51" s="47"/>
    </row>
    <row r="52" spans="2:18" s="46" customFormat="1" ht="12" customHeight="1">
      <c r="B52" s="48" t="s">
        <v>264</v>
      </c>
      <c r="C52" s="47"/>
    </row>
    <row r="53" spans="2:18" s="46" customFormat="1" ht="12" customHeight="1">
      <c r="B53" s="48" t="s">
        <v>289</v>
      </c>
      <c r="C53" s="48"/>
      <c r="D53" s="48"/>
      <c r="E53" s="48"/>
      <c r="F53" s="48"/>
      <c r="G53" s="48"/>
      <c r="H53" s="48"/>
      <c r="I53" s="48"/>
      <c r="J53" s="48"/>
      <c r="K53" s="48"/>
      <c r="L53" s="48"/>
      <c r="M53" s="48"/>
      <c r="N53" s="48"/>
      <c r="O53" s="48"/>
      <c r="P53" s="48"/>
      <c r="Q53" s="48"/>
      <c r="R53" s="64"/>
    </row>
    <row r="54" spans="2:18" s="46" customFormat="1" ht="12" customHeight="1">
      <c r="B54" s="48" t="s">
        <v>265</v>
      </c>
      <c r="C54" s="48"/>
      <c r="D54" s="48"/>
      <c r="E54" s="48"/>
      <c r="F54" s="48"/>
      <c r="G54" s="48"/>
      <c r="H54" s="48"/>
      <c r="I54" s="48"/>
      <c r="J54" s="48"/>
      <c r="K54" s="48"/>
      <c r="L54" s="48"/>
      <c r="M54" s="48"/>
      <c r="N54" s="48"/>
      <c r="O54" s="48"/>
      <c r="P54" s="48"/>
      <c r="Q54" s="48"/>
      <c r="R54" s="48"/>
    </row>
    <row r="55" spans="2:18" s="46" customFormat="1" ht="12" customHeight="1">
      <c r="B55" s="48" t="s">
        <v>266</v>
      </c>
      <c r="C55" s="47"/>
    </row>
    <row r="56" spans="2:18" s="46" customFormat="1" ht="12" customHeight="1">
      <c r="B56" s="48" t="s">
        <v>267</v>
      </c>
      <c r="C56" s="48"/>
      <c r="D56" s="48"/>
      <c r="E56" s="48"/>
      <c r="F56" s="48"/>
      <c r="G56" s="48"/>
      <c r="H56" s="48"/>
      <c r="I56" s="48"/>
      <c r="J56" s="48"/>
      <c r="K56" s="48"/>
      <c r="L56" s="48"/>
      <c r="M56" s="48"/>
      <c r="N56" s="48"/>
      <c r="O56" s="48"/>
      <c r="P56" s="48"/>
      <c r="Q56" s="48"/>
      <c r="R56" s="48"/>
    </row>
    <row r="57" spans="2:18" s="46" customFormat="1" ht="12" customHeight="1">
      <c r="B57" s="63"/>
      <c r="C57" s="63"/>
      <c r="D57" s="63"/>
      <c r="E57" s="63"/>
      <c r="F57" s="63"/>
      <c r="G57" s="63"/>
      <c r="H57" s="63"/>
      <c r="I57" s="63"/>
      <c r="J57" s="63"/>
      <c r="K57" s="63"/>
      <c r="L57" s="63"/>
      <c r="M57" s="63"/>
      <c r="N57" s="63"/>
      <c r="O57" s="63"/>
      <c r="P57" s="63"/>
      <c r="Q57" s="63"/>
      <c r="R57" s="63"/>
    </row>
    <row r="58" spans="2:18">
      <c r="B58" s="65" t="s">
        <v>226</v>
      </c>
      <c r="C58" s="66"/>
    </row>
    <row r="59" spans="2:18">
      <c r="B59" s="65" t="s">
        <v>227</v>
      </c>
      <c r="C59" s="66"/>
    </row>
    <row r="60" spans="2:18">
      <c r="B60" s="65" t="s">
        <v>228</v>
      </c>
      <c r="C60" s="66"/>
    </row>
    <row r="61" spans="2:18">
      <c r="B61" s="65" t="s">
        <v>229</v>
      </c>
      <c r="C61" s="66"/>
    </row>
    <row r="62" spans="2:18">
      <c r="B62" s="65" t="s">
        <v>230</v>
      </c>
      <c r="C62" s="66"/>
    </row>
    <row r="63" spans="2:18">
      <c r="B63" s="65" t="s">
        <v>231</v>
      </c>
      <c r="C63" s="66"/>
    </row>
    <row r="64" spans="2:18">
      <c r="B64" s="65" t="s">
        <v>232</v>
      </c>
      <c r="C64" s="66"/>
    </row>
    <row r="65" spans="2:3">
      <c r="B65" s="65" t="s">
        <v>233</v>
      </c>
      <c r="C65" s="66"/>
    </row>
    <row r="66" spans="2:3">
      <c r="B66" s="65" t="s">
        <v>288</v>
      </c>
      <c r="C66" s="66"/>
    </row>
    <row r="67" spans="2:3">
      <c r="B67" s="65" t="s">
        <v>240</v>
      </c>
      <c r="C67" s="66"/>
    </row>
    <row r="68" spans="2:3">
      <c r="B68" s="65" t="s">
        <v>241</v>
      </c>
      <c r="C68" s="66"/>
    </row>
    <row r="69" spans="2:3">
      <c r="B69" s="65" t="s">
        <v>242</v>
      </c>
      <c r="C69" s="66"/>
    </row>
    <row r="70" spans="2:3">
      <c r="B70" s="65" t="s">
        <v>234</v>
      </c>
      <c r="C70" s="66"/>
    </row>
    <row r="71" spans="2:3">
      <c r="B71" s="65" t="s">
        <v>235</v>
      </c>
      <c r="C71" s="66"/>
    </row>
    <row r="72" spans="2:3">
      <c r="B72" s="67" t="s">
        <v>236</v>
      </c>
      <c r="C72" s="66"/>
    </row>
    <row r="73" spans="2:3">
      <c r="B73" s="65" t="s">
        <v>237</v>
      </c>
      <c r="C73" s="66"/>
    </row>
    <row r="74" spans="2:3">
      <c r="B74" s="65" t="s">
        <v>238</v>
      </c>
      <c r="C74" s="66"/>
    </row>
    <row r="75" spans="2:3">
      <c r="B75" s="65" t="s">
        <v>239</v>
      </c>
      <c r="C75" s="66"/>
    </row>
  </sheetData>
  <mergeCells count="10">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N22"/>
  <sheetViews>
    <sheetView showGridLines="0" zoomScaleNormal="100" zoomScaleSheetLayoutView="100" workbookViewId="0"/>
  </sheetViews>
  <sheetFormatPr defaultColWidth="9" defaultRowHeight="13.5"/>
  <cols>
    <col min="1" max="1" width="4.625" style="6" customWidth="1"/>
    <col min="2" max="2" width="3.625" style="6" customWidth="1"/>
    <col min="3" max="3" width="13.875" style="6" customWidth="1"/>
    <col min="4" max="32" width="8.625" style="6" customWidth="1"/>
    <col min="33" max="33" width="9" style="29"/>
    <col min="34" max="34" width="13.625" style="6" customWidth="1"/>
    <col min="35" max="35" width="11.125" style="6" customWidth="1"/>
    <col min="36" max="36" width="14.125" style="6" customWidth="1"/>
    <col min="37" max="37" width="11.125" style="6" customWidth="1"/>
    <col min="38" max="38" width="12.75" style="29" customWidth="1"/>
    <col min="39" max="39" width="12.25" style="29" customWidth="1"/>
    <col min="40" max="40" width="9.375" style="29" bestFit="1" customWidth="1"/>
    <col min="41" max="16384" width="9" style="6"/>
  </cols>
  <sheetData>
    <row r="1" spans="1:40" ht="16.5" customHeight="1">
      <c r="A1" s="6" t="s">
        <v>198</v>
      </c>
    </row>
    <row r="2" spans="1:40" ht="16.5" customHeight="1">
      <c r="A2" s="6" t="s">
        <v>193</v>
      </c>
      <c r="D2" s="29" t="s">
        <v>286</v>
      </c>
    </row>
    <row r="3" spans="1:40" ht="16.5" customHeight="1">
      <c r="B3" s="164"/>
      <c r="C3" s="166" t="s">
        <v>130</v>
      </c>
      <c r="D3" s="184" t="s">
        <v>186</v>
      </c>
      <c r="E3" s="184" t="s">
        <v>199</v>
      </c>
      <c r="F3" s="184" t="s">
        <v>200</v>
      </c>
      <c r="G3" s="181" t="s">
        <v>74</v>
      </c>
      <c r="H3" s="187"/>
      <c r="I3" s="164" t="s">
        <v>75</v>
      </c>
      <c r="J3" s="181"/>
      <c r="K3" s="13"/>
      <c r="L3" s="13"/>
      <c r="M3" s="13"/>
      <c r="N3" s="14"/>
      <c r="O3" s="176" t="s">
        <v>201</v>
      </c>
      <c r="P3" s="177"/>
      <c r="Q3" s="180" t="s">
        <v>222</v>
      </c>
      <c r="R3" s="181"/>
      <c r="S3" s="160"/>
      <c r="T3" s="160"/>
      <c r="U3" s="160"/>
      <c r="V3" s="160"/>
      <c r="W3" s="191" t="s">
        <v>77</v>
      </c>
      <c r="X3" s="192"/>
      <c r="Y3" s="164" t="s">
        <v>78</v>
      </c>
      <c r="Z3" s="187"/>
      <c r="AA3" s="200" t="s">
        <v>79</v>
      </c>
      <c r="AB3" s="201"/>
      <c r="AC3" s="160"/>
      <c r="AD3" s="160"/>
      <c r="AE3" s="160"/>
      <c r="AF3" s="161"/>
      <c r="AG3" s="4"/>
      <c r="AH3" s="23"/>
      <c r="AI3" s="23"/>
      <c r="AJ3" s="23"/>
      <c r="AK3" s="23"/>
    </row>
    <row r="4" spans="1:40" ht="16.5" customHeight="1">
      <c r="B4" s="183"/>
      <c r="C4" s="166"/>
      <c r="D4" s="185"/>
      <c r="E4" s="185"/>
      <c r="F4" s="185"/>
      <c r="G4" s="182"/>
      <c r="H4" s="188"/>
      <c r="I4" s="165"/>
      <c r="J4" s="182"/>
      <c r="K4" s="196" t="s">
        <v>181</v>
      </c>
      <c r="L4" s="197"/>
      <c r="M4" s="196" t="s">
        <v>182</v>
      </c>
      <c r="N4" s="197"/>
      <c r="O4" s="178"/>
      <c r="P4" s="179"/>
      <c r="Q4" s="165"/>
      <c r="R4" s="182"/>
      <c r="S4" s="189" t="s">
        <v>76</v>
      </c>
      <c r="T4" s="190"/>
      <c r="U4" s="189" t="s">
        <v>183</v>
      </c>
      <c r="V4" s="190"/>
      <c r="W4" s="193"/>
      <c r="X4" s="194"/>
      <c r="Y4" s="165"/>
      <c r="Z4" s="188"/>
      <c r="AA4" s="202"/>
      <c r="AB4" s="203"/>
      <c r="AC4" s="198" t="s">
        <v>184</v>
      </c>
      <c r="AD4" s="199"/>
      <c r="AE4" s="198" t="s">
        <v>185</v>
      </c>
      <c r="AF4" s="199"/>
      <c r="AH4" s="101" t="s">
        <v>243</v>
      </c>
      <c r="AI4" s="15"/>
      <c r="AJ4" s="28"/>
      <c r="AK4" s="28"/>
      <c r="AL4" s="2"/>
    </row>
    <row r="5" spans="1:40" ht="45">
      <c r="B5" s="165"/>
      <c r="C5" s="166"/>
      <c r="D5" s="186"/>
      <c r="E5" s="186"/>
      <c r="F5" s="186"/>
      <c r="G5" s="22" t="s">
        <v>73</v>
      </c>
      <c r="H5" s="21" t="s">
        <v>269</v>
      </c>
      <c r="I5" s="22" t="s">
        <v>73</v>
      </c>
      <c r="J5" s="21" t="s">
        <v>269</v>
      </c>
      <c r="K5" s="22" t="s">
        <v>73</v>
      </c>
      <c r="L5" s="21" t="s">
        <v>269</v>
      </c>
      <c r="M5" s="22" t="s">
        <v>73</v>
      </c>
      <c r="N5" s="21" t="s">
        <v>269</v>
      </c>
      <c r="O5" s="22" t="s">
        <v>73</v>
      </c>
      <c r="P5" s="21" t="s">
        <v>269</v>
      </c>
      <c r="Q5" s="22" t="s">
        <v>73</v>
      </c>
      <c r="R5" s="21" t="s">
        <v>269</v>
      </c>
      <c r="S5" s="22" t="s">
        <v>73</v>
      </c>
      <c r="T5" s="21" t="s">
        <v>269</v>
      </c>
      <c r="U5" s="22" t="s">
        <v>73</v>
      </c>
      <c r="V5" s="21" t="s">
        <v>269</v>
      </c>
      <c r="W5" s="22" t="s">
        <v>73</v>
      </c>
      <c r="X5" s="21" t="s">
        <v>269</v>
      </c>
      <c r="Y5" s="22" t="s">
        <v>73</v>
      </c>
      <c r="Z5" s="21" t="s">
        <v>269</v>
      </c>
      <c r="AA5" s="22" t="s">
        <v>73</v>
      </c>
      <c r="AB5" s="21" t="s">
        <v>269</v>
      </c>
      <c r="AC5" s="22" t="s">
        <v>73</v>
      </c>
      <c r="AD5" s="21" t="s">
        <v>269</v>
      </c>
      <c r="AE5" s="22" t="s">
        <v>73</v>
      </c>
      <c r="AF5" s="21" t="s">
        <v>269</v>
      </c>
      <c r="AH5" s="195" t="s">
        <v>271</v>
      </c>
      <c r="AI5" s="195"/>
      <c r="AJ5" s="195" t="s">
        <v>272</v>
      </c>
      <c r="AK5" s="195"/>
      <c r="AL5" s="5" t="s">
        <v>89</v>
      </c>
      <c r="AM5" s="5" t="s">
        <v>90</v>
      </c>
      <c r="AN5" s="51"/>
    </row>
    <row r="6" spans="1:40" s="53" customFormat="1">
      <c r="B6" s="56">
        <v>1</v>
      </c>
      <c r="C6" s="49" t="s">
        <v>187</v>
      </c>
      <c r="D6" s="151">
        <v>135426</v>
      </c>
      <c r="E6" s="113">
        <v>39027</v>
      </c>
      <c r="F6" s="151">
        <f>D6-E6</f>
        <v>96399</v>
      </c>
      <c r="G6" s="152">
        <v>6667</v>
      </c>
      <c r="H6" s="153">
        <f t="shared" ref="H6:H11" si="0">IFERROR(G6/$D6,"-")</f>
        <v>4.9229837697340247E-2</v>
      </c>
      <c r="I6" s="152">
        <f>SUM(K6,M6)</f>
        <v>10848</v>
      </c>
      <c r="J6" s="153">
        <f t="shared" ref="J6:J11" si="1">IFERROR(I6/$D6,"-")</f>
        <v>8.0102786761773959E-2</v>
      </c>
      <c r="K6" s="152">
        <v>2940</v>
      </c>
      <c r="L6" s="153">
        <f>IFERROR(K6/$D6,"-")</f>
        <v>2.1709272960879003E-2</v>
      </c>
      <c r="M6" s="152">
        <v>7908</v>
      </c>
      <c r="N6" s="153">
        <f>IFERROR(M6/$D6,"-")</f>
        <v>5.8393513800894956E-2</v>
      </c>
      <c r="O6" s="152">
        <v>238</v>
      </c>
      <c r="P6" s="153">
        <f>IFERROR(O6/$D6,"-")</f>
        <v>1.7574173349283004E-3</v>
      </c>
      <c r="Q6" s="152">
        <f>SUM(S6,U6)</f>
        <v>21274</v>
      </c>
      <c r="R6" s="153">
        <f>IFERROR(Q6/$D6,"-")</f>
        <v>0.15708948060195235</v>
      </c>
      <c r="S6" s="152">
        <v>2157</v>
      </c>
      <c r="T6" s="153">
        <f>IFERROR(S6/$D6,"-")</f>
        <v>1.5927517611093883E-2</v>
      </c>
      <c r="U6" s="152">
        <v>19117</v>
      </c>
      <c r="V6" s="153">
        <f>IFERROR(U6/$D6,"-")</f>
        <v>0.14116196299085848</v>
      </c>
      <c r="W6" s="152">
        <v>66641</v>
      </c>
      <c r="X6" s="153">
        <f>IFERROR(W6/$D6,"-")</f>
        <v>0.49208423788637334</v>
      </c>
      <c r="Y6" s="152">
        <v>746</v>
      </c>
      <c r="Z6" s="153">
        <f>IFERROR(Y6/$D6,"-")</f>
        <v>5.508543411161815E-3</v>
      </c>
      <c r="AA6" s="152">
        <f>SUM(AC6,AE6)</f>
        <v>29012</v>
      </c>
      <c r="AB6" s="153">
        <f>IFERROR(AA6/$D6,"-")</f>
        <v>0.21422769630646996</v>
      </c>
      <c r="AC6" s="152">
        <v>8111</v>
      </c>
      <c r="AD6" s="153">
        <f>IFERROR(AC6/$D6,"-")</f>
        <v>5.9892487410098505E-2</v>
      </c>
      <c r="AE6" s="152">
        <v>20901</v>
      </c>
      <c r="AF6" s="153">
        <f>IFERROR(AE6/$D6,"-")</f>
        <v>0.15433520889637145</v>
      </c>
      <c r="AG6" s="52"/>
      <c r="AH6" s="50" t="str">
        <f>INDEX($C$6:$C$13,MATCH(AI6,T$6:T$13,0))</f>
        <v>豊能医療圏</v>
      </c>
      <c r="AI6" s="157">
        <f>LARGE(T$6:T$13,ROW(F1))</f>
        <v>1.5927517611093883E-2</v>
      </c>
      <c r="AJ6" s="50" t="str">
        <f>INDEX($C$6:$C$13,MATCH(AK6,Z$6:Z$13,0))</f>
        <v>堺市医療圏</v>
      </c>
      <c r="AK6" s="157">
        <f>LARGE(Z$6:Z$13,ROW(H1))</f>
        <v>6.6638718580237207E-3</v>
      </c>
      <c r="AL6" s="157">
        <f>$T$14</f>
        <v>1.1691676488476698E-2</v>
      </c>
      <c r="AM6" s="157">
        <f t="shared" ref="AM6:AM13" si="2">$Z$14</f>
        <v>5.8054628735580835E-3</v>
      </c>
      <c r="AN6" s="122">
        <v>0</v>
      </c>
    </row>
    <row r="7" spans="1:40" s="53" customFormat="1">
      <c r="B7" s="56">
        <v>2</v>
      </c>
      <c r="C7" s="49" t="s">
        <v>7</v>
      </c>
      <c r="D7" s="151">
        <v>101416</v>
      </c>
      <c r="E7" s="113">
        <v>27696</v>
      </c>
      <c r="F7" s="151">
        <f t="shared" ref="F7" si="3">D7-E7</f>
        <v>73720</v>
      </c>
      <c r="G7" s="152">
        <v>5155</v>
      </c>
      <c r="H7" s="153">
        <f t="shared" si="0"/>
        <v>5.0830243748520944E-2</v>
      </c>
      <c r="I7" s="152">
        <f t="shared" ref="I7" si="4">SUM(K7,M7)</f>
        <v>7996</v>
      </c>
      <c r="J7" s="153">
        <f t="shared" si="1"/>
        <v>7.8843574978307171E-2</v>
      </c>
      <c r="K7" s="152">
        <v>2566</v>
      </c>
      <c r="L7" s="153">
        <f t="shared" ref="L7" si="5">IFERROR(K7/$D7,"-")</f>
        <v>2.5301727538061057E-2</v>
      </c>
      <c r="M7" s="152">
        <v>5430</v>
      </c>
      <c r="N7" s="153">
        <f t="shared" ref="N7" si="6">IFERROR(M7/$D7,"-")</f>
        <v>5.3541847440246114E-2</v>
      </c>
      <c r="O7" s="152">
        <v>24</v>
      </c>
      <c r="P7" s="153">
        <f t="shared" ref="P7" si="7">IFERROR(O7/$D7,"-")</f>
        <v>2.3664904945965134E-4</v>
      </c>
      <c r="Q7" s="152">
        <f t="shared" ref="Q7" si="8">SUM(S7,U7)</f>
        <v>14521</v>
      </c>
      <c r="R7" s="153">
        <f t="shared" ref="R7" si="9">IFERROR(Q7/$D7,"-")</f>
        <v>0.14318253530014988</v>
      </c>
      <c r="S7" s="152">
        <v>1564</v>
      </c>
      <c r="T7" s="153">
        <f t="shared" ref="T7" si="10">IFERROR(S7/$D7,"-")</f>
        <v>1.5421629723120613E-2</v>
      </c>
      <c r="U7" s="152">
        <v>12957</v>
      </c>
      <c r="V7" s="153">
        <f t="shared" ref="V7" si="11">IFERROR(U7/$D7,"-")</f>
        <v>0.12776090557702927</v>
      </c>
      <c r="W7" s="152">
        <v>51758</v>
      </c>
      <c r="X7" s="153">
        <f t="shared" ref="X7" si="12">IFERROR(W7/$D7,"-")</f>
        <v>0.51035339591385975</v>
      </c>
      <c r="Y7" s="152">
        <v>518</v>
      </c>
      <c r="Z7" s="153">
        <f t="shared" ref="Z7" si="13">IFERROR(Y7/$D7,"-")</f>
        <v>5.1076753175041418E-3</v>
      </c>
      <c r="AA7" s="152">
        <f t="shared" ref="AA7:AA13" si="14">SUM(AC7,AE7)</f>
        <v>21444</v>
      </c>
      <c r="AB7" s="153">
        <f t="shared" ref="AB7" si="15">IFERROR(AA7/$D7,"-")</f>
        <v>0.21144592569219847</v>
      </c>
      <c r="AC7" s="152">
        <v>6033</v>
      </c>
      <c r="AD7" s="153">
        <f t="shared" ref="AD7" si="16">IFERROR(AC7/$D7,"-")</f>
        <v>5.9487654807919857E-2</v>
      </c>
      <c r="AE7" s="152">
        <v>15411</v>
      </c>
      <c r="AF7" s="153">
        <f t="shared" ref="AF7" si="17">IFERROR(AE7/$D7,"-")</f>
        <v>0.1519582708842786</v>
      </c>
      <c r="AG7" s="52"/>
      <c r="AH7" s="50" t="str">
        <f t="shared" ref="AH7:AH13" si="18">INDEX($C$6:$C$13,MATCH(AI7,T$6:T$13,0))</f>
        <v>三島医療圏</v>
      </c>
      <c r="AI7" s="157">
        <f t="shared" ref="AI7:AI13" si="19">LARGE(T$6:T$13,ROW(F2))</f>
        <v>1.5421629723120613E-2</v>
      </c>
      <c r="AJ7" s="50" t="str">
        <f t="shared" ref="AJ7:AJ13" si="20">INDEX($C$6:$C$13,MATCH(AK7,Z$6:Z$13,0))</f>
        <v>大阪市医療圏</v>
      </c>
      <c r="AK7" s="157">
        <f>LARGE(Z$6:Z$13,ROW(H2))</f>
        <v>6.2108145614948084E-3</v>
      </c>
      <c r="AL7" s="157">
        <f t="shared" ref="AL7:AL13" si="21">$T$14</f>
        <v>1.1691676488476698E-2</v>
      </c>
      <c r="AM7" s="157">
        <f t="shared" si="2"/>
        <v>5.8054628735580835E-3</v>
      </c>
      <c r="AN7" s="122">
        <v>0</v>
      </c>
    </row>
    <row r="8" spans="1:40" s="53" customFormat="1">
      <c r="B8" s="56">
        <v>3</v>
      </c>
      <c r="C8" s="49" t="s">
        <v>12</v>
      </c>
      <c r="D8" s="151">
        <v>162348</v>
      </c>
      <c r="E8" s="113">
        <v>35609</v>
      </c>
      <c r="F8" s="151">
        <f t="shared" ref="F8:F13" si="22">D8-E8</f>
        <v>126739</v>
      </c>
      <c r="G8" s="152">
        <v>5607</v>
      </c>
      <c r="H8" s="153">
        <f t="shared" si="0"/>
        <v>3.4536920688890534E-2</v>
      </c>
      <c r="I8" s="152">
        <f t="shared" ref="I8:I13" si="23">SUM(K8,M8)</f>
        <v>10231</v>
      </c>
      <c r="J8" s="153">
        <f t="shared" si="1"/>
        <v>6.3018946953457999E-2</v>
      </c>
      <c r="K8" s="152">
        <v>3363</v>
      </c>
      <c r="L8" s="153">
        <f t="shared" ref="L8" si="24">IFERROR(K8/$D8,"-")</f>
        <v>2.0714760884026906E-2</v>
      </c>
      <c r="M8" s="152">
        <v>6868</v>
      </c>
      <c r="N8" s="153">
        <f t="shared" ref="N8" si="25">IFERROR(M8/$D8,"-")</f>
        <v>4.23041860694311E-2</v>
      </c>
      <c r="O8" s="152">
        <v>33</v>
      </c>
      <c r="P8" s="153">
        <f t="shared" ref="P8" si="26">IFERROR(O8/$D8,"-")</f>
        <v>2.0326705595387684E-4</v>
      </c>
      <c r="Q8" s="152">
        <f t="shared" ref="Q8:Q13" si="27">SUM(S8,U8)</f>
        <v>19738</v>
      </c>
      <c r="R8" s="153">
        <f t="shared" ref="R8" si="28">IFERROR(Q8/$D8,"-")</f>
        <v>0.12157833789144307</v>
      </c>
      <c r="S8" s="152">
        <v>2339</v>
      </c>
      <c r="T8" s="153">
        <f t="shared" ref="T8" si="29">IFERROR(S8/$D8,"-")</f>
        <v>1.4407322541700544E-2</v>
      </c>
      <c r="U8" s="152">
        <v>17399</v>
      </c>
      <c r="V8" s="153">
        <f t="shared" ref="V8" si="30">IFERROR(U8/$D8,"-")</f>
        <v>0.10717101534974253</v>
      </c>
      <c r="W8" s="152">
        <v>91258</v>
      </c>
      <c r="X8" s="153">
        <f t="shared" ref="X8" si="31">IFERROR(W8/$D8,"-")</f>
        <v>0.5621134846132998</v>
      </c>
      <c r="Y8" s="152">
        <v>943</v>
      </c>
      <c r="Z8" s="153">
        <f t="shared" ref="Z8" si="32">IFERROR(Y8/$D8,"-")</f>
        <v>5.8085101140759356E-3</v>
      </c>
      <c r="AA8" s="152">
        <f t="shared" si="14"/>
        <v>34538</v>
      </c>
      <c r="AB8" s="153">
        <f t="shared" ref="AB8" si="33">IFERROR(AA8/$D8,"-")</f>
        <v>0.21274053268287876</v>
      </c>
      <c r="AC8" s="152">
        <v>10038</v>
      </c>
      <c r="AD8" s="153">
        <f t="shared" ref="AD8" si="34">IFERROR(AC8/$D8,"-")</f>
        <v>6.1830142656515631E-2</v>
      </c>
      <c r="AE8" s="152">
        <v>24500</v>
      </c>
      <c r="AF8" s="153">
        <f t="shared" ref="AF8" si="35">IFERROR(AE8/$D8,"-")</f>
        <v>0.15091039002636311</v>
      </c>
      <c r="AG8" s="52"/>
      <c r="AH8" s="50" t="str">
        <f t="shared" si="18"/>
        <v>北河内医療圏</v>
      </c>
      <c r="AI8" s="157">
        <f t="shared" si="19"/>
        <v>1.4407322541700544E-2</v>
      </c>
      <c r="AJ8" s="50" t="str">
        <f t="shared" si="20"/>
        <v>北河内医療圏</v>
      </c>
      <c r="AK8" s="157">
        <f>LARGE(Z$6:Z$13,ROW(H3))</f>
        <v>5.8085101140759356E-3</v>
      </c>
      <c r="AL8" s="157">
        <f t="shared" si="21"/>
        <v>1.1691676488476698E-2</v>
      </c>
      <c r="AM8" s="157">
        <f t="shared" si="2"/>
        <v>5.8054628735580835E-3</v>
      </c>
      <c r="AN8" s="122">
        <v>0</v>
      </c>
    </row>
    <row r="9" spans="1:40" s="53" customFormat="1">
      <c r="B9" s="56">
        <v>4</v>
      </c>
      <c r="C9" s="49" t="s">
        <v>20</v>
      </c>
      <c r="D9" s="151">
        <v>115674</v>
      </c>
      <c r="E9" s="113">
        <v>23969</v>
      </c>
      <c r="F9" s="151">
        <f t="shared" si="22"/>
        <v>91705</v>
      </c>
      <c r="G9" s="152">
        <v>3803</v>
      </c>
      <c r="H9" s="153">
        <f t="shared" si="0"/>
        <v>3.2876878123000844E-2</v>
      </c>
      <c r="I9" s="152">
        <f t="shared" si="23"/>
        <v>6209</v>
      </c>
      <c r="J9" s="153">
        <f t="shared" si="1"/>
        <v>5.3676712139287999E-2</v>
      </c>
      <c r="K9" s="152">
        <v>1946</v>
      </c>
      <c r="L9" s="153">
        <f t="shared" ref="L9" si="36">IFERROR(K9/$D9,"-")</f>
        <v>1.6823140895966249E-2</v>
      </c>
      <c r="M9" s="152">
        <v>4263</v>
      </c>
      <c r="N9" s="153">
        <f t="shared" ref="N9" si="37">IFERROR(M9/$D9,"-")</f>
        <v>3.6853571243321746E-2</v>
      </c>
      <c r="O9" s="152">
        <v>143</v>
      </c>
      <c r="P9" s="153">
        <f t="shared" ref="P9" si="38">IFERROR(O9/$D9,"-")</f>
        <v>1.2362328613171499E-3</v>
      </c>
      <c r="Q9" s="152">
        <f t="shared" si="27"/>
        <v>13814</v>
      </c>
      <c r="R9" s="153">
        <f t="shared" ref="R9" si="39">IFERROR(Q9/$D9,"-")</f>
        <v>0.11942182340024551</v>
      </c>
      <c r="S9" s="152">
        <v>1431</v>
      </c>
      <c r="T9" s="153">
        <f t="shared" ref="T9" si="40">IFERROR(S9/$D9,"-")</f>
        <v>1.2370973598215675E-2</v>
      </c>
      <c r="U9" s="152">
        <v>12383</v>
      </c>
      <c r="V9" s="153">
        <f t="shared" ref="V9" si="41">IFERROR(U9/$D9,"-")</f>
        <v>0.10705084980202985</v>
      </c>
      <c r="W9" s="152">
        <v>66212</v>
      </c>
      <c r="X9" s="153">
        <f t="shared" ref="X9" si="42">IFERROR(W9/$D9,"-")</f>
        <v>0.57240174974497293</v>
      </c>
      <c r="Y9" s="152">
        <v>635</v>
      </c>
      <c r="Z9" s="153">
        <f t="shared" ref="Z9" si="43">IFERROR(Y9/$D9,"-")</f>
        <v>5.4895655030516794E-3</v>
      </c>
      <c r="AA9" s="152">
        <f t="shared" si="14"/>
        <v>24858</v>
      </c>
      <c r="AB9" s="153">
        <f t="shared" ref="AB9" si="44">IFERROR(AA9/$D9,"-")</f>
        <v>0.21489703822812387</v>
      </c>
      <c r="AC9" s="152">
        <v>7352</v>
      </c>
      <c r="AD9" s="153">
        <f t="shared" ref="AD9" si="45">IFERROR(AC9/$D9,"-")</f>
        <v>6.3557930044781025E-2</v>
      </c>
      <c r="AE9" s="152">
        <v>17506</v>
      </c>
      <c r="AF9" s="153">
        <f t="shared" ref="AF9" si="46">IFERROR(AE9/$D9,"-")</f>
        <v>0.15133910818334284</v>
      </c>
      <c r="AG9" s="52"/>
      <c r="AH9" s="50" t="str">
        <f t="shared" si="18"/>
        <v>南河内医療圏</v>
      </c>
      <c r="AI9" s="157">
        <f t="shared" si="19"/>
        <v>1.3114013382963616E-2</v>
      </c>
      <c r="AJ9" s="50" t="str">
        <f t="shared" si="20"/>
        <v>泉州医療圏</v>
      </c>
      <c r="AK9" s="157">
        <f>LARGE(Z$6:Z$13,ROW(H4))</f>
        <v>5.5323871662070357E-3</v>
      </c>
      <c r="AL9" s="157">
        <f t="shared" si="21"/>
        <v>1.1691676488476698E-2</v>
      </c>
      <c r="AM9" s="157">
        <f t="shared" si="2"/>
        <v>5.8054628735580835E-3</v>
      </c>
      <c r="AN9" s="122">
        <v>0</v>
      </c>
    </row>
    <row r="10" spans="1:40" s="53" customFormat="1">
      <c r="B10" s="56">
        <v>5</v>
      </c>
      <c r="C10" s="49" t="s">
        <v>24</v>
      </c>
      <c r="D10" s="151">
        <v>92954</v>
      </c>
      <c r="E10" s="113">
        <v>24154</v>
      </c>
      <c r="F10" s="151">
        <f t="shared" si="22"/>
        <v>68800</v>
      </c>
      <c r="G10" s="152">
        <v>4347</v>
      </c>
      <c r="H10" s="153">
        <f t="shared" si="0"/>
        <v>4.6765066592077804E-2</v>
      </c>
      <c r="I10" s="152">
        <f t="shared" si="23"/>
        <v>7213</v>
      </c>
      <c r="J10" s="153">
        <f t="shared" si="1"/>
        <v>7.7597521354648535E-2</v>
      </c>
      <c r="K10" s="152">
        <v>1969</v>
      </c>
      <c r="L10" s="153">
        <f t="shared" ref="L10" si="47">IFERROR(K10/$D10,"-")</f>
        <v>2.1182520386427695E-2</v>
      </c>
      <c r="M10" s="152">
        <v>5244</v>
      </c>
      <c r="N10" s="153">
        <f t="shared" ref="N10" si="48">IFERROR(M10/$D10,"-")</f>
        <v>5.6415000968220844E-2</v>
      </c>
      <c r="O10" s="152">
        <v>24</v>
      </c>
      <c r="P10" s="153">
        <f t="shared" ref="P10" si="49">IFERROR(O10/$D10,"-")</f>
        <v>2.5819222411085051E-4</v>
      </c>
      <c r="Q10" s="152">
        <f t="shared" si="27"/>
        <v>12570</v>
      </c>
      <c r="R10" s="153">
        <f t="shared" ref="R10" si="50">IFERROR(Q10/$D10,"-")</f>
        <v>0.13522817737805795</v>
      </c>
      <c r="S10" s="152">
        <v>1219</v>
      </c>
      <c r="T10" s="153">
        <f t="shared" ref="T10" si="51">IFERROR(S10/$D10,"-")</f>
        <v>1.3114013382963616E-2</v>
      </c>
      <c r="U10" s="152">
        <v>11351</v>
      </c>
      <c r="V10" s="153">
        <f t="shared" ref="V10" si="52">IFERROR(U10/$D10,"-")</f>
        <v>0.12211416399509435</v>
      </c>
      <c r="W10" s="152">
        <v>49131</v>
      </c>
      <c r="X10" s="153">
        <f t="shared" ref="X10" si="53">IFERROR(W10/$D10,"-")</f>
        <v>0.52855175678292488</v>
      </c>
      <c r="Y10" s="152">
        <v>490</v>
      </c>
      <c r="Z10" s="153">
        <f t="shared" ref="Z10" si="54">IFERROR(Y10/$D10,"-")</f>
        <v>5.2714245755965316E-3</v>
      </c>
      <c r="AA10" s="152">
        <f t="shared" si="14"/>
        <v>19179</v>
      </c>
      <c r="AB10" s="153">
        <f t="shared" ref="AB10" si="55">IFERROR(AA10/$D10,"-")</f>
        <v>0.20632786109258344</v>
      </c>
      <c r="AC10" s="152">
        <v>5413</v>
      </c>
      <c r="AD10" s="153">
        <f t="shared" ref="AD10" si="56">IFERROR(AC10/$D10,"-")</f>
        <v>5.8233104546334749E-2</v>
      </c>
      <c r="AE10" s="152">
        <v>13766</v>
      </c>
      <c r="AF10" s="153">
        <f t="shared" ref="AF10" si="57">IFERROR(AE10/$D10,"-")</f>
        <v>0.14809475654624868</v>
      </c>
      <c r="AG10" s="52"/>
      <c r="AH10" s="50" t="str">
        <f t="shared" si="18"/>
        <v>中河内医療圏</v>
      </c>
      <c r="AI10" s="157">
        <f t="shared" si="19"/>
        <v>1.2370973598215675E-2</v>
      </c>
      <c r="AJ10" s="50" t="str">
        <f t="shared" si="20"/>
        <v>豊能医療圏</v>
      </c>
      <c r="AK10" s="157">
        <f t="shared" ref="AK10:AK13" si="58">LARGE(Z$6:Z$13,ROW(H5))</f>
        <v>5.508543411161815E-3</v>
      </c>
      <c r="AL10" s="157">
        <f t="shared" si="21"/>
        <v>1.1691676488476698E-2</v>
      </c>
      <c r="AM10" s="157">
        <f t="shared" si="2"/>
        <v>5.8054628735580835E-3</v>
      </c>
      <c r="AN10" s="122">
        <v>0</v>
      </c>
    </row>
    <row r="11" spans="1:40" s="53" customFormat="1">
      <c r="B11" s="56">
        <v>6</v>
      </c>
      <c r="C11" s="49" t="s">
        <v>34</v>
      </c>
      <c r="D11" s="151">
        <v>114498</v>
      </c>
      <c r="E11" s="113">
        <v>19694</v>
      </c>
      <c r="F11" s="151">
        <f>D11-E11</f>
        <v>94804</v>
      </c>
      <c r="G11" s="152">
        <v>3072</v>
      </c>
      <c r="H11" s="153">
        <f t="shared" si="0"/>
        <v>2.6830162972278991E-2</v>
      </c>
      <c r="I11" s="152">
        <f t="shared" si="23"/>
        <v>5493</v>
      </c>
      <c r="J11" s="153">
        <f t="shared" si="1"/>
        <v>4.7974637111565265E-2</v>
      </c>
      <c r="K11" s="152">
        <v>2043</v>
      </c>
      <c r="L11" s="153">
        <f t="shared" ref="L11" si="59">IFERROR(K11/$D11,"-")</f>
        <v>1.7843106429806636E-2</v>
      </c>
      <c r="M11" s="152">
        <v>3450</v>
      </c>
      <c r="N11" s="153">
        <f t="shared" ref="N11" si="60">IFERROR(M11/$D11,"-")</f>
        <v>3.0131530681758632E-2</v>
      </c>
      <c r="O11" s="152">
        <v>15</v>
      </c>
      <c r="P11" s="153">
        <f t="shared" ref="P11" si="61">IFERROR(O11/$D11,"-")</f>
        <v>1.3100665513808102E-4</v>
      </c>
      <c r="Q11" s="152">
        <f t="shared" si="27"/>
        <v>11114</v>
      </c>
      <c r="R11" s="153">
        <f t="shared" ref="R11" si="62">IFERROR(Q11/$D11,"-")</f>
        <v>9.7067197680308831E-2</v>
      </c>
      <c r="S11" s="152">
        <v>1287</v>
      </c>
      <c r="T11" s="153">
        <f t="shared" ref="T11" si="63">IFERROR(S11/$D11,"-")</f>
        <v>1.1240371010847352E-2</v>
      </c>
      <c r="U11" s="152">
        <v>9827</v>
      </c>
      <c r="V11" s="153">
        <f t="shared" ref="V11" si="64">IFERROR(U11/$D11,"-")</f>
        <v>8.5826826669461481E-2</v>
      </c>
      <c r="W11" s="152">
        <v>67105</v>
      </c>
      <c r="X11" s="153">
        <f t="shared" ref="X11" si="65">IFERROR(W11/$D11,"-")</f>
        <v>0.58608010620272843</v>
      </c>
      <c r="Y11" s="152">
        <v>763</v>
      </c>
      <c r="Z11" s="153">
        <f t="shared" ref="Z11" si="66">IFERROR(Y11/$D11,"-")</f>
        <v>6.6638718580237207E-3</v>
      </c>
      <c r="AA11" s="152">
        <f t="shared" si="14"/>
        <v>26936</v>
      </c>
      <c r="AB11" s="153">
        <f t="shared" ref="AB11" si="67">IFERROR(AA11/$D11,"-")</f>
        <v>0.23525301751995667</v>
      </c>
      <c r="AC11" s="152">
        <v>7556</v>
      </c>
      <c r="AD11" s="153">
        <f t="shared" ref="AD11" si="68">IFERROR(AC11/$D11,"-")</f>
        <v>6.5992419081556009E-2</v>
      </c>
      <c r="AE11" s="152">
        <v>19380</v>
      </c>
      <c r="AF11" s="153">
        <f t="shared" ref="AF11" si="69">IFERROR(AE11/$D11,"-")</f>
        <v>0.16926059843840066</v>
      </c>
      <c r="AG11" s="52"/>
      <c r="AH11" s="50" t="str">
        <f t="shared" si="18"/>
        <v>堺市医療圏</v>
      </c>
      <c r="AI11" s="157">
        <f t="shared" si="19"/>
        <v>1.1240371010847352E-2</v>
      </c>
      <c r="AJ11" s="50" t="str">
        <f t="shared" si="20"/>
        <v>中河内医療圏</v>
      </c>
      <c r="AK11" s="157">
        <f t="shared" si="58"/>
        <v>5.4895655030516794E-3</v>
      </c>
      <c r="AL11" s="157">
        <f t="shared" si="21"/>
        <v>1.1691676488476698E-2</v>
      </c>
      <c r="AM11" s="157">
        <f t="shared" si="2"/>
        <v>5.8054628735580835E-3</v>
      </c>
      <c r="AN11" s="122">
        <v>0</v>
      </c>
    </row>
    <row r="12" spans="1:40" s="53" customFormat="1">
      <c r="B12" s="56">
        <v>7</v>
      </c>
      <c r="C12" s="49" t="s">
        <v>43</v>
      </c>
      <c r="D12" s="151">
        <v>118936</v>
      </c>
      <c r="E12" s="113">
        <v>23926</v>
      </c>
      <c r="F12" s="151">
        <f t="shared" si="22"/>
        <v>95010</v>
      </c>
      <c r="G12" s="152">
        <v>3862</v>
      </c>
      <c r="H12" s="153">
        <f t="shared" ref="H12:H14" si="70">IFERROR(G12/$D12,"-")</f>
        <v>3.2471245039348895E-2</v>
      </c>
      <c r="I12" s="152">
        <f t="shared" si="23"/>
        <v>7079</v>
      </c>
      <c r="J12" s="153">
        <f t="shared" ref="J12" si="71">IFERROR(I12/$D12,"-")</f>
        <v>5.9519405394497883E-2</v>
      </c>
      <c r="K12" s="152">
        <v>1952</v>
      </c>
      <c r="L12" s="153">
        <f t="shared" ref="L12" si="72">IFERROR(K12/$D12,"-")</f>
        <v>1.6412188067532116E-2</v>
      </c>
      <c r="M12" s="152">
        <v>5127</v>
      </c>
      <c r="N12" s="153">
        <f t="shared" ref="N12" si="73">IFERROR(M12/$D12,"-")</f>
        <v>4.3107217326965763E-2</v>
      </c>
      <c r="O12" s="152">
        <v>23</v>
      </c>
      <c r="P12" s="153">
        <f t="shared" ref="P12" si="74">IFERROR(O12/$D12,"-")</f>
        <v>1.9338131432030672E-4</v>
      </c>
      <c r="Q12" s="152">
        <f t="shared" si="27"/>
        <v>12962</v>
      </c>
      <c r="R12" s="153">
        <f t="shared" ref="R12" si="75">IFERROR(Q12/$D12,"-")</f>
        <v>0.10898298244433981</v>
      </c>
      <c r="S12" s="152">
        <v>1296</v>
      </c>
      <c r="T12" s="153">
        <f t="shared" ref="T12" si="76">IFERROR(S12/$D12,"-")</f>
        <v>1.0896616667787717E-2</v>
      </c>
      <c r="U12" s="152">
        <v>11666</v>
      </c>
      <c r="V12" s="153">
        <f t="shared" ref="V12" si="77">IFERROR(U12/$D12,"-")</f>
        <v>9.8086365776552095E-2</v>
      </c>
      <c r="W12" s="152">
        <v>69748</v>
      </c>
      <c r="X12" s="153">
        <f t="shared" ref="X12" si="78">IFERROR(W12/$D12,"-")</f>
        <v>0.58643303961794579</v>
      </c>
      <c r="Y12" s="152">
        <v>658</v>
      </c>
      <c r="Z12" s="153">
        <f t="shared" ref="Z12" si="79">IFERROR(Y12/$D12,"-")</f>
        <v>5.5323871662070357E-3</v>
      </c>
      <c r="AA12" s="152">
        <f t="shared" si="14"/>
        <v>24604</v>
      </c>
      <c r="AB12" s="153">
        <f t="shared" ref="AB12" si="80">IFERROR(AA12/$D12,"-")</f>
        <v>0.20686755902334028</v>
      </c>
      <c r="AC12" s="152">
        <v>7214</v>
      </c>
      <c r="AD12" s="153">
        <f t="shared" ref="AD12" si="81">IFERROR(AC12/$D12,"-")</f>
        <v>6.0654469630725766E-2</v>
      </c>
      <c r="AE12" s="152">
        <v>17390</v>
      </c>
      <c r="AF12" s="153">
        <f t="shared" ref="AF12" si="82">IFERROR(AE12/$D12,"-")</f>
        <v>0.14621308939261451</v>
      </c>
      <c r="AG12" s="52"/>
      <c r="AH12" s="50" t="str">
        <f t="shared" si="18"/>
        <v>泉州医療圏</v>
      </c>
      <c r="AI12" s="157">
        <f t="shared" si="19"/>
        <v>1.0896616667787717E-2</v>
      </c>
      <c r="AJ12" s="50" t="str">
        <f t="shared" si="20"/>
        <v>南河内医療圏</v>
      </c>
      <c r="AK12" s="157">
        <f t="shared" si="58"/>
        <v>5.2714245755965316E-3</v>
      </c>
      <c r="AL12" s="157">
        <f t="shared" si="21"/>
        <v>1.1691676488476698E-2</v>
      </c>
      <c r="AM12" s="157">
        <f t="shared" si="2"/>
        <v>5.8054628735580835E-3</v>
      </c>
      <c r="AN12" s="122">
        <v>0</v>
      </c>
    </row>
    <row r="13" spans="1:40" s="53" customFormat="1" ht="14.25" thickBot="1">
      <c r="B13" s="56">
        <v>8</v>
      </c>
      <c r="C13" s="49" t="s">
        <v>56</v>
      </c>
      <c r="D13" s="151">
        <v>322824</v>
      </c>
      <c r="E13" s="113">
        <v>42237</v>
      </c>
      <c r="F13" s="151">
        <f t="shared" si="22"/>
        <v>280587</v>
      </c>
      <c r="G13" s="152">
        <v>7099</v>
      </c>
      <c r="H13" s="153">
        <f t="shared" si="70"/>
        <v>2.1990310509751445E-2</v>
      </c>
      <c r="I13" s="152">
        <f t="shared" si="23"/>
        <v>12127</v>
      </c>
      <c r="J13" s="153">
        <f t="shared" ref="J13" si="83">IFERROR(I13/$D13,"-")</f>
        <v>3.7565360691894034E-2</v>
      </c>
      <c r="K13" s="152">
        <v>3914</v>
      </c>
      <c r="L13" s="153">
        <f t="shared" ref="L13" si="84">IFERROR(K13/$D13,"-")</f>
        <v>1.2124253463187372E-2</v>
      </c>
      <c r="M13" s="152">
        <v>8213</v>
      </c>
      <c r="N13" s="153">
        <f t="shared" ref="N13" si="85">IFERROR(M13/$D13,"-")</f>
        <v>2.5441107228706662E-2</v>
      </c>
      <c r="O13" s="152">
        <v>113</v>
      </c>
      <c r="P13" s="153">
        <f t="shared" ref="P13" si="86">IFERROR(O13/$D13,"-")</f>
        <v>3.5003593289222609E-4</v>
      </c>
      <c r="Q13" s="152">
        <f t="shared" si="27"/>
        <v>22898</v>
      </c>
      <c r="R13" s="153">
        <f t="shared" ref="R13" si="87">IFERROR(Q13/$D13,"-")</f>
        <v>7.0930290189081355E-2</v>
      </c>
      <c r="S13" s="152">
        <v>2317</v>
      </c>
      <c r="T13" s="153">
        <f t="shared" ref="T13" si="88">IFERROR(S13/$D13,"-")</f>
        <v>7.1772854558521055E-3</v>
      </c>
      <c r="U13" s="152">
        <v>20581</v>
      </c>
      <c r="V13" s="153">
        <f t="shared" ref="V13" si="89">IFERROR(U13/$D13,"-")</f>
        <v>6.3753004733229257E-2</v>
      </c>
      <c r="W13" s="152">
        <v>205290</v>
      </c>
      <c r="X13" s="153">
        <f t="shared" ref="X13" si="90">IFERROR(W13/$D13,"-")</f>
        <v>0.63591926250836373</v>
      </c>
      <c r="Y13" s="152">
        <v>2005</v>
      </c>
      <c r="Z13" s="153">
        <f t="shared" ref="Z13" si="91">IFERROR(Y13/$D13,"-")</f>
        <v>6.2108145614948084E-3</v>
      </c>
      <c r="AA13" s="152">
        <f t="shared" si="14"/>
        <v>73292</v>
      </c>
      <c r="AB13" s="153">
        <f t="shared" ref="AB13" si="92">IFERROR(AA13/$D13,"-")</f>
        <v>0.22703392560652244</v>
      </c>
      <c r="AC13" s="152">
        <v>22654</v>
      </c>
      <c r="AD13" s="153">
        <f t="shared" ref="AD13" si="93">IFERROR(AC13/$D13,"-")</f>
        <v>7.0174460387083984E-2</v>
      </c>
      <c r="AE13" s="152">
        <v>50638</v>
      </c>
      <c r="AF13" s="153">
        <f t="shared" ref="AF13" si="94">IFERROR(AE13/$D13,"-")</f>
        <v>0.15685946521943844</v>
      </c>
      <c r="AG13" s="52"/>
      <c r="AH13" s="50" t="str">
        <f t="shared" si="18"/>
        <v>大阪市医療圏</v>
      </c>
      <c r="AI13" s="157">
        <f t="shared" si="19"/>
        <v>7.1772854558521055E-3</v>
      </c>
      <c r="AJ13" s="50" t="str">
        <f t="shared" si="20"/>
        <v>三島医療圏</v>
      </c>
      <c r="AK13" s="157">
        <f t="shared" si="58"/>
        <v>5.1076753175041418E-3</v>
      </c>
      <c r="AL13" s="157">
        <f t="shared" si="21"/>
        <v>1.1691676488476698E-2</v>
      </c>
      <c r="AM13" s="157">
        <f t="shared" si="2"/>
        <v>5.8054628735580835E-3</v>
      </c>
      <c r="AN13" s="122">
        <v>999</v>
      </c>
    </row>
    <row r="14" spans="1:40" s="53" customFormat="1" ht="14.25" thickTop="1">
      <c r="B14" s="162" t="s">
        <v>0</v>
      </c>
      <c r="C14" s="163"/>
      <c r="D14" s="154">
        <f>SUM(D6:D13)</f>
        <v>1164076</v>
      </c>
      <c r="E14" s="154">
        <f>SUM(E6:E13)</f>
        <v>236312</v>
      </c>
      <c r="F14" s="154">
        <f>SUM(F6:F13)</f>
        <v>927764</v>
      </c>
      <c r="G14" s="155">
        <f>SUM(G6:G13)</f>
        <v>39612</v>
      </c>
      <c r="H14" s="156">
        <f t="shared" si="70"/>
        <v>3.4028706029503225E-2</v>
      </c>
      <c r="I14" s="155">
        <f>SUM(I6:I13)</f>
        <v>67196</v>
      </c>
      <c r="J14" s="156">
        <f t="shared" ref="J14" si="95">IFERROR(I14/$D14,"-")</f>
        <v>5.7724753366618677E-2</v>
      </c>
      <c r="K14" s="155">
        <f>SUM(K6:K13)</f>
        <v>20693</v>
      </c>
      <c r="L14" s="156">
        <f t="shared" ref="L14" si="96">IFERROR(K14/$D14,"-")</f>
        <v>1.7776330755036613E-2</v>
      </c>
      <c r="M14" s="155">
        <f>SUM(M6:M13)</f>
        <v>46503</v>
      </c>
      <c r="N14" s="156">
        <f t="shared" ref="N14" si="97">IFERROR(M14/$D14,"-")</f>
        <v>3.994842261158206E-2</v>
      </c>
      <c r="O14" s="155">
        <f>SUM(O6:O13)</f>
        <v>613</v>
      </c>
      <c r="P14" s="156">
        <f t="shared" ref="P14" si="98">IFERROR(O14/$D14,"-")</f>
        <v>5.2659791972345447E-4</v>
      </c>
      <c r="Q14" s="155">
        <f>SUM(Q6:Q13)</f>
        <v>128891</v>
      </c>
      <c r="R14" s="156">
        <f t="shared" ref="R14" si="99">IFERROR(Q14/$D14,"-")</f>
        <v>0.11072387026276635</v>
      </c>
      <c r="S14" s="155">
        <f>SUM(S6:S13)</f>
        <v>13610</v>
      </c>
      <c r="T14" s="156">
        <f t="shared" ref="T14" si="100">IFERROR(S14/$D14,"-")</f>
        <v>1.1691676488476698E-2</v>
      </c>
      <c r="U14" s="155">
        <f>SUM(U6:U13)</f>
        <v>115281</v>
      </c>
      <c r="V14" s="156">
        <f t="shared" ref="V14" si="101">IFERROR(U14/$D14,"-")</f>
        <v>9.9032193774289651E-2</v>
      </c>
      <c r="W14" s="155">
        <f>SUM(W6:W13)</f>
        <v>667143</v>
      </c>
      <c r="X14" s="156">
        <f t="shared" ref="X14" si="102">IFERROR(W14/$D14,"-")</f>
        <v>0.57310948769667958</v>
      </c>
      <c r="Y14" s="155">
        <f>SUM(Y6:Y13)</f>
        <v>6758</v>
      </c>
      <c r="Z14" s="156">
        <f t="shared" ref="Z14" si="103">IFERROR(Y14/$D14,"-")</f>
        <v>5.8054628735580835E-3</v>
      </c>
      <c r="AA14" s="155">
        <f>SUM(AA6:AA13)</f>
        <v>253863</v>
      </c>
      <c r="AB14" s="156">
        <f t="shared" ref="AB14" si="104">IFERROR(AA14/$D14,"-")</f>
        <v>0.21808112185115061</v>
      </c>
      <c r="AC14" s="155">
        <f>SUM(AC6:AC13)</f>
        <v>74371</v>
      </c>
      <c r="AD14" s="156">
        <f t="shared" ref="AD14" si="105">IFERROR(AC14/$D14,"-")</f>
        <v>6.3888440273659114E-2</v>
      </c>
      <c r="AE14" s="155">
        <f>SUM(AE6:AE13)</f>
        <v>179492</v>
      </c>
      <c r="AF14" s="156">
        <f t="shared" ref="AF14" si="106">IFERROR(AE14/$D14,"-")</f>
        <v>0.1541926815774915</v>
      </c>
      <c r="AG14" s="52"/>
      <c r="AL14" s="52"/>
      <c r="AM14" s="52"/>
      <c r="AN14" s="52"/>
    </row>
    <row r="15" spans="1:40" s="53" customFormat="1">
      <c r="B15" s="58"/>
      <c r="H15" s="120"/>
      <c r="J15" s="120"/>
      <c r="AG15" s="52"/>
      <c r="AL15" s="52"/>
      <c r="AM15" s="52"/>
      <c r="AN15" s="52"/>
    </row>
    <row r="16" spans="1:40" s="53" customFormat="1">
      <c r="H16" s="120"/>
      <c r="J16" s="120"/>
      <c r="AG16" s="52"/>
      <c r="AL16" s="52"/>
      <c r="AM16" s="52"/>
      <c r="AN16" s="52"/>
    </row>
    <row r="17" spans="8:40" s="53" customFormat="1">
      <c r="H17" s="120"/>
      <c r="J17" s="120"/>
      <c r="AG17" s="52"/>
      <c r="AL17" s="52"/>
      <c r="AM17" s="52"/>
      <c r="AN17" s="52"/>
    </row>
    <row r="18" spans="8:40" s="53" customFormat="1">
      <c r="H18" s="120"/>
      <c r="J18" s="120"/>
      <c r="AG18" s="52"/>
      <c r="AL18" s="52"/>
      <c r="AM18" s="52"/>
      <c r="AN18" s="52"/>
    </row>
    <row r="19" spans="8:40" s="53" customFormat="1">
      <c r="J19" s="120"/>
      <c r="AG19" s="52"/>
      <c r="AL19" s="52"/>
      <c r="AM19" s="52"/>
      <c r="AN19" s="52"/>
    </row>
    <row r="20" spans="8:40" s="53" customFormat="1">
      <c r="AG20" s="52"/>
      <c r="AL20" s="52"/>
      <c r="AM20" s="52"/>
      <c r="AN20" s="52"/>
    </row>
    <row r="21" spans="8:40" s="53" customFormat="1">
      <c r="AG21" s="52"/>
      <c r="AL21" s="52"/>
      <c r="AM21" s="52"/>
      <c r="AN21" s="52"/>
    </row>
    <row r="22" spans="8:40" s="53" customFormat="1">
      <c r="AG22" s="52"/>
      <c r="AL22" s="52"/>
      <c r="AM22" s="52"/>
      <c r="AN22" s="52"/>
    </row>
  </sheetData>
  <mergeCells count="25">
    <mergeCell ref="AJ5:AK5"/>
    <mergeCell ref="AE3:AF3"/>
    <mergeCell ref="AC4:AD4"/>
    <mergeCell ref="AE4:AF4"/>
    <mergeCell ref="AA3:AB4"/>
    <mergeCell ref="AC3:AD3"/>
    <mergeCell ref="W3:X4"/>
    <mergeCell ref="Y3:Z4"/>
    <mergeCell ref="AH5:AI5"/>
    <mergeCell ref="I3:J4"/>
    <mergeCell ref="K4:L4"/>
    <mergeCell ref="M4:N4"/>
    <mergeCell ref="U4:V4"/>
    <mergeCell ref="B14:C14"/>
    <mergeCell ref="O3:P4"/>
    <mergeCell ref="Q3:R4"/>
    <mergeCell ref="U3:V3"/>
    <mergeCell ref="B3:B5"/>
    <mergeCell ref="C3:C5"/>
    <mergeCell ref="D3:D5"/>
    <mergeCell ref="E3:E5"/>
    <mergeCell ref="F3:F5"/>
    <mergeCell ref="G3:H4"/>
    <mergeCell ref="S3:T3"/>
    <mergeCell ref="S4:T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I6:I14 H14 J14:AF14 AA6:AA13 Q6:Q13" formula="1"/>
    <ignoredError sqref="AI6:AI7 AI9:AI10 AK6:AK9"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263</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1:4" ht="16.5" customHeight="1">
      <c r="A1" s="6" t="s">
        <v>278</v>
      </c>
    </row>
    <row r="2" spans="1:4" ht="16.5" customHeight="1">
      <c r="A2" s="6" t="s">
        <v>192</v>
      </c>
    </row>
    <row r="4" spans="1:4">
      <c r="B4" s="32"/>
      <c r="C4" s="32"/>
      <c r="D4" s="32"/>
    </row>
    <row r="5" spans="1:4">
      <c r="B5" s="32"/>
      <c r="C5" s="32"/>
      <c r="D5" s="32"/>
    </row>
    <row r="6" spans="1:4">
      <c r="B6" s="32"/>
      <c r="C6" s="32"/>
      <c r="D6" s="32"/>
    </row>
    <row r="7" spans="1:4">
      <c r="B7" s="32"/>
      <c r="C7" s="32"/>
      <c r="D7" s="32"/>
    </row>
    <row r="8" spans="1:4">
      <c r="B8" s="32"/>
      <c r="C8" s="32"/>
      <c r="D8" s="32"/>
    </row>
    <row r="9" spans="1:4">
      <c r="B9" s="32"/>
      <c r="C9" s="32"/>
      <c r="D9" s="32"/>
    </row>
    <row r="10" spans="1:4">
      <c r="B10" s="32"/>
      <c r="C10" s="32"/>
      <c r="D10" s="32"/>
    </row>
    <row r="11" spans="1:4">
      <c r="B11" s="32"/>
      <c r="C11" s="32"/>
      <c r="D11" s="32"/>
    </row>
    <row r="12" spans="1:4">
      <c r="B12" s="32"/>
      <c r="C12" s="32"/>
      <c r="D12" s="32"/>
    </row>
    <row r="13" spans="1:4">
      <c r="B13" s="32"/>
      <c r="C13" s="32"/>
      <c r="D13" s="32"/>
    </row>
    <row r="14" spans="1:4">
      <c r="B14" s="32"/>
      <c r="C14" s="32"/>
      <c r="D14" s="32"/>
    </row>
    <row r="15" spans="1:4">
      <c r="B15" s="32"/>
      <c r="C15" s="32"/>
      <c r="D15" s="32"/>
    </row>
    <row r="16" spans="1:4">
      <c r="B16" s="32"/>
      <c r="C16" s="32"/>
      <c r="D16" s="32"/>
    </row>
    <row r="17" spans="2:4">
      <c r="B17" s="32"/>
      <c r="C17" s="32"/>
      <c r="D17" s="32"/>
    </row>
    <row r="18" spans="2:4">
      <c r="B18" s="32"/>
      <c r="C18" s="32"/>
      <c r="D18" s="32"/>
    </row>
    <row r="19" spans="2:4">
      <c r="B19" s="32"/>
      <c r="C19" s="32"/>
      <c r="D19" s="32"/>
    </row>
    <row r="20" spans="2:4">
      <c r="B20" s="32"/>
      <c r="C20" s="32"/>
      <c r="D20" s="32"/>
    </row>
    <row r="21" spans="2:4">
      <c r="B21" s="32"/>
      <c r="C21" s="32"/>
      <c r="D21" s="32"/>
    </row>
    <row r="22" spans="2:4">
      <c r="B22" s="32"/>
      <c r="C22" s="32"/>
      <c r="D22" s="32"/>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202</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O82"/>
  <sheetViews>
    <sheetView showGridLines="0" zoomScaleNormal="100" zoomScaleSheetLayoutView="100" workbookViewId="0"/>
  </sheetViews>
  <sheetFormatPr defaultRowHeight="13.5"/>
  <cols>
    <col min="1" max="1" width="4.625" style="6" customWidth="1"/>
    <col min="2" max="2" width="3.625" style="6" customWidth="1"/>
    <col min="3" max="3" width="12" style="6" customWidth="1"/>
    <col min="4" max="32" width="8.625" style="6" customWidth="1"/>
    <col min="33" max="33" width="9" style="29"/>
    <col min="34" max="34" width="12.25" style="6" bestFit="1" customWidth="1"/>
    <col min="35" max="37" width="11.125" style="6" customWidth="1"/>
    <col min="38" max="38" width="11.25" style="29" customWidth="1"/>
    <col min="39" max="39" width="10.875" style="29" customWidth="1"/>
    <col min="40" max="40" width="9" style="29"/>
    <col min="41" max="41" width="9" style="6"/>
  </cols>
  <sheetData>
    <row r="1" spans="1:40" s="6" customFormat="1" ht="16.5" customHeight="1">
      <c r="A1" s="6" t="s">
        <v>198</v>
      </c>
      <c r="AG1" s="29"/>
      <c r="AL1" s="29"/>
      <c r="AM1" s="29"/>
      <c r="AN1" s="29"/>
    </row>
    <row r="2" spans="1:40" s="6" customFormat="1" ht="16.5" customHeight="1">
      <c r="A2" s="6" t="s">
        <v>196</v>
      </c>
      <c r="D2" s="29" t="s">
        <v>286</v>
      </c>
      <c r="AG2" s="29"/>
      <c r="AL2" s="29"/>
      <c r="AM2" s="29"/>
      <c r="AN2" s="29"/>
    </row>
    <row r="3" spans="1:40" s="6" customFormat="1" ht="16.5" customHeight="1">
      <c r="B3" s="164"/>
      <c r="C3" s="166" t="s">
        <v>167</v>
      </c>
      <c r="D3" s="184" t="s">
        <v>186</v>
      </c>
      <c r="E3" s="184" t="s">
        <v>199</v>
      </c>
      <c r="F3" s="184" t="s">
        <v>200</v>
      </c>
      <c r="G3" s="181" t="s">
        <v>74</v>
      </c>
      <c r="H3" s="187"/>
      <c r="I3" s="164" t="s">
        <v>75</v>
      </c>
      <c r="J3" s="181"/>
      <c r="K3" s="13"/>
      <c r="L3" s="13"/>
      <c r="M3" s="13"/>
      <c r="N3" s="14"/>
      <c r="O3" s="176" t="s">
        <v>201</v>
      </c>
      <c r="P3" s="177"/>
      <c r="Q3" s="180" t="s">
        <v>222</v>
      </c>
      <c r="R3" s="181"/>
      <c r="S3" s="160"/>
      <c r="T3" s="160"/>
      <c r="U3" s="160"/>
      <c r="V3" s="160"/>
      <c r="W3" s="191" t="s">
        <v>77</v>
      </c>
      <c r="X3" s="192"/>
      <c r="Y3" s="164" t="s">
        <v>78</v>
      </c>
      <c r="Z3" s="187"/>
      <c r="AA3" s="200" t="s">
        <v>79</v>
      </c>
      <c r="AB3" s="201"/>
      <c r="AC3" s="160"/>
      <c r="AD3" s="160"/>
      <c r="AE3" s="160"/>
      <c r="AF3" s="161"/>
      <c r="AG3" s="4"/>
      <c r="AH3" s="23"/>
      <c r="AI3" s="23"/>
      <c r="AJ3" s="23"/>
      <c r="AK3" s="23"/>
      <c r="AL3" s="29"/>
      <c r="AM3" s="29"/>
      <c r="AN3" s="29"/>
    </row>
    <row r="4" spans="1:40" s="6" customFormat="1" ht="16.5" customHeight="1">
      <c r="B4" s="183"/>
      <c r="C4" s="166"/>
      <c r="D4" s="185"/>
      <c r="E4" s="185"/>
      <c r="F4" s="185"/>
      <c r="G4" s="182"/>
      <c r="H4" s="188"/>
      <c r="I4" s="165"/>
      <c r="J4" s="182"/>
      <c r="K4" s="196" t="s">
        <v>181</v>
      </c>
      <c r="L4" s="197"/>
      <c r="M4" s="196" t="s">
        <v>182</v>
      </c>
      <c r="N4" s="197"/>
      <c r="O4" s="178"/>
      <c r="P4" s="179"/>
      <c r="Q4" s="165"/>
      <c r="R4" s="182"/>
      <c r="S4" s="189" t="s">
        <v>76</v>
      </c>
      <c r="T4" s="190"/>
      <c r="U4" s="189" t="s">
        <v>183</v>
      </c>
      <c r="V4" s="190"/>
      <c r="W4" s="193"/>
      <c r="X4" s="194"/>
      <c r="Y4" s="165"/>
      <c r="Z4" s="188"/>
      <c r="AA4" s="202"/>
      <c r="AB4" s="203"/>
      <c r="AC4" s="198" t="s">
        <v>184</v>
      </c>
      <c r="AD4" s="199"/>
      <c r="AE4" s="198" t="s">
        <v>185</v>
      </c>
      <c r="AF4" s="199"/>
      <c r="AG4" s="29"/>
      <c r="AH4" s="101" t="s">
        <v>243</v>
      </c>
      <c r="AI4" s="15"/>
      <c r="AJ4" s="28"/>
      <c r="AK4" s="28"/>
      <c r="AL4" s="2"/>
      <c r="AM4" s="29"/>
      <c r="AN4" s="29"/>
    </row>
    <row r="5" spans="1:40" s="6" customFormat="1" ht="45">
      <c r="B5" s="165"/>
      <c r="C5" s="166"/>
      <c r="D5" s="186"/>
      <c r="E5" s="186"/>
      <c r="F5" s="186"/>
      <c r="G5" s="22" t="s">
        <v>73</v>
      </c>
      <c r="H5" s="21" t="s">
        <v>269</v>
      </c>
      <c r="I5" s="22" t="s">
        <v>73</v>
      </c>
      <c r="J5" s="21" t="s">
        <v>269</v>
      </c>
      <c r="K5" s="22" t="s">
        <v>73</v>
      </c>
      <c r="L5" s="21" t="s">
        <v>269</v>
      </c>
      <c r="M5" s="22" t="s">
        <v>73</v>
      </c>
      <c r="N5" s="21" t="s">
        <v>269</v>
      </c>
      <c r="O5" s="22" t="s">
        <v>73</v>
      </c>
      <c r="P5" s="21" t="s">
        <v>269</v>
      </c>
      <c r="Q5" s="22" t="s">
        <v>73</v>
      </c>
      <c r="R5" s="21" t="s">
        <v>269</v>
      </c>
      <c r="S5" s="22" t="s">
        <v>73</v>
      </c>
      <c r="T5" s="21" t="s">
        <v>269</v>
      </c>
      <c r="U5" s="22" t="s">
        <v>73</v>
      </c>
      <c r="V5" s="21" t="s">
        <v>269</v>
      </c>
      <c r="W5" s="22" t="s">
        <v>73</v>
      </c>
      <c r="X5" s="21" t="s">
        <v>269</v>
      </c>
      <c r="Y5" s="22" t="s">
        <v>73</v>
      </c>
      <c r="Z5" s="21" t="s">
        <v>269</v>
      </c>
      <c r="AA5" s="22" t="s">
        <v>73</v>
      </c>
      <c r="AB5" s="21" t="s">
        <v>269</v>
      </c>
      <c r="AC5" s="22" t="s">
        <v>73</v>
      </c>
      <c r="AD5" s="21" t="s">
        <v>269</v>
      </c>
      <c r="AE5" s="22" t="s">
        <v>73</v>
      </c>
      <c r="AF5" s="21" t="s">
        <v>269</v>
      </c>
      <c r="AG5" s="29"/>
      <c r="AH5" s="195" t="s">
        <v>271</v>
      </c>
      <c r="AI5" s="195"/>
      <c r="AJ5" s="195" t="s">
        <v>272</v>
      </c>
      <c r="AK5" s="195"/>
      <c r="AL5" s="5" t="s">
        <v>89</v>
      </c>
      <c r="AM5" s="5" t="s">
        <v>90</v>
      </c>
      <c r="AN5" s="51"/>
    </row>
    <row r="6" spans="1:40" s="53" customFormat="1">
      <c r="B6" s="56">
        <v>1</v>
      </c>
      <c r="C6" s="49" t="s">
        <v>57</v>
      </c>
      <c r="D6" s="151">
        <v>322824</v>
      </c>
      <c r="E6" s="113">
        <v>42237</v>
      </c>
      <c r="F6" s="151">
        <f>D6-E6</f>
        <v>280587</v>
      </c>
      <c r="G6" s="152">
        <v>7099</v>
      </c>
      <c r="H6" s="153">
        <f>IFERROR(G6/$D6,"-")</f>
        <v>2.1990310509751445E-2</v>
      </c>
      <c r="I6" s="152">
        <f>SUM(K6,M6)</f>
        <v>12127</v>
      </c>
      <c r="J6" s="153">
        <f>IFERROR(I6/$D6,"-")</f>
        <v>3.7565360691894034E-2</v>
      </c>
      <c r="K6" s="152">
        <v>3914</v>
      </c>
      <c r="L6" s="153">
        <f>IFERROR(K6/$D6,"-")</f>
        <v>1.2124253463187372E-2</v>
      </c>
      <c r="M6" s="152">
        <v>8213</v>
      </c>
      <c r="N6" s="153">
        <f>IFERROR(M6/$D6,"-")</f>
        <v>2.5441107228706662E-2</v>
      </c>
      <c r="O6" s="152">
        <v>113</v>
      </c>
      <c r="P6" s="153">
        <f>IFERROR(O6/$D6,"-")</f>
        <v>3.5003593289222609E-4</v>
      </c>
      <c r="Q6" s="152">
        <f>SUM(S6,U6)</f>
        <v>22898</v>
      </c>
      <c r="R6" s="153">
        <f>IFERROR(Q6/$D6,"-")</f>
        <v>7.0930290189081355E-2</v>
      </c>
      <c r="S6" s="152">
        <v>2317</v>
      </c>
      <c r="T6" s="153">
        <f>IFERROR(S6/$D6,"-")</f>
        <v>7.1772854558521055E-3</v>
      </c>
      <c r="U6" s="152">
        <v>20581</v>
      </c>
      <c r="V6" s="153">
        <f>IFERROR(U6/$D6,"-")</f>
        <v>6.3753004733229257E-2</v>
      </c>
      <c r="W6" s="152">
        <v>205290</v>
      </c>
      <c r="X6" s="153">
        <f>IFERROR(W6/$D6,"-")</f>
        <v>0.63591926250836373</v>
      </c>
      <c r="Y6" s="152">
        <v>2005</v>
      </c>
      <c r="Z6" s="153">
        <f>IFERROR(Y6/$D6,"-")</f>
        <v>6.2108145614948084E-3</v>
      </c>
      <c r="AA6" s="152">
        <f>SUM(AC6,AE6)</f>
        <v>73292</v>
      </c>
      <c r="AB6" s="153">
        <f>IFERROR(AA6/$D6,"-")</f>
        <v>0.22703392560652244</v>
      </c>
      <c r="AC6" s="152">
        <v>22654</v>
      </c>
      <c r="AD6" s="153">
        <f>IFERROR(AC6/$D6,"-")</f>
        <v>7.0174460387083984E-2</v>
      </c>
      <c r="AE6" s="152">
        <v>50638</v>
      </c>
      <c r="AF6" s="153">
        <f>IFERROR(AE6/$D6,"-")</f>
        <v>0.15685946521943844</v>
      </c>
      <c r="AG6" s="52"/>
      <c r="AH6" s="50" t="str">
        <f>INDEX($C$6:$C$79,MATCH(AI6,T$6:T$79,0))</f>
        <v>豊能町</v>
      </c>
      <c r="AI6" s="157">
        <f>LARGE(T$6:T$79,ROW(F1))</f>
        <v>3.8470505945441831E-2</v>
      </c>
      <c r="AJ6" s="50" t="str">
        <f>INDEX($C$6:$C$79,MATCH(AK6,Z$6:Z$79,0))</f>
        <v>堺市東区</v>
      </c>
      <c r="AK6" s="157">
        <f>LARGE(Z$6:Z$79,ROW(H1))</f>
        <v>9.4304318539031508E-3</v>
      </c>
      <c r="AL6" s="157">
        <f>$T$80</f>
        <v>1.1691676488476698E-2</v>
      </c>
      <c r="AM6" s="157">
        <f>$Z$80</f>
        <v>5.8054628735580835E-3</v>
      </c>
      <c r="AN6" s="106">
        <v>0</v>
      </c>
    </row>
    <row r="7" spans="1:40" s="53" customFormat="1">
      <c r="B7" s="56">
        <v>2</v>
      </c>
      <c r="C7" s="49" t="s">
        <v>132</v>
      </c>
      <c r="D7" s="151">
        <v>11647</v>
      </c>
      <c r="E7" s="113">
        <v>1716</v>
      </c>
      <c r="F7" s="151">
        <f t="shared" ref="F7:F13" si="0">D7-E7</f>
        <v>9931</v>
      </c>
      <c r="G7" s="152">
        <v>352</v>
      </c>
      <c r="H7" s="153">
        <f t="shared" ref="H7:J70" si="1">IFERROR(G7/$D7,"-")</f>
        <v>3.0222374860479094E-2</v>
      </c>
      <c r="I7" s="152">
        <f t="shared" ref="I7:I13" si="2">SUM(K7,M7)</f>
        <v>504</v>
      </c>
      <c r="J7" s="153">
        <f t="shared" si="1"/>
        <v>4.3272945822958701E-2</v>
      </c>
      <c r="K7" s="152">
        <v>167</v>
      </c>
      <c r="L7" s="153">
        <f t="shared" ref="L7" si="3">IFERROR(K7/$D7,"-")</f>
        <v>1.433845625482957E-2</v>
      </c>
      <c r="M7" s="152">
        <v>337</v>
      </c>
      <c r="N7" s="153">
        <f t="shared" ref="N7" si="4">IFERROR(M7/$D7,"-")</f>
        <v>2.8934489568129131E-2</v>
      </c>
      <c r="O7" s="152">
        <v>5</v>
      </c>
      <c r="P7" s="153">
        <f t="shared" ref="P7" si="5">IFERROR(O7/$D7,"-")</f>
        <v>4.292950974499871E-4</v>
      </c>
      <c r="Q7" s="152">
        <f t="shared" ref="Q7:Q13" si="6">SUM(S7,U7)</f>
        <v>855</v>
      </c>
      <c r="R7" s="153">
        <f t="shared" ref="R7" si="7">IFERROR(Q7/$D7,"-")</f>
        <v>7.3409461663947795E-2</v>
      </c>
      <c r="S7" s="152">
        <v>91</v>
      </c>
      <c r="T7" s="153">
        <f t="shared" ref="T7" si="8">IFERROR(S7/$D7,"-")</f>
        <v>7.8131707735897664E-3</v>
      </c>
      <c r="U7" s="152">
        <v>764</v>
      </c>
      <c r="V7" s="153">
        <f t="shared" ref="V7" si="9">IFERROR(U7/$D7,"-")</f>
        <v>6.5596290890358039E-2</v>
      </c>
      <c r="W7" s="152">
        <v>7118</v>
      </c>
      <c r="X7" s="153">
        <f t="shared" ref="X7" si="10">IFERROR(W7/$D7,"-")</f>
        <v>0.61114450072980164</v>
      </c>
      <c r="Y7" s="152">
        <v>73</v>
      </c>
      <c r="Z7" s="153">
        <f t="shared" ref="Z7" si="11">IFERROR(Y7/$D7,"-")</f>
        <v>6.2677084227698117E-3</v>
      </c>
      <c r="AA7" s="152">
        <f t="shared" ref="AA7:AA70" si="12">SUM(AC7,AE7)</f>
        <v>2740</v>
      </c>
      <c r="AB7" s="153">
        <f t="shared" ref="AB7" si="13">IFERROR(AA7/$D7,"-")</f>
        <v>0.23525371340259293</v>
      </c>
      <c r="AC7" s="152">
        <v>790</v>
      </c>
      <c r="AD7" s="153">
        <f t="shared" ref="AD7" si="14">IFERROR(AC7/$D7,"-")</f>
        <v>6.7828625397097969E-2</v>
      </c>
      <c r="AE7" s="152">
        <v>1950</v>
      </c>
      <c r="AF7" s="153">
        <f t="shared" ref="AF7" si="15">IFERROR(AE7/$D7,"-")</f>
        <v>0.16742508800549497</v>
      </c>
      <c r="AG7" s="52"/>
      <c r="AH7" s="50" t="str">
        <f t="shared" ref="AH7:AH70" si="16">INDEX($C$6:$C$79,MATCH(AI7,T$6:T$79,0))</f>
        <v>河南町</v>
      </c>
      <c r="AI7" s="157">
        <f t="shared" ref="AI7:AI70" si="17">LARGE(T$6:T$79,ROW(F2))</f>
        <v>1.9391634980988594E-2</v>
      </c>
      <c r="AJ7" s="50" t="str">
        <f t="shared" ref="AJ7:AJ70" si="18">INDEX($C$6:$C$79,MATCH(AK7,Z$6:Z$79,0))</f>
        <v>守口市</v>
      </c>
      <c r="AK7" s="157">
        <f t="shared" ref="AK7:AK70" si="19">LARGE(Z$6:Z$79,ROW(H2))</f>
        <v>8.5506225041108753E-3</v>
      </c>
      <c r="AL7" s="157">
        <f t="shared" ref="AL7:AL70" si="20">$T$80</f>
        <v>1.1691676488476698E-2</v>
      </c>
      <c r="AM7" s="157">
        <f t="shared" ref="AM7:AM70" si="21">$Z$80</f>
        <v>5.8054628735580835E-3</v>
      </c>
      <c r="AN7" s="106">
        <v>0</v>
      </c>
    </row>
    <row r="8" spans="1:40" s="53" customFormat="1">
      <c r="B8" s="56">
        <v>3</v>
      </c>
      <c r="C8" s="49" t="s">
        <v>133</v>
      </c>
      <c r="D8" s="151">
        <v>7404</v>
      </c>
      <c r="E8" s="113">
        <v>1099</v>
      </c>
      <c r="F8" s="151">
        <f t="shared" si="0"/>
        <v>6305</v>
      </c>
      <c r="G8" s="152">
        <v>172</v>
      </c>
      <c r="H8" s="153">
        <f t="shared" si="1"/>
        <v>2.3230686115613183E-2</v>
      </c>
      <c r="I8" s="152">
        <f t="shared" si="2"/>
        <v>263</v>
      </c>
      <c r="J8" s="153">
        <f t="shared" si="1"/>
        <v>3.5521339816315507E-2</v>
      </c>
      <c r="K8" s="152">
        <v>100</v>
      </c>
      <c r="L8" s="153">
        <f t="shared" ref="L8" si="22">IFERROR(K8/$D8,"-")</f>
        <v>1.350621285791464E-2</v>
      </c>
      <c r="M8" s="152">
        <v>163</v>
      </c>
      <c r="N8" s="153">
        <f t="shared" ref="N8" si="23">IFERROR(M8/$D8,"-")</f>
        <v>2.2015126958400865E-2</v>
      </c>
      <c r="O8" s="152">
        <v>7</v>
      </c>
      <c r="P8" s="153">
        <f t="shared" ref="P8" si="24">IFERROR(O8/$D8,"-")</f>
        <v>9.454349000540249E-4</v>
      </c>
      <c r="Q8" s="152">
        <f t="shared" si="6"/>
        <v>657</v>
      </c>
      <c r="R8" s="153">
        <f t="shared" ref="R8" si="25">IFERROR(Q8/$D8,"-")</f>
        <v>8.8735818476499195E-2</v>
      </c>
      <c r="S8" s="152">
        <v>106</v>
      </c>
      <c r="T8" s="153">
        <f t="shared" ref="T8" si="26">IFERROR(S8/$D8,"-")</f>
        <v>1.4316585629389519E-2</v>
      </c>
      <c r="U8" s="152">
        <v>551</v>
      </c>
      <c r="V8" s="153">
        <f t="shared" ref="V8" si="27">IFERROR(U8/$D8,"-")</f>
        <v>7.4419232847109676E-2</v>
      </c>
      <c r="W8" s="152">
        <v>4614</v>
      </c>
      <c r="X8" s="153">
        <f t="shared" ref="X8" si="28">IFERROR(W8/$D8,"-")</f>
        <v>0.62317666126418148</v>
      </c>
      <c r="Y8" s="152">
        <v>53</v>
      </c>
      <c r="Z8" s="153">
        <f t="shared" ref="Z8" si="29">IFERROR(Y8/$D8,"-")</f>
        <v>7.1582928146947597E-3</v>
      </c>
      <c r="AA8" s="152">
        <f t="shared" si="12"/>
        <v>1638</v>
      </c>
      <c r="AB8" s="153">
        <f t="shared" ref="AB8" si="30">IFERROR(AA8/$D8,"-")</f>
        <v>0.22123176661264182</v>
      </c>
      <c r="AC8" s="152">
        <v>535</v>
      </c>
      <c r="AD8" s="153">
        <f t="shared" ref="AD8" si="31">IFERROR(AC8/$D8,"-")</f>
        <v>7.2258238789843332E-2</v>
      </c>
      <c r="AE8" s="152">
        <v>1103</v>
      </c>
      <c r="AF8" s="153">
        <f t="shared" ref="AF8" si="32">IFERROR(AE8/$D8,"-")</f>
        <v>0.14897352782279849</v>
      </c>
      <c r="AG8" s="52"/>
      <c r="AH8" s="50" t="str">
        <f t="shared" si="16"/>
        <v>池田市</v>
      </c>
      <c r="AI8" s="157">
        <f t="shared" si="17"/>
        <v>1.8708755697666508E-2</v>
      </c>
      <c r="AJ8" s="50" t="str">
        <f t="shared" si="18"/>
        <v>能勢町</v>
      </c>
      <c r="AK8" s="157">
        <f t="shared" si="19"/>
        <v>8.4880636604774528E-3</v>
      </c>
      <c r="AL8" s="157">
        <f t="shared" si="20"/>
        <v>1.1691676488476698E-2</v>
      </c>
      <c r="AM8" s="157">
        <f t="shared" si="21"/>
        <v>5.8054628735580835E-3</v>
      </c>
      <c r="AN8" s="106">
        <v>0</v>
      </c>
    </row>
    <row r="9" spans="1:40" s="53" customFormat="1">
      <c r="B9" s="56">
        <v>4</v>
      </c>
      <c r="C9" s="49" t="s">
        <v>134</v>
      </c>
      <c r="D9" s="151">
        <v>8627</v>
      </c>
      <c r="E9" s="113">
        <v>1476</v>
      </c>
      <c r="F9" s="151">
        <f t="shared" si="0"/>
        <v>7151</v>
      </c>
      <c r="G9" s="152">
        <v>229</v>
      </c>
      <c r="H9" s="153">
        <f t="shared" si="1"/>
        <v>2.654456937521734E-2</v>
      </c>
      <c r="I9" s="152">
        <f t="shared" si="2"/>
        <v>410</v>
      </c>
      <c r="J9" s="153">
        <f t="shared" si="1"/>
        <v>4.7525211545148952E-2</v>
      </c>
      <c r="K9" s="152">
        <v>147</v>
      </c>
      <c r="L9" s="153">
        <f t="shared" ref="L9" si="33">IFERROR(K9/$D9,"-")</f>
        <v>1.7039527066187551E-2</v>
      </c>
      <c r="M9" s="152">
        <v>263</v>
      </c>
      <c r="N9" s="153">
        <f t="shared" ref="N9" si="34">IFERROR(M9/$D9,"-")</f>
        <v>3.0485684478961401E-2</v>
      </c>
      <c r="O9" s="152">
        <v>3</v>
      </c>
      <c r="P9" s="153">
        <f t="shared" ref="P9" si="35">IFERROR(O9/$D9,"-")</f>
        <v>3.4774545033035818E-4</v>
      </c>
      <c r="Q9" s="152">
        <f t="shared" si="6"/>
        <v>834</v>
      </c>
      <c r="R9" s="153">
        <f t="shared" ref="R9" si="36">IFERROR(Q9/$D9,"-")</f>
        <v>9.6673235191839568E-2</v>
      </c>
      <c r="S9" s="152">
        <v>45</v>
      </c>
      <c r="T9" s="153">
        <f t="shared" ref="T9" si="37">IFERROR(S9/$D9,"-")</f>
        <v>5.2161817549553728E-3</v>
      </c>
      <c r="U9" s="152">
        <v>789</v>
      </c>
      <c r="V9" s="153">
        <f t="shared" ref="V9" si="38">IFERROR(U9/$D9,"-")</f>
        <v>9.1457053436884206E-2</v>
      </c>
      <c r="W9" s="152">
        <v>5332</v>
      </c>
      <c r="X9" s="153">
        <f t="shared" ref="X9" si="39">IFERROR(W9/$D9,"-")</f>
        <v>0.61805958038715658</v>
      </c>
      <c r="Y9" s="152">
        <v>39</v>
      </c>
      <c r="Z9" s="153">
        <f t="shared" ref="Z9" si="40">IFERROR(Y9/$D9,"-")</f>
        <v>4.5206908542946567E-3</v>
      </c>
      <c r="AA9" s="152">
        <f t="shared" si="12"/>
        <v>1780</v>
      </c>
      <c r="AB9" s="153">
        <f t="shared" ref="AB9" si="41">IFERROR(AA9/$D9,"-")</f>
        <v>0.20632896719601251</v>
      </c>
      <c r="AC9" s="152">
        <v>542</v>
      </c>
      <c r="AD9" s="153">
        <f t="shared" ref="AD9" si="42">IFERROR(AC9/$D9,"-")</f>
        <v>6.2826011359684714E-2</v>
      </c>
      <c r="AE9" s="152">
        <v>1238</v>
      </c>
      <c r="AF9" s="153">
        <f t="shared" ref="AF9" si="43">IFERROR(AE9/$D9,"-")</f>
        <v>0.1435029558363278</v>
      </c>
      <c r="AG9" s="52"/>
      <c r="AH9" s="50" t="str">
        <f t="shared" si="16"/>
        <v>吹田市</v>
      </c>
      <c r="AI9" s="157">
        <f t="shared" si="17"/>
        <v>1.8060366155368629E-2</v>
      </c>
      <c r="AJ9" s="50" t="str">
        <f t="shared" si="18"/>
        <v>堺市南区</v>
      </c>
      <c r="AK9" s="157">
        <f t="shared" si="19"/>
        <v>8.2925152530720983E-3</v>
      </c>
      <c r="AL9" s="157">
        <f t="shared" si="20"/>
        <v>1.1691676488476698E-2</v>
      </c>
      <c r="AM9" s="157">
        <f t="shared" si="21"/>
        <v>5.8054628735580835E-3</v>
      </c>
      <c r="AN9" s="106">
        <v>0</v>
      </c>
    </row>
    <row r="10" spans="1:40" s="53" customFormat="1">
      <c r="B10" s="56">
        <v>5</v>
      </c>
      <c r="C10" s="49" t="s">
        <v>135</v>
      </c>
      <c r="D10" s="151">
        <v>7084</v>
      </c>
      <c r="E10" s="113">
        <v>674</v>
      </c>
      <c r="F10" s="151">
        <f t="shared" si="0"/>
        <v>6410</v>
      </c>
      <c r="G10" s="152">
        <v>110</v>
      </c>
      <c r="H10" s="153">
        <f t="shared" si="1"/>
        <v>1.5527950310559006E-2</v>
      </c>
      <c r="I10" s="152">
        <f t="shared" si="2"/>
        <v>165</v>
      </c>
      <c r="J10" s="153">
        <f t="shared" si="1"/>
        <v>2.3291925465838508E-2</v>
      </c>
      <c r="K10" s="152">
        <v>52</v>
      </c>
      <c r="L10" s="153">
        <f t="shared" ref="L10" si="44">IFERROR(K10/$D10,"-")</f>
        <v>7.3404856013551669E-3</v>
      </c>
      <c r="M10" s="152">
        <v>113</v>
      </c>
      <c r="N10" s="153">
        <f t="shared" ref="N10" si="45">IFERROR(M10/$D10,"-")</f>
        <v>1.5951439864483344E-2</v>
      </c>
      <c r="O10" s="152">
        <v>0</v>
      </c>
      <c r="P10" s="153">
        <f t="shared" ref="P10" si="46">IFERROR(O10/$D10,"-")</f>
        <v>0</v>
      </c>
      <c r="Q10" s="152">
        <f t="shared" si="6"/>
        <v>399</v>
      </c>
      <c r="R10" s="153">
        <f t="shared" ref="R10" si="47">IFERROR(Q10/$D10,"-")</f>
        <v>5.632411067193676E-2</v>
      </c>
      <c r="S10" s="152">
        <v>43</v>
      </c>
      <c r="T10" s="153">
        <f t="shared" ref="T10" si="48">IFERROR(S10/$D10,"-")</f>
        <v>6.070016939582157E-3</v>
      </c>
      <c r="U10" s="152">
        <v>356</v>
      </c>
      <c r="V10" s="153">
        <f t="shared" ref="V10" si="49">IFERROR(U10/$D10,"-")</f>
        <v>5.02540937323546E-2</v>
      </c>
      <c r="W10" s="152">
        <v>4557</v>
      </c>
      <c r="X10" s="153">
        <f t="shared" ref="X10" si="50">IFERROR(W10/$D10,"-")</f>
        <v>0.64328063241106714</v>
      </c>
      <c r="Y10" s="152">
        <v>48</v>
      </c>
      <c r="Z10" s="153">
        <f t="shared" ref="Z10" si="51">IFERROR(Y10/$D10,"-")</f>
        <v>6.7758328627893849E-3</v>
      </c>
      <c r="AA10" s="152">
        <f t="shared" si="12"/>
        <v>1805</v>
      </c>
      <c r="AB10" s="153">
        <f t="shared" ref="AB10" si="52">IFERROR(AA10/$D10,"-")</f>
        <v>0.25479954827780915</v>
      </c>
      <c r="AC10" s="152">
        <v>576</v>
      </c>
      <c r="AD10" s="153">
        <f t="shared" ref="AD10" si="53">IFERROR(AC10/$D10,"-")</f>
        <v>8.1309994353472609E-2</v>
      </c>
      <c r="AE10" s="152">
        <v>1229</v>
      </c>
      <c r="AF10" s="153">
        <f t="shared" ref="AF10" si="54">IFERROR(AE10/$D10,"-")</f>
        <v>0.17348955392433654</v>
      </c>
      <c r="AG10" s="52"/>
      <c r="AH10" s="50" t="str">
        <f t="shared" si="16"/>
        <v>守口市</v>
      </c>
      <c r="AI10" s="157">
        <f t="shared" si="17"/>
        <v>1.728917077754287E-2</v>
      </c>
      <c r="AJ10" s="50" t="str">
        <f t="shared" si="18"/>
        <v>福島区</v>
      </c>
      <c r="AK10" s="157">
        <f t="shared" si="19"/>
        <v>7.1582928146947597E-3</v>
      </c>
      <c r="AL10" s="157">
        <f t="shared" si="20"/>
        <v>1.1691676488476698E-2</v>
      </c>
      <c r="AM10" s="157">
        <f t="shared" si="21"/>
        <v>5.8054628735580835E-3</v>
      </c>
      <c r="AN10" s="106">
        <v>0</v>
      </c>
    </row>
    <row r="11" spans="1:40" s="53" customFormat="1">
      <c r="B11" s="56">
        <v>6</v>
      </c>
      <c r="C11" s="49" t="s">
        <v>136</v>
      </c>
      <c r="D11" s="151">
        <v>10658</v>
      </c>
      <c r="E11" s="113">
        <v>1085</v>
      </c>
      <c r="F11" s="151">
        <f>D11-E11</f>
        <v>9573</v>
      </c>
      <c r="G11" s="152">
        <v>174</v>
      </c>
      <c r="H11" s="153">
        <f t="shared" si="1"/>
        <v>1.6325764683805592E-2</v>
      </c>
      <c r="I11" s="152">
        <f t="shared" si="2"/>
        <v>305</v>
      </c>
      <c r="J11" s="153">
        <f t="shared" si="1"/>
        <v>2.8617001313567272E-2</v>
      </c>
      <c r="K11" s="152">
        <v>100</v>
      </c>
      <c r="L11" s="153">
        <f t="shared" ref="L11" si="55">IFERROR(K11/$D11,"-")</f>
        <v>9.382623381497467E-3</v>
      </c>
      <c r="M11" s="152">
        <v>205</v>
      </c>
      <c r="N11" s="153">
        <f t="shared" ref="N11" si="56">IFERROR(M11/$D11,"-")</f>
        <v>1.9234377932069807E-2</v>
      </c>
      <c r="O11" s="152">
        <v>0</v>
      </c>
      <c r="P11" s="153">
        <f t="shared" ref="P11" si="57">IFERROR(O11/$D11,"-")</f>
        <v>0</v>
      </c>
      <c r="Q11" s="152">
        <f t="shared" si="6"/>
        <v>606</v>
      </c>
      <c r="R11" s="153">
        <f t="shared" ref="R11" si="58">IFERROR(Q11/$D11,"-")</f>
        <v>5.6858697691874648E-2</v>
      </c>
      <c r="S11" s="152">
        <v>67</v>
      </c>
      <c r="T11" s="153">
        <f t="shared" ref="T11" si="59">IFERROR(S11/$D11,"-")</f>
        <v>6.2863576656033027E-3</v>
      </c>
      <c r="U11" s="152">
        <v>539</v>
      </c>
      <c r="V11" s="153">
        <f t="shared" ref="V11" si="60">IFERROR(U11/$D11,"-")</f>
        <v>5.0572340026271347E-2</v>
      </c>
      <c r="W11" s="152">
        <v>7064</v>
      </c>
      <c r="X11" s="153">
        <f t="shared" ref="X11" si="61">IFERROR(W11/$D11,"-")</f>
        <v>0.662788515668981</v>
      </c>
      <c r="Y11" s="152">
        <v>59</v>
      </c>
      <c r="Z11" s="153">
        <f t="shared" ref="Z11" si="62">IFERROR(Y11/$D11,"-")</f>
        <v>5.5357477950835057E-3</v>
      </c>
      <c r="AA11" s="152">
        <f t="shared" si="12"/>
        <v>2450</v>
      </c>
      <c r="AB11" s="153">
        <f t="shared" ref="AB11" si="63">IFERROR(AA11/$D11,"-")</f>
        <v>0.22987427284668793</v>
      </c>
      <c r="AC11" s="152">
        <v>788</v>
      </c>
      <c r="AD11" s="153">
        <f t="shared" ref="AD11" si="64">IFERROR(AC11/$D11,"-")</f>
        <v>7.3935072246200037E-2</v>
      </c>
      <c r="AE11" s="152">
        <v>1662</v>
      </c>
      <c r="AF11" s="153">
        <f t="shared" ref="AF11" si="65">IFERROR(AE11/$D11,"-")</f>
        <v>0.15593920060048791</v>
      </c>
      <c r="AG11" s="52"/>
      <c r="AH11" s="50" t="str">
        <f t="shared" si="16"/>
        <v>高槻市</v>
      </c>
      <c r="AI11" s="157">
        <f t="shared" si="17"/>
        <v>1.7234574398105513E-2</v>
      </c>
      <c r="AJ11" s="50" t="str">
        <f t="shared" si="18"/>
        <v>堺市堺区</v>
      </c>
      <c r="AK11" s="157">
        <f t="shared" si="19"/>
        <v>7.1281482654839221E-3</v>
      </c>
      <c r="AL11" s="157">
        <f t="shared" si="20"/>
        <v>1.1691676488476698E-2</v>
      </c>
      <c r="AM11" s="157">
        <f t="shared" si="21"/>
        <v>5.8054628735580835E-3</v>
      </c>
      <c r="AN11" s="106">
        <v>0</v>
      </c>
    </row>
    <row r="12" spans="1:40" s="53" customFormat="1">
      <c r="B12" s="56">
        <v>7</v>
      </c>
      <c r="C12" s="49" t="s">
        <v>137</v>
      </c>
      <c r="D12" s="151">
        <v>9551</v>
      </c>
      <c r="E12" s="113">
        <v>1358</v>
      </c>
      <c r="F12" s="151">
        <f t="shared" si="0"/>
        <v>8193</v>
      </c>
      <c r="G12" s="152">
        <v>225</v>
      </c>
      <c r="H12" s="153">
        <f t="shared" si="1"/>
        <v>2.355774264474924E-2</v>
      </c>
      <c r="I12" s="152">
        <f t="shared" si="2"/>
        <v>399</v>
      </c>
      <c r="J12" s="153">
        <f t="shared" si="1"/>
        <v>4.177573029002199E-2</v>
      </c>
      <c r="K12" s="152">
        <v>150</v>
      </c>
      <c r="L12" s="153">
        <f t="shared" ref="L12" si="66">IFERROR(K12/$D12,"-")</f>
        <v>1.5705161763166161E-2</v>
      </c>
      <c r="M12" s="152">
        <v>249</v>
      </c>
      <c r="N12" s="153">
        <f t="shared" ref="N12" si="67">IFERROR(M12/$D12,"-")</f>
        <v>2.6070568526855825E-2</v>
      </c>
      <c r="O12" s="152">
        <v>6</v>
      </c>
      <c r="P12" s="153">
        <f t="shared" ref="P12" si="68">IFERROR(O12/$D12,"-")</f>
        <v>6.2820647052664648E-4</v>
      </c>
      <c r="Q12" s="152">
        <f t="shared" si="6"/>
        <v>728</v>
      </c>
      <c r="R12" s="153">
        <f t="shared" ref="R12" si="69">IFERROR(Q12/$D12,"-")</f>
        <v>7.6222385090566433E-2</v>
      </c>
      <c r="S12" s="152">
        <v>67</v>
      </c>
      <c r="T12" s="153">
        <f t="shared" ref="T12" si="70">IFERROR(S12/$D12,"-")</f>
        <v>7.0149722542142186E-3</v>
      </c>
      <c r="U12" s="152">
        <v>661</v>
      </c>
      <c r="V12" s="153">
        <f t="shared" ref="V12" si="71">IFERROR(U12/$D12,"-")</f>
        <v>6.920741283635222E-2</v>
      </c>
      <c r="W12" s="152">
        <v>6110</v>
      </c>
      <c r="X12" s="153">
        <f t="shared" ref="X12" si="72">IFERROR(W12/$D12,"-")</f>
        <v>0.63972358915296823</v>
      </c>
      <c r="Y12" s="152">
        <v>51</v>
      </c>
      <c r="Z12" s="153">
        <f t="shared" ref="Z12" si="73">IFERROR(Y12/$D12,"-")</f>
        <v>5.339754999476495E-3</v>
      </c>
      <c r="AA12" s="152">
        <f t="shared" si="12"/>
        <v>2032</v>
      </c>
      <c r="AB12" s="153">
        <f t="shared" ref="AB12" si="74">IFERROR(AA12/$D12,"-")</f>
        <v>0.21275259135169092</v>
      </c>
      <c r="AC12" s="152">
        <v>681</v>
      </c>
      <c r="AD12" s="153">
        <f t="shared" ref="AD12" si="75">IFERROR(AC12/$D12,"-")</f>
        <v>7.1301434404774364E-2</v>
      </c>
      <c r="AE12" s="152">
        <v>1351</v>
      </c>
      <c r="AF12" s="153">
        <f t="shared" ref="AF12" si="76">IFERROR(AE12/$D12,"-")</f>
        <v>0.14145115694691654</v>
      </c>
      <c r="AG12" s="52"/>
      <c r="AH12" s="50" t="str">
        <f t="shared" si="16"/>
        <v>寝屋川市</v>
      </c>
      <c r="AI12" s="157">
        <f t="shared" si="17"/>
        <v>1.6551478658084418E-2</v>
      </c>
      <c r="AJ12" s="50" t="str">
        <f t="shared" si="18"/>
        <v>北区</v>
      </c>
      <c r="AK12" s="157">
        <f t="shared" si="19"/>
        <v>6.8352699931647299E-3</v>
      </c>
      <c r="AL12" s="157">
        <f t="shared" si="20"/>
        <v>1.1691676488476698E-2</v>
      </c>
      <c r="AM12" s="157">
        <f t="shared" si="21"/>
        <v>5.8054628735580835E-3</v>
      </c>
      <c r="AN12" s="106">
        <v>0</v>
      </c>
    </row>
    <row r="13" spans="1:40" s="53" customFormat="1">
      <c r="B13" s="56">
        <v>8</v>
      </c>
      <c r="C13" s="49" t="s">
        <v>58</v>
      </c>
      <c r="D13" s="151">
        <v>7230</v>
      </c>
      <c r="E13" s="113">
        <v>911</v>
      </c>
      <c r="F13" s="151">
        <f t="shared" si="0"/>
        <v>6319</v>
      </c>
      <c r="G13" s="152">
        <v>141</v>
      </c>
      <c r="H13" s="153">
        <f t="shared" si="1"/>
        <v>1.9502074688796681E-2</v>
      </c>
      <c r="I13" s="152">
        <f t="shared" si="2"/>
        <v>268</v>
      </c>
      <c r="J13" s="153">
        <f t="shared" si="1"/>
        <v>3.706777316735823E-2</v>
      </c>
      <c r="K13" s="152">
        <v>74</v>
      </c>
      <c r="L13" s="153">
        <f t="shared" ref="L13" si="77">IFERROR(K13/$D13,"-")</f>
        <v>1.0235131396957123E-2</v>
      </c>
      <c r="M13" s="152">
        <v>194</v>
      </c>
      <c r="N13" s="153">
        <f t="shared" ref="N13" si="78">IFERROR(M13/$D13,"-")</f>
        <v>2.6832641770401105E-2</v>
      </c>
      <c r="O13" s="152">
        <v>2</v>
      </c>
      <c r="P13" s="153">
        <f t="shared" ref="P13" si="79">IFERROR(O13/$D13,"-")</f>
        <v>2.7662517289073305E-4</v>
      </c>
      <c r="Q13" s="152">
        <f t="shared" si="6"/>
        <v>500</v>
      </c>
      <c r="R13" s="153">
        <f t="shared" ref="R13" si="80">IFERROR(Q13/$D13,"-")</f>
        <v>6.9156293222683268E-2</v>
      </c>
      <c r="S13" s="152">
        <v>57</v>
      </c>
      <c r="T13" s="153">
        <f t="shared" ref="T13" si="81">IFERROR(S13/$D13,"-")</f>
        <v>7.8838174273858919E-3</v>
      </c>
      <c r="U13" s="152">
        <v>443</v>
      </c>
      <c r="V13" s="153">
        <f t="shared" ref="V13" si="82">IFERROR(U13/$D13,"-")</f>
        <v>6.1272475795297369E-2</v>
      </c>
      <c r="W13" s="152">
        <v>4584</v>
      </c>
      <c r="X13" s="153">
        <f t="shared" ref="X13" si="83">IFERROR(W13/$D13,"-")</f>
        <v>0.63402489626556013</v>
      </c>
      <c r="Y13" s="152">
        <v>43</v>
      </c>
      <c r="Z13" s="153">
        <f t="shared" ref="Z13" si="84">IFERROR(Y13/$D13,"-")</f>
        <v>5.9474412171507604E-3</v>
      </c>
      <c r="AA13" s="152">
        <f t="shared" si="12"/>
        <v>1692</v>
      </c>
      <c r="AB13" s="153">
        <f t="shared" ref="AB13" si="85">IFERROR(AA13/$D13,"-")</f>
        <v>0.23402489626556017</v>
      </c>
      <c r="AC13" s="152">
        <v>455</v>
      </c>
      <c r="AD13" s="153">
        <f t="shared" ref="AD13" si="86">IFERROR(AC13/$D13,"-")</f>
        <v>6.2932226832641769E-2</v>
      </c>
      <c r="AE13" s="152">
        <v>1237</v>
      </c>
      <c r="AF13" s="153">
        <f t="shared" ref="AF13" si="87">IFERROR(AE13/$D13,"-")</f>
        <v>0.1710926694329184</v>
      </c>
      <c r="AG13" s="52"/>
      <c r="AH13" s="50" t="str">
        <f t="shared" si="16"/>
        <v>太子町</v>
      </c>
      <c r="AI13" s="157">
        <f t="shared" si="17"/>
        <v>1.6028955532574975E-2</v>
      </c>
      <c r="AJ13" s="50" t="str">
        <f t="shared" si="18"/>
        <v>生野区</v>
      </c>
      <c r="AK13" s="157">
        <f t="shared" si="19"/>
        <v>6.8197317572175498E-3</v>
      </c>
      <c r="AL13" s="157">
        <f t="shared" si="20"/>
        <v>1.1691676488476698E-2</v>
      </c>
      <c r="AM13" s="157">
        <f t="shared" si="21"/>
        <v>5.8054628735580835E-3</v>
      </c>
      <c r="AN13" s="106">
        <v>0</v>
      </c>
    </row>
    <row r="14" spans="1:40" s="53" customFormat="1">
      <c r="B14" s="56">
        <v>9</v>
      </c>
      <c r="C14" s="49" t="s">
        <v>138</v>
      </c>
      <c r="D14" s="151">
        <v>4634</v>
      </c>
      <c r="E14" s="113">
        <v>417</v>
      </c>
      <c r="F14" s="151">
        <f>D14-E14</f>
        <v>4217</v>
      </c>
      <c r="G14" s="152">
        <v>70</v>
      </c>
      <c r="H14" s="153">
        <f t="shared" si="1"/>
        <v>1.5105740181268883E-2</v>
      </c>
      <c r="I14" s="152">
        <f>SUM(K14,M14)</f>
        <v>119</v>
      </c>
      <c r="J14" s="153">
        <f t="shared" si="1"/>
        <v>2.5679758308157101E-2</v>
      </c>
      <c r="K14" s="152">
        <v>45</v>
      </c>
      <c r="L14" s="153">
        <f t="shared" ref="L14" si="88">IFERROR(K14/$D14,"-")</f>
        <v>9.7108329736728533E-3</v>
      </c>
      <c r="M14" s="152">
        <v>74</v>
      </c>
      <c r="N14" s="153">
        <f t="shared" ref="N14" si="89">IFERROR(M14/$D14,"-")</f>
        <v>1.5968925334484248E-2</v>
      </c>
      <c r="O14" s="152">
        <v>1</v>
      </c>
      <c r="P14" s="153">
        <f t="shared" ref="P14" si="90">IFERROR(O14/$D14,"-")</f>
        <v>2.1579628830384117E-4</v>
      </c>
      <c r="Q14" s="152">
        <f>SUM(S14,U14)</f>
        <v>227</v>
      </c>
      <c r="R14" s="153">
        <f t="shared" ref="R14" si="91">IFERROR(Q14/$D14,"-")</f>
        <v>4.8985757444971946E-2</v>
      </c>
      <c r="S14" s="152">
        <v>18</v>
      </c>
      <c r="T14" s="153">
        <f t="shared" ref="T14" si="92">IFERROR(S14/$D14,"-")</f>
        <v>3.8843331894691411E-3</v>
      </c>
      <c r="U14" s="152">
        <v>209</v>
      </c>
      <c r="V14" s="153">
        <f t="shared" ref="V14" si="93">IFERROR(U14/$D14,"-")</f>
        <v>4.5101424255502807E-2</v>
      </c>
      <c r="W14" s="152">
        <v>3050</v>
      </c>
      <c r="X14" s="153">
        <f t="shared" ref="X14" si="94">IFERROR(W14/$D14,"-")</f>
        <v>0.65817867932671559</v>
      </c>
      <c r="Y14" s="152">
        <v>31</v>
      </c>
      <c r="Z14" s="153">
        <f t="shared" ref="Z14" si="95">IFERROR(Y14/$D14,"-")</f>
        <v>6.6896849374190768E-3</v>
      </c>
      <c r="AA14" s="152">
        <f t="shared" si="12"/>
        <v>1136</v>
      </c>
      <c r="AB14" s="153">
        <f t="shared" ref="AB14" si="96">IFERROR(AA14/$D14,"-")</f>
        <v>0.24514458351316357</v>
      </c>
      <c r="AC14" s="152">
        <v>338</v>
      </c>
      <c r="AD14" s="153">
        <f t="shared" ref="AD14" si="97">IFERROR(AC14/$D14,"-")</f>
        <v>7.2939145446698314E-2</v>
      </c>
      <c r="AE14" s="152">
        <v>798</v>
      </c>
      <c r="AF14" s="153">
        <f t="shared" ref="AF14" si="98">IFERROR(AE14/$D14,"-")</f>
        <v>0.17220543806646527</v>
      </c>
      <c r="AG14" s="52"/>
      <c r="AH14" s="50" t="str">
        <f t="shared" si="16"/>
        <v>箕面市</v>
      </c>
      <c r="AI14" s="157">
        <f t="shared" si="17"/>
        <v>1.5812955328401199E-2</v>
      </c>
      <c r="AJ14" s="50" t="str">
        <f t="shared" si="18"/>
        <v>西成区</v>
      </c>
      <c r="AK14" s="157">
        <f t="shared" si="19"/>
        <v>6.7994560435165191E-3</v>
      </c>
      <c r="AL14" s="157">
        <f t="shared" si="20"/>
        <v>1.1691676488476698E-2</v>
      </c>
      <c r="AM14" s="157">
        <f t="shared" si="21"/>
        <v>5.8054628735580835E-3</v>
      </c>
      <c r="AN14" s="106">
        <v>0</v>
      </c>
    </row>
    <row r="15" spans="1:40" s="53" customFormat="1">
      <c r="B15" s="56">
        <v>10</v>
      </c>
      <c r="C15" s="49" t="s">
        <v>59</v>
      </c>
      <c r="D15" s="151">
        <v>11527</v>
      </c>
      <c r="E15" s="113">
        <v>2177</v>
      </c>
      <c r="F15" s="151">
        <f t="shared" ref="F15:F18" si="99">D15-E15</f>
        <v>9350</v>
      </c>
      <c r="G15" s="152">
        <v>257</v>
      </c>
      <c r="H15" s="153">
        <f t="shared" si="1"/>
        <v>2.2295480176975795E-2</v>
      </c>
      <c r="I15" s="152">
        <f t="shared" ref="I15:I21" si="100">SUM(K15,M15)</f>
        <v>608</v>
      </c>
      <c r="J15" s="153">
        <f t="shared" si="1"/>
        <v>5.2745727422573087E-2</v>
      </c>
      <c r="K15" s="152">
        <v>198</v>
      </c>
      <c r="L15" s="153">
        <f t="shared" ref="L15" si="101">IFERROR(K15/$D15,"-")</f>
        <v>1.7177062548798472E-2</v>
      </c>
      <c r="M15" s="152">
        <v>410</v>
      </c>
      <c r="N15" s="153">
        <f t="shared" ref="N15" si="102">IFERROR(M15/$D15,"-")</f>
        <v>3.5568664873774615E-2</v>
      </c>
      <c r="O15" s="152">
        <v>12</v>
      </c>
      <c r="P15" s="153">
        <f t="shared" ref="P15" si="103">IFERROR(O15/$D15,"-")</f>
        <v>1.0410340938665742E-3</v>
      </c>
      <c r="Q15" s="152">
        <f t="shared" ref="Q15:Q21" si="104">SUM(S15,U15)</f>
        <v>1300</v>
      </c>
      <c r="R15" s="153">
        <f t="shared" ref="R15" si="105">IFERROR(Q15/$D15,"-")</f>
        <v>0.1127786935022122</v>
      </c>
      <c r="S15" s="152">
        <v>92</v>
      </c>
      <c r="T15" s="153">
        <f t="shared" ref="T15" si="106">IFERROR(S15/$D15,"-")</f>
        <v>7.981261386310402E-3</v>
      </c>
      <c r="U15" s="152">
        <v>1208</v>
      </c>
      <c r="V15" s="153">
        <f t="shared" ref="V15" si="107">IFERROR(U15/$D15,"-")</f>
        <v>0.1047974321159018</v>
      </c>
      <c r="W15" s="152">
        <v>6961</v>
      </c>
      <c r="X15" s="153">
        <f t="shared" ref="X15" si="108">IFERROR(W15/$D15,"-")</f>
        <v>0.60388652728376857</v>
      </c>
      <c r="Y15" s="152">
        <v>70</v>
      </c>
      <c r="Z15" s="153">
        <f t="shared" ref="Z15" si="109">IFERROR(Y15/$D15,"-")</f>
        <v>6.0726988808883489E-3</v>
      </c>
      <c r="AA15" s="152">
        <f t="shared" si="12"/>
        <v>2319</v>
      </c>
      <c r="AB15" s="153">
        <f t="shared" ref="AB15" si="110">IFERROR(AA15/$D15,"-")</f>
        <v>0.20117983863971545</v>
      </c>
      <c r="AC15" s="152">
        <v>692</v>
      </c>
      <c r="AD15" s="153">
        <f t="shared" ref="AD15" si="111">IFERROR(AC15/$D15,"-")</f>
        <v>6.0032966079639108E-2</v>
      </c>
      <c r="AE15" s="152">
        <v>1627</v>
      </c>
      <c r="AF15" s="153">
        <f t="shared" ref="AF15" si="112">IFERROR(AE15/$D15,"-")</f>
        <v>0.14114687256007635</v>
      </c>
      <c r="AG15" s="52"/>
      <c r="AH15" s="50" t="str">
        <f t="shared" si="16"/>
        <v>和泉市</v>
      </c>
      <c r="AI15" s="157">
        <f t="shared" si="17"/>
        <v>1.5777262180974479E-2</v>
      </c>
      <c r="AJ15" s="50" t="str">
        <f t="shared" si="18"/>
        <v>西区</v>
      </c>
      <c r="AK15" s="157">
        <f t="shared" si="19"/>
        <v>6.7758328627893849E-3</v>
      </c>
      <c r="AL15" s="157">
        <f t="shared" si="20"/>
        <v>1.1691676488476698E-2</v>
      </c>
      <c r="AM15" s="157">
        <f t="shared" si="21"/>
        <v>5.8054628735580835E-3</v>
      </c>
      <c r="AN15" s="106">
        <v>0</v>
      </c>
    </row>
    <row r="16" spans="1:40" s="53" customFormat="1">
      <c r="B16" s="56">
        <v>11</v>
      </c>
      <c r="C16" s="49" t="s">
        <v>60</v>
      </c>
      <c r="D16" s="151">
        <v>19833</v>
      </c>
      <c r="E16" s="113">
        <v>2927</v>
      </c>
      <c r="F16" s="151">
        <f t="shared" si="99"/>
        <v>16906</v>
      </c>
      <c r="G16" s="152">
        <v>490</v>
      </c>
      <c r="H16" s="153">
        <f t="shared" si="1"/>
        <v>2.4706297584833357E-2</v>
      </c>
      <c r="I16" s="152">
        <f t="shared" si="100"/>
        <v>760</v>
      </c>
      <c r="J16" s="153">
        <f t="shared" si="1"/>
        <v>3.8319971764231332E-2</v>
      </c>
      <c r="K16" s="152">
        <v>253</v>
      </c>
      <c r="L16" s="153">
        <f t="shared" ref="L16" si="113">IFERROR(K16/$D16,"-")</f>
        <v>1.2756516916250694E-2</v>
      </c>
      <c r="M16" s="152">
        <v>507</v>
      </c>
      <c r="N16" s="153">
        <f t="shared" ref="N16" si="114">IFERROR(M16/$D16,"-")</f>
        <v>2.556345484798064E-2</v>
      </c>
      <c r="O16" s="152">
        <v>3</v>
      </c>
      <c r="P16" s="153">
        <f t="shared" ref="P16" si="115">IFERROR(O16/$D16,"-")</f>
        <v>1.5126304643775526E-4</v>
      </c>
      <c r="Q16" s="152">
        <f t="shared" si="104"/>
        <v>1674</v>
      </c>
      <c r="R16" s="153">
        <f t="shared" ref="R16" si="116">IFERROR(Q16/$D16,"-")</f>
        <v>8.4404779912267427E-2</v>
      </c>
      <c r="S16" s="152">
        <v>175</v>
      </c>
      <c r="T16" s="153">
        <f t="shared" ref="T16" si="117">IFERROR(S16/$D16,"-")</f>
        <v>8.8236777088690575E-3</v>
      </c>
      <c r="U16" s="152">
        <v>1499</v>
      </c>
      <c r="V16" s="153">
        <f t="shared" ref="V16" si="118">IFERROR(U16/$D16,"-")</f>
        <v>7.5581102203398379E-2</v>
      </c>
      <c r="W16" s="152">
        <v>12504</v>
      </c>
      <c r="X16" s="153">
        <f t="shared" ref="X16" si="119">IFERROR(W16/$D16,"-")</f>
        <v>0.6304643775525639</v>
      </c>
      <c r="Y16" s="152">
        <v>128</v>
      </c>
      <c r="Z16" s="153">
        <f t="shared" ref="Z16" si="120">IFERROR(Y16/$D16,"-")</f>
        <v>6.4538899813442246E-3</v>
      </c>
      <c r="AA16" s="152">
        <f t="shared" si="12"/>
        <v>4274</v>
      </c>
      <c r="AB16" s="153">
        <f t="shared" ref="AB16" si="121">IFERROR(AA16/$D16,"-")</f>
        <v>0.21549942015832199</v>
      </c>
      <c r="AC16" s="152">
        <v>1303</v>
      </c>
      <c r="AD16" s="153">
        <f t="shared" ref="AD16" si="122">IFERROR(AC16/$D16,"-")</f>
        <v>6.569858316946503E-2</v>
      </c>
      <c r="AE16" s="152">
        <v>2971</v>
      </c>
      <c r="AF16" s="153">
        <f t="shared" ref="AF16" si="123">IFERROR(AE16/$D16,"-")</f>
        <v>0.14980083698885696</v>
      </c>
      <c r="AG16" s="52"/>
      <c r="AH16" s="50" t="str">
        <f t="shared" si="16"/>
        <v>大阪狭山市</v>
      </c>
      <c r="AI16" s="157">
        <f t="shared" si="17"/>
        <v>1.5410751122436598E-2</v>
      </c>
      <c r="AJ16" s="50" t="str">
        <f t="shared" si="18"/>
        <v>旭区</v>
      </c>
      <c r="AK16" s="157">
        <f t="shared" si="19"/>
        <v>6.736748593426118E-3</v>
      </c>
      <c r="AL16" s="157">
        <f t="shared" si="20"/>
        <v>1.1691676488476698E-2</v>
      </c>
      <c r="AM16" s="157">
        <f t="shared" si="21"/>
        <v>5.8054628735580835E-3</v>
      </c>
      <c r="AN16" s="106">
        <v>0</v>
      </c>
    </row>
    <row r="17" spans="2:40" s="53" customFormat="1">
      <c r="B17" s="56">
        <v>12</v>
      </c>
      <c r="C17" s="49" t="s">
        <v>139</v>
      </c>
      <c r="D17" s="151">
        <v>10213</v>
      </c>
      <c r="E17" s="113">
        <v>1335</v>
      </c>
      <c r="F17" s="151">
        <f t="shared" si="99"/>
        <v>8878</v>
      </c>
      <c r="G17" s="152">
        <v>236</v>
      </c>
      <c r="H17" s="153">
        <f t="shared" si="1"/>
        <v>2.310780377949672E-2</v>
      </c>
      <c r="I17" s="152">
        <f t="shared" si="100"/>
        <v>341</v>
      </c>
      <c r="J17" s="153">
        <f t="shared" si="1"/>
        <v>3.3388818172916869E-2</v>
      </c>
      <c r="K17" s="152">
        <v>104</v>
      </c>
      <c r="L17" s="153">
        <f t="shared" ref="L17" si="124">IFERROR(K17/$D17,"-")</f>
        <v>1.0183099970625673E-2</v>
      </c>
      <c r="M17" s="152">
        <v>237</v>
      </c>
      <c r="N17" s="153">
        <f t="shared" ref="N17" si="125">IFERROR(M17/$D17,"-")</f>
        <v>2.3205718202291198E-2</v>
      </c>
      <c r="O17" s="152">
        <v>2</v>
      </c>
      <c r="P17" s="153">
        <f t="shared" ref="P17" si="126">IFERROR(O17/$D17,"-")</f>
        <v>1.9582884558895524E-4</v>
      </c>
      <c r="Q17" s="152">
        <f t="shared" si="104"/>
        <v>756</v>
      </c>
      <c r="R17" s="153">
        <f t="shared" ref="R17" si="127">IFERROR(Q17/$D17,"-")</f>
        <v>7.402330363262509E-2</v>
      </c>
      <c r="S17" s="152">
        <v>67</v>
      </c>
      <c r="T17" s="153">
        <f t="shared" ref="T17" si="128">IFERROR(S17/$D17,"-")</f>
        <v>6.5602663272300013E-3</v>
      </c>
      <c r="U17" s="152">
        <v>689</v>
      </c>
      <c r="V17" s="153">
        <f t="shared" ref="V17" si="129">IFERROR(U17/$D17,"-")</f>
        <v>6.7463037305395088E-2</v>
      </c>
      <c r="W17" s="152">
        <v>6527</v>
      </c>
      <c r="X17" s="153">
        <f t="shared" ref="X17" si="130">IFERROR(W17/$D17,"-")</f>
        <v>0.63908743757955544</v>
      </c>
      <c r="Y17" s="152">
        <v>55</v>
      </c>
      <c r="Z17" s="153">
        <f t="shared" ref="Z17" si="131">IFERROR(Y17/$D17,"-")</f>
        <v>5.3852932536962691E-3</v>
      </c>
      <c r="AA17" s="152">
        <f t="shared" si="12"/>
        <v>2296</v>
      </c>
      <c r="AB17" s="153">
        <f t="shared" ref="AB17" si="132">IFERROR(AA17/$D17,"-")</f>
        <v>0.22481151473612063</v>
      </c>
      <c r="AC17" s="152">
        <v>705</v>
      </c>
      <c r="AD17" s="153">
        <f t="shared" ref="AD17" si="133">IFERROR(AC17/$D17,"-")</f>
        <v>6.9029668070106728E-2</v>
      </c>
      <c r="AE17" s="152">
        <v>1591</v>
      </c>
      <c r="AF17" s="153">
        <f t="shared" ref="AF17" si="134">IFERROR(AE17/$D17,"-")</f>
        <v>0.15578184666601391</v>
      </c>
      <c r="AG17" s="52"/>
      <c r="AH17" s="50" t="str">
        <f t="shared" si="16"/>
        <v>四條畷市</v>
      </c>
      <c r="AI17" s="157">
        <f t="shared" si="17"/>
        <v>1.5183803942461374E-2</v>
      </c>
      <c r="AJ17" s="50" t="str">
        <f t="shared" si="18"/>
        <v>平野区</v>
      </c>
      <c r="AK17" s="157">
        <f t="shared" si="19"/>
        <v>6.7155510381878905E-3</v>
      </c>
      <c r="AL17" s="157">
        <f t="shared" si="20"/>
        <v>1.1691676488476698E-2</v>
      </c>
      <c r="AM17" s="157">
        <f t="shared" si="21"/>
        <v>5.8054628735580835E-3</v>
      </c>
      <c r="AN17" s="106">
        <v>0</v>
      </c>
    </row>
    <row r="18" spans="2:40" s="53" customFormat="1">
      <c r="B18" s="56">
        <v>13</v>
      </c>
      <c r="C18" s="49" t="s">
        <v>140</v>
      </c>
      <c r="D18" s="151">
        <v>17596</v>
      </c>
      <c r="E18" s="113">
        <v>2228</v>
      </c>
      <c r="F18" s="151">
        <f t="shared" si="99"/>
        <v>15368</v>
      </c>
      <c r="G18" s="152">
        <v>346</v>
      </c>
      <c r="H18" s="153">
        <f t="shared" si="1"/>
        <v>1.9663559899977267E-2</v>
      </c>
      <c r="I18" s="152">
        <f t="shared" si="100"/>
        <v>713</v>
      </c>
      <c r="J18" s="153">
        <f t="shared" si="1"/>
        <v>4.0520572857467609E-2</v>
      </c>
      <c r="K18" s="152">
        <v>239</v>
      </c>
      <c r="L18" s="153">
        <f t="shared" ref="L18" si="135">IFERROR(K18/$D18,"-")</f>
        <v>1.3582632416458285E-2</v>
      </c>
      <c r="M18" s="152">
        <v>474</v>
      </c>
      <c r="N18" s="153">
        <f t="shared" ref="N18" si="136">IFERROR(M18/$D18,"-")</f>
        <v>2.693794044100932E-2</v>
      </c>
      <c r="O18" s="152">
        <v>10</v>
      </c>
      <c r="P18" s="153">
        <f t="shared" ref="P18" si="137">IFERROR(O18/$D18,"-")</f>
        <v>5.6831097976812908E-4</v>
      </c>
      <c r="Q18" s="152">
        <f t="shared" si="104"/>
        <v>1159</v>
      </c>
      <c r="R18" s="153">
        <f t="shared" ref="R18" si="138">IFERROR(Q18/$D18,"-")</f>
        <v>6.586724255512616E-2</v>
      </c>
      <c r="S18" s="152">
        <v>102</v>
      </c>
      <c r="T18" s="153">
        <f t="shared" ref="T18" si="139">IFERROR(S18/$D18,"-")</f>
        <v>5.7967719936349174E-3</v>
      </c>
      <c r="U18" s="152">
        <v>1057</v>
      </c>
      <c r="V18" s="153">
        <f t="shared" ref="V18" si="140">IFERROR(U18/$D18,"-")</f>
        <v>6.007047056149125E-2</v>
      </c>
      <c r="W18" s="152">
        <v>11477</v>
      </c>
      <c r="X18" s="153">
        <f t="shared" ref="X18" si="141">IFERROR(W18/$D18,"-")</f>
        <v>0.65225051147988178</v>
      </c>
      <c r="Y18" s="152">
        <v>120</v>
      </c>
      <c r="Z18" s="153">
        <f t="shared" ref="Z18" si="142">IFERROR(Y18/$D18,"-")</f>
        <v>6.8197317572175498E-3</v>
      </c>
      <c r="AA18" s="152">
        <f t="shared" si="12"/>
        <v>3771</v>
      </c>
      <c r="AB18" s="153">
        <f t="shared" ref="AB18" si="143">IFERROR(AA18/$D18,"-")</f>
        <v>0.2143100704705615</v>
      </c>
      <c r="AC18" s="152">
        <v>1083</v>
      </c>
      <c r="AD18" s="153">
        <f t="shared" ref="AD18" si="144">IFERROR(AC18/$D18,"-")</f>
        <v>6.1548079108888383E-2</v>
      </c>
      <c r="AE18" s="152">
        <v>2688</v>
      </c>
      <c r="AF18" s="153">
        <f t="shared" ref="AF18" si="145">IFERROR(AE18/$D18,"-")</f>
        <v>0.15276199136167309</v>
      </c>
      <c r="AG18" s="52"/>
      <c r="AH18" s="50" t="str">
        <f t="shared" si="16"/>
        <v>堺市北区</v>
      </c>
      <c r="AI18" s="157">
        <f t="shared" si="17"/>
        <v>1.5135776821486868E-2</v>
      </c>
      <c r="AJ18" s="50" t="str">
        <f t="shared" si="18"/>
        <v>鶴見区</v>
      </c>
      <c r="AK18" s="157">
        <f t="shared" si="19"/>
        <v>6.7124450273898621E-3</v>
      </c>
      <c r="AL18" s="157">
        <f t="shared" si="20"/>
        <v>1.1691676488476698E-2</v>
      </c>
      <c r="AM18" s="157">
        <f t="shared" si="21"/>
        <v>5.8054628735580835E-3</v>
      </c>
      <c r="AN18" s="106">
        <v>0</v>
      </c>
    </row>
    <row r="19" spans="2:40" s="53" customFormat="1">
      <c r="B19" s="56">
        <v>14</v>
      </c>
      <c r="C19" s="49" t="s">
        <v>141</v>
      </c>
      <c r="D19" s="151">
        <v>13508</v>
      </c>
      <c r="E19" s="113">
        <v>1734</v>
      </c>
      <c r="F19" s="151">
        <f>D19-E19</f>
        <v>11774</v>
      </c>
      <c r="G19" s="152">
        <v>296</v>
      </c>
      <c r="H19" s="153">
        <f t="shared" si="1"/>
        <v>2.1912940479715724E-2</v>
      </c>
      <c r="I19" s="152">
        <f t="shared" si="100"/>
        <v>486</v>
      </c>
      <c r="J19" s="153">
        <f t="shared" si="1"/>
        <v>3.5978679301154871E-2</v>
      </c>
      <c r="K19" s="152">
        <v>158</v>
      </c>
      <c r="L19" s="153">
        <f t="shared" ref="L19" si="146">IFERROR(K19/$D19,"-")</f>
        <v>1.1696772283091501E-2</v>
      </c>
      <c r="M19" s="152">
        <v>328</v>
      </c>
      <c r="N19" s="153">
        <f t="shared" ref="N19" si="147">IFERROR(M19/$D19,"-")</f>
        <v>2.4281907018063369E-2</v>
      </c>
      <c r="O19" s="152">
        <v>2</v>
      </c>
      <c r="P19" s="153">
        <f t="shared" ref="P19" si="148">IFERROR(O19/$D19,"-")</f>
        <v>1.4806040864672785E-4</v>
      </c>
      <c r="Q19" s="152">
        <f t="shared" si="104"/>
        <v>950</v>
      </c>
      <c r="R19" s="153">
        <f t="shared" ref="R19" si="149">IFERROR(Q19/$D19,"-")</f>
        <v>7.0328694107195736E-2</v>
      </c>
      <c r="S19" s="152">
        <v>106</v>
      </c>
      <c r="T19" s="153">
        <f t="shared" ref="T19" si="150">IFERROR(S19/$D19,"-")</f>
        <v>7.8472016582765772E-3</v>
      </c>
      <c r="U19" s="152">
        <v>844</v>
      </c>
      <c r="V19" s="153">
        <f t="shared" ref="V19" si="151">IFERROR(U19/$D19,"-")</f>
        <v>6.2481492448919158E-2</v>
      </c>
      <c r="W19" s="152">
        <v>8515</v>
      </c>
      <c r="X19" s="153">
        <f t="shared" ref="X19" si="152">IFERROR(W19/$D19,"-")</f>
        <v>0.63036718981344386</v>
      </c>
      <c r="Y19" s="152">
        <v>91</v>
      </c>
      <c r="Z19" s="153">
        <f t="shared" ref="Z19" si="153">IFERROR(Y19/$D19,"-")</f>
        <v>6.736748593426118E-3</v>
      </c>
      <c r="AA19" s="152">
        <f t="shared" si="12"/>
        <v>3168</v>
      </c>
      <c r="AB19" s="153">
        <f t="shared" ref="AB19" si="154">IFERROR(AA19/$D19,"-")</f>
        <v>0.23452768729641693</v>
      </c>
      <c r="AC19" s="152">
        <v>1023</v>
      </c>
      <c r="AD19" s="153">
        <f t="shared" ref="AD19" si="155">IFERROR(AC19/$D19,"-")</f>
        <v>7.5732899022801309E-2</v>
      </c>
      <c r="AE19" s="152">
        <v>2145</v>
      </c>
      <c r="AF19" s="153">
        <f t="shared" ref="AF19" si="156">IFERROR(AE19/$D19,"-")</f>
        <v>0.15879478827361562</v>
      </c>
      <c r="AG19" s="52"/>
      <c r="AH19" s="50" t="str">
        <f t="shared" si="16"/>
        <v>羽曳野市</v>
      </c>
      <c r="AI19" s="157">
        <f t="shared" si="17"/>
        <v>1.4503263234227702E-2</v>
      </c>
      <c r="AJ19" s="50" t="str">
        <f t="shared" si="18"/>
        <v>泉南市</v>
      </c>
      <c r="AK19" s="157">
        <f t="shared" si="19"/>
        <v>6.6990066990066993E-3</v>
      </c>
      <c r="AL19" s="157">
        <f t="shared" si="20"/>
        <v>1.1691676488476698E-2</v>
      </c>
      <c r="AM19" s="157">
        <f t="shared" si="21"/>
        <v>5.8054628735580835E-3</v>
      </c>
      <c r="AN19" s="106">
        <v>0</v>
      </c>
    </row>
    <row r="20" spans="2:40" s="53" customFormat="1">
      <c r="B20" s="56">
        <v>15</v>
      </c>
      <c r="C20" s="49" t="s">
        <v>142</v>
      </c>
      <c r="D20" s="151">
        <v>21495</v>
      </c>
      <c r="E20" s="113">
        <v>2981</v>
      </c>
      <c r="F20" s="151">
        <f t="shared" ref="F20:F21" si="157">D20-E20</f>
        <v>18514</v>
      </c>
      <c r="G20" s="152">
        <v>533</v>
      </c>
      <c r="H20" s="153">
        <f t="shared" si="1"/>
        <v>2.4796464294021867E-2</v>
      </c>
      <c r="I20" s="152">
        <f t="shared" si="100"/>
        <v>842</v>
      </c>
      <c r="J20" s="153">
        <f t="shared" si="1"/>
        <v>3.9171900441963246E-2</v>
      </c>
      <c r="K20" s="152">
        <v>232</v>
      </c>
      <c r="L20" s="153">
        <f t="shared" ref="L20" si="158">IFERROR(K20/$D20,"-")</f>
        <v>1.0793207722726215E-2</v>
      </c>
      <c r="M20" s="152">
        <v>610</v>
      </c>
      <c r="N20" s="153">
        <f t="shared" ref="N20" si="159">IFERROR(M20/$D20,"-")</f>
        <v>2.8378692719237032E-2</v>
      </c>
      <c r="O20" s="152">
        <v>14</v>
      </c>
      <c r="P20" s="153">
        <f t="shared" ref="P20" si="160">IFERROR(O20/$D20,"-")</f>
        <v>6.5131425913003021E-4</v>
      </c>
      <c r="Q20" s="152">
        <f t="shared" si="104"/>
        <v>1592</v>
      </c>
      <c r="R20" s="153">
        <f t="shared" ref="R20" si="161">IFERROR(Q20/$D20,"-")</f>
        <v>7.4063735752500581E-2</v>
      </c>
      <c r="S20" s="152">
        <v>192</v>
      </c>
      <c r="T20" s="153">
        <f t="shared" ref="T20" si="162">IFERROR(S20/$D20,"-")</f>
        <v>8.9323098394975577E-3</v>
      </c>
      <c r="U20" s="152">
        <v>1400</v>
      </c>
      <c r="V20" s="153">
        <f t="shared" ref="V20" si="163">IFERROR(U20/$D20,"-")</f>
        <v>6.5131425913003027E-2</v>
      </c>
      <c r="W20" s="152">
        <v>13553</v>
      </c>
      <c r="X20" s="153">
        <f t="shared" ref="X20" si="164">IFERROR(W20/$D20,"-")</f>
        <v>0.63051872528495001</v>
      </c>
      <c r="Y20" s="152">
        <v>119</v>
      </c>
      <c r="Z20" s="153">
        <f t="shared" ref="Z20" si="165">IFERROR(Y20/$D20,"-")</f>
        <v>5.5361712026052567E-3</v>
      </c>
      <c r="AA20" s="152">
        <f t="shared" si="12"/>
        <v>4842</v>
      </c>
      <c r="AB20" s="153">
        <f t="shared" ref="AB20" si="166">IFERROR(AA20/$D20,"-")</f>
        <v>0.22526168876482902</v>
      </c>
      <c r="AC20" s="152">
        <v>1513</v>
      </c>
      <c r="AD20" s="153">
        <f t="shared" ref="AD20" si="167">IFERROR(AC20/$D20,"-")</f>
        <v>7.038846243312398E-2</v>
      </c>
      <c r="AE20" s="152">
        <v>3329</v>
      </c>
      <c r="AF20" s="153">
        <f t="shared" ref="AF20" si="168">IFERROR(AE20/$D20,"-")</f>
        <v>0.15487322633170506</v>
      </c>
      <c r="AG20" s="52"/>
      <c r="AH20" s="50" t="str">
        <f t="shared" si="16"/>
        <v>茨木市</v>
      </c>
      <c r="AI20" s="157">
        <f t="shared" si="17"/>
        <v>1.4375696934992918E-2</v>
      </c>
      <c r="AJ20" s="50" t="str">
        <f t="shared" si="18"/>
        <v>浪速区</v>
      </c>
      <c r="AK20" s="157">
        <f t="shared" si="19"/>
        <v>6.6896849374190768E-3</v>
      </c>
      <c r="AL20" s="157">
        <f t="shared" si="20"/>
        <v>1.1691676488476698E-2</v>
      </c>
      <c r="AM20" s="157">
        <f t="shared" si="21"/>
        <v>5.8054628735580835E-3</v>
      </c>
      <c r="AN20" s="106">
        <v>0</v>
      </c>
    </row>
    <row r="21" spans="2:40" s="53" customFormat="1">
      <c r="B21" s="56">
        <v>16</v>
      </c>
      <c r="C21" s="49" t="s">
        <v>61</v>
      </c>
      <c r="D21" s="151">
        <v>14238</v>
      </c>
      <c r="E21" s="113">
        <v>1790</v>
      </c>
      <c r="F21" s="151">
        <f t="shared" si="157"/>
        <v>12448</v>
      </c>
      <c r="G21" s="152">
        <v>327</v>
      </c>
      <c r="H21" s="153">
        <f t="shared" si="1"/>
        <v>2.2966708807416771E-2</v>
      </c>
      <c r="I21" s="152">
        <f t="shared" si="100"/>
        <v>517</v>
      </c>
      <c r="J21" s="153">
        <f t="shared" si="1"/>
        <v>3.6311279674111532E-2</v>
      </c>
      <c r="K21" s="152">
        <v>164</v>
      </c>
      <c r="L21" s="153">
        <f t="shared" ref="L21" si="169">IFERROR(K21/$D21,"-")</f>
        <v>1.1518471695462846E-2</v>
      </c>
      <c r="M21" s="152">
        <v>353</v>
      </c>
      <c r="N21" s="153">
        <f t="shared" ref="N21" si="170">IFERROR(M21/$D21,"-")</f>
        <v>2.4792807978648686E-2</v>
      </c>
      <c r="O21" s="152">
        <v>5</v>
      </c>
      <c r="P21" s="153">
        <f t="shared" ref="P21" si="171">IFERROR(O21/$D21,"-")</f>
        <v>3.5117291754459897E-4</v>
      </c>
      <c r="Q21" s="152">
        <f t="shared" si="104"/>
        <v>941</v>
      </c>
      <c r="R21" s="153">
        <f t="shared" ref="R21" si="172">IFERROR(Q21/$D21,"-")</f>
        <v>6.6090743081893527E-2</v>
      </c>
      <c r="S21" s="152">
        <v>96</v>
      </c>
      <c r="T21" s="153">
        <f t="shared" ref="T21" si="173">IFERROR(S21/$D21,"-")</f>
        <v>6.7425200168563003E-3</v>
      </c>
      <c r="U21" s="152">
        <v>845</v>
      </c>
      <c r="V21" s="153">
        <f t="shared" ref="V21" si="174">IFERROR(U21/$D21,"-")</f>
        <v>5.9348223065037224E-2</v>
      </c>
      <c r="W21" s="152">
        <v>8785</v>
      </c>
      <c r="X21" s="153">
        <f t="shared" ref="X21" si="175">IFERROR(W21/$D21,"-")</f>
        <v>0.6170108161258604</v>
      </c>
      <c r="Y21" s="152">
        <v>91</v>
      </c>
      <c r="Z21" s="153">
        <f t="shared" ref="Z21" si="176">IFERROR(Y21/$D21,"-")</f>
        <v>6.3913470993117007E-3</v>
      </c>
      <c r="AA21" s="152">
        <f t="shared" si="12"/>
        <v>3572</v>
      </c>
      <c r="AB21" s="153">
        <f t="shared" ref="AB21" si="177">IFERROR(AA21/$D21,"-")</f>
        <v>0.25087793229386152</v>
      </c>
      <c r="AC21" s="152">
        <v>1149</v>
      </c>
      <c r="AD21" s="153">
        <f t="shared" ref="AD21" si="178">IFERROR(AC21/$D21,"-")</f>
        <v>8.0699536451748835E-2</v>
      </c>
      <c r="AE21" s="152">
        <v>2423</v>
      </c>
      <c r="AF21" s="153">
        <f t="shared" ref="AF21" si="179">IFERROR(AE21/$D21,"-")</f>
        <v>0.17017839584211267</v>
      </c>
      <c r="AG21" s="52"/>
      <c r="AH21" s="50" t="str">
        <f t="shared" si="16"/>
        <v>福島区</v>
      </c>
      <c r="AI21" s="157">
        <f t="shared" si="17"/>
        <v>1.4316585629389519E-2</v>
      </c>
      <c r="AJ21" s="50" t="str">
        <f t="shared" si="18"/>
        <v>堺市</v>
      </c>
      <c r="AK21" s="157">
        <f t="shared" si="19"/>
        <v>6.6638718580237207E-3</v>
      </c>
      <c r="AL21" s="157">
        <f t="shared" si="20"/>
        <v>1.1691676488476698E-2</v>
      </c>
      <c r="AM21" s="157">
        <f t="shared" si="21"/>
        <v>5.8054628735580835E-3</v>
      </c>
      <c r="AN21" s="106">
        <v>0</v>
      </c>
    </row>
    <row r="22" spans="2:40" s="53" customFormat="1">
      <c r="B22" s="56">
        <v>17</v>
      </c>
      <c r="C22" s="49" t="s">
        <v>143</v>
      </c>
      <c r="D22" s="151">
        <v>20336</v>
      </c>
      <c r="E22" s="113">
        <v>2823</v>
      </c>
      <c r="F22" s="151">
        <f>D22-E22</f>
        <v>17513</v>
      </c>
      <c r="G22" s="152">
        <v>542</v>
      </c>
      <c r="H22" s="153">
        <f t="shared" si="1"/>
        <v>2.6652242328874903E-2</v>
      </c>
      <c r="I22" s="152">
        <f>SUM(K22,M22)</f>
        <v>791</v>
      </c>
      <c r="J22" s="153">
        <f t="shared" si="1"/>
        <v>3.8896538158929975E-2</v>
      </c>
      <c r="K22" s="152">
        <v>250</v>
      </c>
      <c r="L22" s="153">
        <f t="shared" ref="L22" si="180">IFERROR(K22/$D22,"-")</f>
        <v>1.2293469708890637E-2</v>
      </c>
      <c r="M22" s="152">
        <v>541</v>
      </c>
      <c r="N22" s="153">
        <f t="shared" ref="N22" si="181">IFERROR(M22/$D22,"-")</f>
        <v>2.660306845003934E-2</v>
      </c>
      <c r="O22" s="152">
        <v>0</v>
      </c>
      <c r="P22" s="153">
        <f t="shared" ref="P22" si="182">IFERROR(O22/$D22,"-")</f>
        <v>0</v>
      </c>
      <c r="Q22" s="152">
        <f>SUM(S22,U22)</f>
        <v>1490</v>
      </c>
      <c r="R22" s="153">
        <f t="shared" ref="R22" si="183">IFERROR(Q22/$D22,"-")</f>
        <v>7.3269079464988202E-2</v>
      </c>
      <c r="S22" s="152">
        <v>150</v>
      </c>
      <c r="T22" s="153">
        <f t="shared" ref="T22" si="184">IFERROR(S22/$D22,"-")</f>
        <v>7.376081825334382E-3</v>
      </c>
      <c r="U22" s="152">
        <v>1340</v>
      </c>
      <c r="V22" s="153">
        <f t="shared" ref="V22" si="185">IFERROR(U22/$D22,"-")</f>
        <v>6.5892997639653811E-2</v>
      </c>
      <c r="W22" s="152">
        <v>12899</v>
      </c>
      <c r="X22" s="153">
        <f t="shared" ref="X22" si="186">IFERROR(W22/$D22,"-")</f>
        <v>0.63429386309992131</v>
      </c>
      <c r="Y22" s="152">
        <v>127</v>
      </c>
      <c r="Z22" s="153">
        <f t="shared" ref="Z22" si="187">IFERROR(Y22/$D22,"-")</f>
        <v>6.2450826121164434E-3</v>
      </c>
      <c r="AA22" s="152">
        <f t="shared" si="12"/>
        <v>4487</v>
      </c>
      <c r="AB22" s="153">
        <f t="shared" ref="AB22" si="188">IFERROR(AA22/$D22,"-")</f>
        <v>0.22064319433516916</v>
      </c>
      <c r="AC22" s="152">
        <v>1461</v>
      </c>
      <c r="AD22" s="153">
        <f t="shared" ref="AD22" si="189">IFERROR(AC22/$D22,"-")</f>
        <v>7.184303697875688E-2</v>
      </c>
      <c r="AE22" s="152">
        <v>3026</v>
      </c>
      <c r="AF22" s="153">
        <f t="shared" ref="AF22" si="190">IFERROR(AE22/$D22,"-")</f>
        <v>0.14880015735641228</v>
      </c>
      <c r="AG22" s="52"/>
      <c r="AH22" s="50" t="str">
        <f t="shared" si="16"/>
        <v>藤井寺市</v>
      </c>
      <c r="AI22" s="157">
        <f t="shared" si="17"/>
        <v>1.4013692768506633E-2</v>
      </c>
      <c r="AJ22" s="50" t="str">
        <f t="shared" si="18"/>
        <v>松原市</v>
      </c>
      <c r="AK22" s="157">
        <f t="shared" si="19"/>
        <v>6.6278693824765597E-3</v>
      </c>
      <c r="AL22" s="157">
        <f t="shared" si="20"/>
        <v>1.1691676488476698E-2</v>
      </c>
      <c r="AM22" s="157">
        <f t="shared" si="21"/>
        <v>5.8054628735580835E-3</v>
      </c>
      <c r="AN22" s="106">
        <v>0</v>
      </c>
    </row>
    <row r="23" spans="2:40" s="53" customFormat="1">
      <c r="B23" s="56">
        <v>18</v>
      </c>
      <c r="C23" s="49" t="s">
        <v>62</v>
      </c>
      <c r="D23" s="151">
        <v>18583</v>
      </c>
      <c r="E23" s="113">
        <v>2376</v>
      </c>
      <c r="F23" s="151">
        <f t="shared" ref="F23:F26" si="191">D23-E23</f>
        <v>16207</v>
      </c>
      <c r="G23" s="152">
        <v>403</v>
      </c>
      <c r="H23" s="153">
        <f t="shared" si="1"/>
        <v>2.1686487650002691E-2</v>
      </c>
      <c r="I23" s="152">
        <f t="shared" ref="I23:I29" si="192">SUM(K23,M23)</f>
        <v>747</v>
      </c>
      <c r="J23" s="153">
        <f t="shared" si="1"/>
        <v>4.0198030457945434E-2</v>
      </c>
      <c r="K23" s="152">
        <v>210</v>
      </c>
      <c r="L23" s="153">
        <f t="shared" ref="L23" si="193">IFERROR(K23/$D23,"-")</f>
        <v>1.1300651132755744E-2</v>
      </c>
      <c r="M23" s="152">
        <v>537</v>
      </c>
      <c r="N23" s="153">
        <f t="shared" ref="N23" si="194">IFERROR(M23/$D23,"-")</f>
        <v>2.8897379325189688E-2</v>
      </c>
      <c r="O23" s="152">
        <v>0</v>
      </c>
      <c r="P23" s="153">
        <f t="shared" ref="P23" si="195">IFERROR(O23/$D23,"-")</f>
        <v>0</v>
      </c>
      <c r="Q23" s="152">
        <f t="shared" ref="Q23:Q29" si="196">SUM(S23,U23)</f>
        <v>1226</v>
      </c>
      <c r="R23" s="153">
        <f t="shared" ref="R23" si="197">IFERROR(Q23/$D23,"-")</f>
        <v>6.5974277565516867E-2</v>
      </c>
      <c r="S23" s="152">
        <v>108</v>
      </c>
      <c r="T23" s="153">
        <f t="shared" ref="T23" si="198">IFERROR(S23/$D23,"-")</f>
        <v>5.8117634397029539E-3</v>
      </c>
      <c r="U23" s="152">
        <v>1118</v>
      </c>
      <c r="V23" s="153">
        <f t="shared" ref="V23" si="199">IFERROR(U23/$D23,"-")</f>
        <v>6.0162514125813915E-2</v>
      </c>
      <c r="W23" s="152">
        <v>11873</v>
      </c>
      <c r="X23" s="153">
        <f t="shared" ref="X23" si="200">IFERROR(W23/$D23,"-")</f>
        <v>0.6389172899962331</v>
      </c>
      <c r="Y23" s="152">
        <v>103</v>
      </c>
      <c r="Z23" s="153">
        <f t="shared" ref="Z23" si="201">IFERROR(Y23/$D23,"-")</f>
        <v>5.5427003174944841E-3</v>
      </c>
      <c r="AA23" s="152">
        <f t="shared" si="12"/>
        <v>4231</v>
      </c>
      <c r="AB23" s="153">
        <f t="shared" ref="AB23" si="202">IFERROR(AA23/$D23,"-")</f>
        <v>0.22768121401280741</v>
      </c>
      <c r="AC23" s="152">
        <v>1359</v>
      </c>
      <c r="AD23" s="153">
        <f t="shared" ref="AD23" si="203">IFERROR(AC23/$D23,"-")</f>
        <v>7.3131356616262175E-2</v>
      </c>
      <c r="AE23" s="152">
        <v>2872</v>
      </c>
      <c r="AF23" s="153">
        <f t="shared" ref="AF23" si="204">IFERROR(AE23/$D23,"-")</f>
        <v>0.15454985739654523</v>
      </c>
      <c r="AG23" s="52"/>
      <c r="AH23" s="50" t="str">
        <f t="shared" si="16"/>
        <v>富田林市</v>
      </c>
      <c r="AI23" s="157">
        <f t="shared" si="17"/>
        <v>1.3969873663751214E-2</v>
      </c>
      <c r="AJ23" s="50" t="str">
        <f t="shared" si="18"/>
        <v>忠岡町</v>
      </c>
      <c r="AK23" s="157">
        <f t="shared" si="19"/>
        <v>6.5687789799072646E-3</v>
      </c>
      <c r="AL23" s="157">
        <f t="shared" si="20"/>
        <v>1.1691676488476698E-2</v>
      </c>
      <c r="AM23" s="157">
        <f t="shared" si="21"/>
        <v>5.8054628735580835E-3</v>
      </c>
      <c r="AN23" s="106">
        <v>0</v>
      </c>
    </row>
    <row r="24" spans="2:40" s="53" customFormat="1">
      <c r="B24" s="56">
        <v>19</v>
      </c>
      <c r="C24" s="49" t="s">
        <v>144</v>
      </c>
      <c r="D24" s="151">
        <v>12501</v>
      </c>
      <c r="E24" s="113">
        <v>1511</v>
      </c>
      <c r="F24" s="151">
        <f t="shared" si="191"/>
        <v>10990</v>
      </c>
      <c r="G24" s="152">
        <v>240</v>
      </c>
      <c r="H24" s="153">
        <f t="shared" si="1"/>
        <v>1.9198464122870171E-2</v>
      </c>
      <c r="I24" s="152">
        <f t="shared" si="192"/>
        <v>451</v>
      </c>
      <c r="J24" s="153">
        <f t="shared" si="1"/>
        <v>3.6077113830893529E-2</v>
      </c>
      <c r="K24" s="152">
        <v>157</v>
      </c>
      <c r="L24" s="153">
        <f t="shared" ref="L24" si="205">IFERROR(K24/$D24,"-")</f>
        <v>1.255899528037757E-2</v>
      </c>
      <c r="M24" s="152">
        <v>294</v>
      </c>
      <c r="N24" s="153">
        <f t="shared" ref="N24" si="206">IFERROR(M24/$D24,"-")</f>
        <v>2.351811855051596E-2</v>
      </c>
      <c r="O24" s="152">
        <v>0</v>
      </c>
      <c r="P24" s="153">
        <f t="shared" ref="P24" si="207">IFERROR(O24/$D24,"-")</f>
        <v>0</v>
      </c>
      <c r="Q24" s="152">
        <f t="shared" si="196"/>
        <v>820</v>
      </c>
      <c r="R24" s="153">
        <f t="shared" ref="R24" si="208">IFERROR(Q24/$D24,"-")</f>
        <v>6.5594752419806418E-2</v>
      </c>
      <c r="S24" s="152">
        <v>86</v>
      </c>
      <c r="T24" s="153">
        <f t="shared" ref="T24" si="209">IFERROR(S24/$D24,"-")</f>
        <v>6.8794496440284774E-3</v>
      </c>
      <c r="U24" s="152">
        <v>734</v>
      </c>
      <c r="V24" s="153">
        <f t="shared" ref="V24" si="210">IFERROR(U24/$D24,"-")</f>
        <v>5.8715302775777939E-2</v>
      </c>
      <c r="W24" s="152">
        <v>7792</v>
      </c>
      <c r="X24" s="153">
        <f t="shared" ref="X24" si="211">IFERROR(W24/$D24,"-")</f>
        <v>0.62331013518918488</v>
      </c>
      <c r="Y24" s="152">
        <v>85</v>
      </c>
      <c r="Z24" s="153">
        <f t="shared" ref="Z24" si="212">IFERROR(Y24/$D24,"-")</f>
        <v>6.7994560435165191E-3</v>
      </c>
      <c r="AA24" s="152">
        <f t="shared" si="12"/>
        <v>3113</v>
      </c>
      <c r="AB24" s="153">
        <f t="shared" ref="AB24" si="213">IFERROR(AA24/$D24,"-")</f>
        <v>0.2490200783937285</v>
      </c>
      <c r="AC24" s="152">
        <v>759</v>
      </c>
      <c r="AD24" s="153">
        <f t="shared" ref="AD24" si="214">IFERROR(AC24/$D24,"-")</f>
        <v>6.0715142788576912E-2</v>
      </c>
      <c r="AE24" s="152">
        <v>2354</v>
      </c>
      <c r="AF24" s="153">
        <f t="shared" ref="AF24" si="215">IFERROR(AE24/$D24,"-")</f>
        <v>0.18830493560515157</v>
      </c>
      <c r="AG24" s="52"/>
      <c r="AH24" s="50" t="str">
        <f t="shared" si="16"/>
        <v>門真市</v>
      </c>
      <c r="AI24" s="157">
        <f t="shared" si="17"/>
        <v>1.3899216381627867E-2</v>
      </c>
      <c r="AJ24" s="50" t="str">
        <f t="shared" si="18"/>
        <v>四條畷市</v>
      </c>
      <c r="AK24" s="157">
        <f t="shared" si="19"/>
        <v>6.5263718700053278E-3</v>
      </c>
      <c r="AL24" s="157">
        <f t="shared" si="20"/>
        <v>1.1691676488476698E-2</v>
      </c>
      <c r="AM24" s="157">
        <f t="shared" si="21"/>
        <v>5.8054628735580835E-3</v>
      </c>
      <c r="AN24" s="106">
        <v>0</v>
      </c>
    </row>
    <row r="25" spans="2:40" s="53" customFormat="1">
      <c r="B25" s="56">
        <v>20</v>
      </c>
      <c r="C25" s="49" t="s">
        <v>145</v>
      </c>
      <c r="D25" s="151">
        <v>19524</v>
      </c>
      <c r="E25" s="113">
        <v>2516</v>
      </c>
      <c r="F25" s="151">
        <f t="shared" si="191"/>
        <v>17008</v>
      </c>
      <c r="G25" s="152">
        <v>396</v>
      </c>
      <c r="H25" s="153">
        <f t="shared" si="1"/>
        <v>2.0282728948985862E-2</v>
      </c>
      <c r="I25" s="152">
        <f t="shared" si="192"/>
        <v>719</v>
      </c>
      <c r="J25" s="153">
        <f t="shared" si="1"/>
        <v>3.6826469985658673E-2</v>
      </c>
      <c r="K25" s="152">
        <v>233</v>
      </c>
      <c r="L25" s="153">
        <f t="shared" ref="L25" si="216">IFERROR(K25/$D25,"-")</f>
        <v>1.1934029911903298E-2</v>
      </c>
      <c r="M25" s="152">
        <v>486</v>
      </c>
      <c r="N25" s="153">
        <f t="shared" ref="N25" si="217">IFERROR(M25/$D25,"-")</f>
        <v>2.4892440073755379E-2</v>
      </c>
      <c r="O25" s="152">
        <v>7</v>
      </c>
      <c r="P25" s="153">
        <f t="shared" ref="P25" si="218">IFERROR(O25/$D25,"-")</f>
        <v>3.5853308748207336E-4</v>
      </c>
      <c r="Q25" s="152">
        <f t="shared" si="196"/>
        <v>1394</v>
      </c>
      <c r="R25" s="153">
        <f t="shared" ref="R25" si="219">IFERROR(Q25/$D25,"-")</f>
        <v>7.1399303421430041E-2</v>
      </c>
      <c r="S25" s="152">
        <v>158</v>
      </c>
      <c r="T25" s="153">
        <f t="shared" ref="T25" si="220">IFERROR(S25/$D25,"-")</f>
        <v>8.09260397459537E-3</v>
      </c>
      <c r="U25" s="152">
        <v>1236</v>
      </c>
      <c r="V25" s="153">
        <f t="shared" ref="V25" si="221">IFERROR(U25/$D25,"-")</f>
        <v>6.3306699446834661E-2</v>
      </c>
      <c r="W25" s="152">
        <v>12347</v>
      </c>
      <c r="X25" s="153">
        <f t="shared" ref="X25" si="222">IFERROR(W25/$D25,"-")</f>
        <v>0.63240114730587993</v>
      </c>
      <c r="Y25" s="152">
        <v>125</v>
      </c>
      <c r="Z25" s="153">
        <f t="shared" ref="Z25" si="223">IFERROR(Y25/$D25,"-")</f>
        <v>6.4023765621798812E-3</v>
      </c>
      <c r="AA25" s="152">
        <f t="shared" si="12"/>
        <v>4536</v>
      </c>
      <c r="AB25" s="153">
        <f t="shared" ref="AB25" si="224">IFERROR(AA25/$D25,"-")</f>
        <v>0.23232944068838352</v>
      </c>
      <c r="AC25" s="152">
        <v>1421</v>
      </c>
      <c r="AD25" s="153">
        <f t="shared" ref="AD25" si="225">IFERROR(AC25/$D25,"-")</f>
        <v>7.2782216758860888E-2</v>
      </c>
      <c r="AE25" s="152">
        <v>3115</v>
      </c>
      <c r="AF25" s="153">
        <f t="shared" ref="AF25" si="226">IFERROR(AE25/$D25,"-")</f>
        <v>0.15954722392952264</v>
      </c>
      <c r="AG25" s="52"/>
      <c r="AH25" s="50" t="str">
        <f t="shared" si="16"/>
        <v>八尾市</v>
      </c>
      <c r="AI25" s="157">
        <f t="shared" si="17"/>
        <v>1.3775929212917582E-2</v>
      </c>
      <c r="AJ25" s="50" t="str">
        <f t="shared" si="18"/>
        <v>東淀川区</v>
      </c>
      <c r="AK25" s="157">
        <f t="shared" si="19"/>
        <v>6.4538899813442246E-3</v>
      </c>
      <c r="AL25" s="157">
        <f t="shared" si="20"/>
        <v>1.1691676488476698E-2</v>
      </c>
      <c r="AM25" s="157">
        <f t="shared" si="21"/>
        <v>5.8054628735580835E-3</v>
      </c>
      <c r="AN25" s="106">
        <v>0</v>
      </c>
    </row>
    <row r="26" spans="2:40" s="53" customFormat="1">
      <c r="B26" s="56">
        <v>21</v>
      </c>
      <c r="C26" s="49" t="s">
        <v>146</v>
      </c>
      <c r="D26" s="151">
        <v>12961</v>
      </c>
      <c r="E26" s="113">
        <v>1924</v>
      </c>
      <c r="F26" s="151">
        <f t="shared" si="191"/>
        <v>11037</v>
      </c>
      <c r="G26" s="152">
        <v>294</v>
      </c>
      <c r="H26" s="153">
        <f t="shared" si="1"/>
        <v>2.2683434920145049E-2</v>
      </c>
      <c r="I26" s="152">
        <f t="shared" si="192"/>
        <v>534</v>
      </c>
      <c r="J26" s="153">
        <f t="shared" si="1"/>
        <v>4.1200524650875703E-2</v>
      </c>
      <c r="K26" s="152">
        <v>192</v>
      </c>
      <c r="L26" s="153">
        <f t="shared" ref="L26" si="227">IFERROR(K26/$D26,"-")</f>
        <v>1.4813671784584523E-2</v>
      </c>
      <c r="M26" s="152">
        <v>342</v>
      </c>
      <c r="N26" s="153">
        <f t="shared" ref="N26" si="228">IFERROR(M26/$D26,"-")</f>
        <v>2.638685286629118E-2</v>
      </c>
      <c r="O26" s="152">
        <v>27</v>
      </c>
      <c r="P26" s="153">
        <f t="shared" ref="P26" si="229">IFERROR(O26/$D26,"-")</f>
        <v>2.0831725947071983E-3</v>
      </c>
      <c r="Q26" s="152">
        <f t="shared" si="196"/>
        <v>1069</v>
      </c>
      <c r="R26" s="153">
        <f t="shared" ref="R26" si="230">IFERROR(Q26/$D26,"-")</f>
        <v>8.2478203842296122E-2</v>
      </c>
      <c r="S26" s="152">
        <v>116</v>
      </c>
      <c r="T26" s="153">
        <f t="shared" ref="T26" si="231">IFERROR(S26/$D26,"-")</f>
        <v>8.9499267031864817E-3</v>
      </c>
      <c r="U26" s="152">
        <v>953</v>
      </c>
      <c r="V26" s="153">
        <f t="shared" ref="V26" si="232">IFERROR(U26/$D26,"-")</f>
        <v>7.3528277139109643E-2</v>
      </c>
      <c r="W26" s="152">
        <v>8240</v>
      </c>
      <c r="X26" s="153">
        <f t="shared" ref="X26" si="233">IFERROR(W26/$D26,"-")</f>
        <v>0.63575341408841912</v>
      </c>
      <c r="Y26" s="152">
        <v>87</v>
      </c>
      <c r="Z26" s="153">
        <f t="shared" ref="Z26" si="234">IFERROR(Y26/$D26,"-")</f>
        <v>6.7124450273898621E-3</v>
      </c>
      <c r="AA26" s="152">
        <f t="shared" si="12"/>
        <v>2710</v>
      </c>
      <c r="AB26" s="153">
        <f t="shared" ref="AB26" si="235">IFERROR(AA26/$D26,"-")</f>
        <v>0.20908880487616696</v>
      </c>
      <c r="AC26" s="152">
        <v>917</v>
      </c>
      <c r="AD26" s="153">
        <f t="shared" ref="AD26" si="236">IFERROR(AC26/$D26,"-")</f>
        <v>7.0750713679500032E-2</v>
      </c>
      <c r="AE26" s="152">
        <v>1793</v>
      </c>
      <c r="AF26" s="153">
        <f t="shared" ref="AF26" si="237">IFERROR(AE26/$D26,"-")</f>
        <v>0.13833809119666693</v>
      </c>
      <c r="AG26" s="52"/>
      <c r="AH26" s="50" t="str">
        <f t="shared" si="16"/>
        <v>枚方市</v>
      </c>
      <c r="AI26" s="157">
        <f t="shared" si="17"/>
        <v>1.340100781421164E-2</v>
      </c>
      <c r="AJ26" s="50" t="str">
        <f t="shared" si="18"/>
        <v>淀川区</v>
      </c>
      <c r="AK26" s="157">
        <f t="shared" si="19"/>
        <v>6.4023765621798812E-3</v>
      </c>
      <c r="AL26" s="157">
        <f t="shared" si="20"/>
        <v>1.1691676488476698E-2</v>
      </c>
      <c r="AM26" s="157">
        <f t="shared" si="21"/>
        <v>5.8054628735580835E-3</v>
      </c>
      <c r="AN26" s="106">
        <v>0</v>
      </c>
    </row>
    <row r="27" spans="2:40" s="53" customFormat="1">
      <c r="B27" s="56">
        <v>22</v>
      </c>
      <c r="C27" s="49" t="s">
        <v>63</v>
      </c>
      <c r="D27" s="151">
        <v>16360</v>
      </c>
      <c r="E27" s="113">
        <v>1805</v>
      </c>
      <c r="F27" s="151">
        <f>D27-E27</f>
        <v>14555</v>
      </c>
      <c r="G27" s="152">
        <v>316</v>
      </c>
      <c r="H27" s="153">
        <f t="shared" si="1"/>
        <v>1.9315403422982887E-2</v>
      </c>
      <c r="I27" s="152">
        <f t="shared" si="192"/>
        <v>577</v>
      </c>
      <c r="J27" s="153">
        <f t="shared" si="1"/>
        <v>3.5268948655256725E-2</v>
      </c>
      <c r="K27" s="152">
        <v>180</v>
      </c>
      <c r="L27" s="153">
        <f t="shared" ref="L27" si="238">IFERROR(K27/$D27,"-")</f>
        <v>1.1002444987775062E-2</v>
      </c>
      <c r="M27" s="152">
        <v>397</v>
      </c>
      <c r="N27" s="153">
        <f t="shared" ref="N27" si="239">IFERROR(M27/$D27,"-")</f>
        <v>2.4266503667481662E-2</v>
      </c>
      <c r="O27" s="152">
        <v>0</v>
      </c>
      <c r="P27" s="153">
        <f t="shared" ref="P27" si="240">IFERROR(O27/$D27,"-")</f>
        <v>0</v>
      </c>
      <c r="Q27" s="152">
        <f t="shared" si="196"/>
        <v>912</v>
      </c>
      <c r="R27" s="153">
        <f t="shared" ref="R27" si="241">IFERROR(Q27/$D27,"-")</f>
        <v>5.5745721271393642E-2</v>
      </c>
      <c r="S27" s="152">
        <v>98</v>
      </c>
      <c r="T27" s="153">
        <f t="shared" ref="T27" si="242">IFERROR(S27/$D27,"-")</f>
        <v>5.9902200488997559E-3</v>
      </c>
      <c r="U27" s="152">
        <v>814</v>
      </c>
      <c r="V27" s="153">
        <f t="shared" ref="V27" si="243">IFERROR(U27/$D27,"-")</f>
        <v>4.9755501222493885E-2</v>
      </c>
      <c r="W27" s="152">
        <v>10626</v>
      </c>
      <c r="X27" s="153">
        <f t="shared" ref="X27" si="244">IFERROR(W27/$D27,"-")</f>
        <v>0.64951100244498783</v>
      </c>
      <c r="Y27" s="152">
        <v>93</v>
      </c>
      <c r="Z27" s="153">
        <f t="shared" ref="Z27" si="245">IFERROR(Y27/$D27,"-")</f>
        <v>5.6845965770171147E-3</v>
      </c>
      <c r="AA27" s="152">
        <f t="shared" si="12"/>
        <v>3836</v>
      </c>
      <c r="AB27" s="153">
        <f t="shared" ref="AB27" si="246">IFERROR(AA27/$D27,"-")</f>
        <v>0.23447432762836184</v>
      </c>
      <c r="AC27" s="152">
        <v>1210</v>
      </c>
      <c r="AD27" s="153">
        <f t="shared" ref="AD27" si="247">IFERROR(AC27/$D27,"-")</f>
        <v>7.3960880195599016E-2</v>
      </c>
      <c r="AE27" s="152">
        <v>2626</v>
      </c>
      <c r="AF27" s="153">
        <f t="shared" ref="AF27" si="248">IFERROR(AE27/$D27,"-")</f>
        <v>0.16051344743276283</v>
      </c>
      <c r="AG27" s="52"/>
      <c r="AH27" s="50" t="str">
        <f t="shared" si="16"/>
        <v>河内長野市</v>
      </c>
      <c r="AI27" s="157">
        <f t="shared" si="17"/>
        <v>1.3344407530454043E-2</v>
      </c>
      <c r="AJ27" s="50" t="str">
        <f t="shared" si="18"/>
        <v>阿倍野区</v>
      </c>
      <c r="AK27" s="157">
        <f t="shared" si="19"/>
        <v>6.3913470993117007E-3</v>
      </c>
      <c r="AL27" s="157">
        <f t="shared" si="20"/>
        <v>1.1691676488476698E-2</v>
      </c>
      <c r="AM27" s="157">
        <f t="shared" si="21"/>
        <v>5.8054628735580835E-3</v>
      </c>
      <c r="AN27" s="106">
        <v>0</v>
      </c>
    </row>
    <row r="28" spans="2:40" s="53" customFormat="1">
      <c r="B28" s="56">
        <v>23</v>
      </c>
      <c r="C28" s="49" t="s">
        <v>147</v>
      </c>
      <c r="D28" s="151">
        <v>27548</v>
      </c>
      <c r="E28" s="113">
        <v>3285</v>
      </c>
      <c r="F28" s="151">
        <f t="shared" ref="F28:F29" si="249">D28-E28</f>
        <v>24263</v>
      </c>
      <c r="G28" s="152">
        <v>561</v>
      </c>
      <c r="H28" s="153">
        <f t="shared" si="1"/>
        <v>2.0364454769856252E-2</v>
      </c>
      <c r="I28" s="152">
        <f t="shared" si="192"/>
        <v>1019</v>
      </c>
      <c r="J28" s="153">
        <f t="shared" si="1"/>
        <v>3.6989981123856541E-2</v>
      </c>
      <c r="K28" s="152">
        <v>347</v>
      </c>
      <c r="L28" s="153">
        <f t="shared" ref="L28" si="250">IFERROR(K28/$D28,"-")</f>
        <v>1.2596195731087556E-2</v>
      </c>
      <c r="M28" s="152">
        <v>672</v>
      </c>
      <c r="N28" s="153">
        <f t="shared" ref="N28" si="251">IFERROR(M28/$D28,"-")</f>
        <v>2.4393785392768985E-2</v>
      </c>
      <c r="O28" s="152">
        <v>1</v>
      </c>
      <c r="P28" s="153">
        <f t="shared" ref="P28" si="252">IFERROR(O28/$D28,"-")</f>
        <v>3.6300275882096703E-5</v>
      </c>
      <c r="Q28" s="152">
        <f t="shared" si="196"/>
        <v>1704</v>
      </c>
      <c r="R28" s="153">
        <f t="shared" ref="R28" si="253">IFERROR(Q28/$D28,"-")</f>
        <v>6.1855670103092786E-2</v>
      </c>
      <c r="S28" s="152">
        <v>169</v>
      </c>
      <c r="T28" s="153">
        <f t="shared" ref="T28" si="254">IFERROR(S28/$D28,"-")</f>
        <v>6.1347466240743434E-3</v>
      </c>
      <c r="U28" s="152">
        <v>1535</v>
      </c>
      <c r="V28" s="153">
        <f t="shared" ref="V28" si="255">IFERROR(U28/$D28,"-")</f>
        <v>5.5720923479018442E-2</v>
      </c>
      <c r="W28" s="152">
        <v>18275</v>
      </c>
      <c r="X28" s="153">
        <f t="shared" ref="X28" si="256">IFERROR(W28/$D28,"-")</f>
        <v>0.66338754174531722</v>
      </c>
      <c r="Y28" s="152">
        <v>185</v>
      </c>
      <c r="Z28" s="153">
        <f t="shared" ref="Z28" si="257">IFERROR(Y28/$D28,"-")</f>
        <v>6.7155510381878905E-3</v>
      </c>
      <c r="AA28" s="152">
        <f t="shared" si="12"/>
        <v>5803</v>
      </c>
      <c r="AB28" s="153">
        <f t="shared" ref="AB28" si="258">IFERROR(AA28/$D28,"-")</f>
        <v>0.21065050094380716</v>
      </c>
      <c r="AC28" s="152">
        <v>1813</v>
      </c>
      <c r="AD28" s="153">
        <f t="shared" ref="AD28" si="259">IFERROR(AC28/$D28,"-")</f>
        <v>6.5812400174241323E-2</v>
      </c>
      <c r="AE28" s="152">
        <v>3990</v>
      </c>
      <c r="AF28" s="153">
        <f t="shared" ref="AF28" si="260">IFERROR(AE28/$D28,"-")</f>
        <v>0.14483810076956585</v>
      </c>
      <c r="AG28" s="52"/>
      <c r="AH28" s="50" t="str">
        <f t="shared" si="16"/>
        <v>能勢町</v>
      </c>
      <c r="AI28" s="157">
        <f t="shared" si="17"/>
        <v>1.3262599469496022E-2</v>
      </c>
      <c r="AJ28" s="50" t="str">
        <f t="shared" si="18"/>
        <v>箕面市</v>
      </c>
      <c r="AK28" s="157">
        <f t="shared" si="19"/>
        <v>6.3816569718190544E-3</v>
      </c>
      <c r="AL28" s="157">
        <f t="shared" si="20"/>
        <v>1.1691676488476698E-2</v>
      </c>
      <c r="AM28" s="157">
        <f t="shared" si="21"/>
        <v>5.8054628735580835E-3</v>
      </c>
      <c r="AN28" s="106">
        <v>0</v>
      </c>
    </row>
    <row r="29" spans="2:40" s="53" customFormat="1">
      <c r="B29" s="56">
        <v>24</v>
      </c>
      <c r="C29" s="49" t="s">
        <v>148</v>
      </c>
      <c r="D29" s="151">
        <v>11704</v>
      </c>
      <c r="E29" s="113">
        <v>1099</v>
      </c>
      <c r="F29" s="151">
        <f t="shared" si="249"/>
        <v>10605</v>
      </c>
      <c r="G29" s="152">
        <v>191</v>
      </c>
      <c r="H29" s="153">
        <f t="shared" si="1"/>
        <v>1.6319207108680792E-2</v>
      </c>
      <c r="I29" s="152">
        <f t="shared" si="192"/>
        <v>316</v>
      </c>
      <c r="J29" s="153">
        <f t="shared" si="1"/>
        <v>2.6999316473000683E-2</v>
      </c>
      <c r="K29" s="152">
        <v>82</v>
      </c>
      <c r="L29" s="153">
        <f t="shared" ref="L29" si="261">IFERROR(K29/$D29,"-")</f>
        <v>7.0061517429938483E-3</v>
      </c>
      <c r="M29" s="152">
        <v>234</v>
      </c>
      <c r="N29" s="153">
        <f t="shared" ref="N29" si="262">IFERROR(M29/$D29,"-")</f>
        <v>1.9993164730006837E-2</v>
      </c>
      <c r="O29" s="152">
        <v>2</v>
      </c>
      <c r="P29" s="153">
        <f t="shared" ref="P29" si="263">IFERROR(O29/$D29,"-")</f>
        <v>1.7088174982911826E-4</v>
      </c>
      <c r="Q29" s="152">
        <f t="shared" si="196"/>
        <v>590</v>
      </c>
      <c r="R29" s="153">
        <f t="shared" ref="R29" si="264">IFERROR(Q29/$D29,"-")</f>
        <v>5.0410116199589884E-2</v>
      </c>
      <c r="S29" s="152">
        <v>70</v>
      </c>
      <c r="T29" s="153">
        <f t="shared" ref="T29" si="265">IFERROR(S29/$D29,"-")</f>
        <v>5.9808612440191387E-3</v>
      </c>
      <c r="U29" s="152">
        <v>520</v>
      </c>
      <c r="V29" s="153">
        <f t="shared" ref="V29" si="266">IFERROR(U29/$D29,"-")</f>
        <v>4.4429254955570742E-2</v>
      </c>
      <c r="W29" s="152">
        <v>7578</v>
      </c>
      <c r="X29" s="153">
        <f t="shared" ref="X29" si="267">IFERROR(W29/$D29,"-")</f>
        <v>0.64747095010252909</v>
      </c>
      <c r="Y29" s="152">
        <v>80</v>
      </c>
      <c r="Z29" s="153">
        <f t="shared" ref="Z29" si="268">IFERROR(Y29/$D29,"-")</f>
        <v>6.8352699931647299E-3</v>
      </c>
      <c r="AA29" s="152">
        <f t="shared" si="12"/>
        <v>2947</v>
      </c>
      <c r="AB29" s="153">
        <f t="shared" ref="AB29" si="269">IFERROR(AA29/$D29,"-")</f>
        <v>0.25179425837320574</v>
      </c>
      <c r="AC29" s="152">
        <v>926</v>
      </c>
      <c r="AD29" s="153">
        <f t="shared" ref="AD29" si="270">IFERROR(AC29/$D29,"-")</f>
        <v>7.9118250170881754E-2</v>
      </c>
      <c r="AE29" s="152">
        <v>2021</v>
      </c>
      <c r="AF29" s="153">
        <f t="shared" ref="AF29" si="271">IFERROR(AE29/$D29,"-")</f>
        <v>0.17267600820232398</v>
      </c>
      <c r="AG29" s="52"/>
      <c r="AH29" s="50" t="str">
        <f t="shared" si="16"/>
        <v>交野市</v>
      </c>
      <c r="AI29" s="157">
        <f t="shared" si="17"/>
        <v>1.2868299609513667E-2</v>
      </c>
      <c r="AJ29" s="50" t="str">
        <f t="shared" si="18"/>
        <v>阪南市</v>
      </c>
      <c r="AK29" s="157">
        <f t="shared" si="19"/>
        <v>6.3268892794376098E-3</v>
      </c>
      <c r="AL29" s="157">
        <f t="shared" si="20"/>
        <v>1.1691676488476698E-2</v>
      </c>
      <c r="AM29" s="157">
        <f t="shared" si="21"/>
        <v>5.8054628735580835E-3</v>
      </c>
      <c r="AN29" s="106">
        <v>0</v>
      </c>
    </row>
    <row r="30" spans="2:40" s="53" customFormat="1">
      <c r="B30" s="56">
        <v>25</v>
      </c>
      <c r="C30" s="49" t="s">
        <v>149</v>
      </c>
      <c r="D30" s="151">
        <v>8062</v>
      </c>
      <c r="E30" s="113">
        <v>990</v>
      </c>
      <c r="F30" s="151">
        <f>D30-E30</f>
        <v>7072</v>
      </c>
      <c r="G30" s="152">
        <v>198</v>
      </c>
      <c r="H30" s="153">
        <f t="shared" si="1"/>
        <v>2.4559662614735796E-2</v>
      </c>
      <c r="I30" s="152">
        <f>SUM(K30,M30)</f>
        <v>273</v>
      </c>
      <c r="J30" s="153">
        <f t="shared" si="1"/>
        <v>3.3862565120317538E-2</v>
      </c>
      <c r="K30" s="152">
        <v>80</v>
      </c>
      <c r="L30" s="153">
        <f t="shared" ref="L30" si="272">IFERROR(K30/$D30,"-")</f>
        <v>9.9230960059538582E-3</v>
      </c>
      <c r="M30" s="152">
        <v>193</v>
      </c>
      <c r="N30" s="153">
        <f t="shared" ref="N30" si="273">IFERROR(M30/$D30,"-")</f>
        <v>2.3939469114363683E-2</v>
      </c>
      <c r="O30" s="152">
        <v>4</v>
      </c>
      <c r="P30" s="153">
        <f t="shared" ref="P30" si="274">IFERROR(O30/$D30,"-")</f>
        <v>4.9615480029769287E-4</v>
      </c>
      <c r="Q30" s="152">
        <f>SUM(S30,U30)</f>
        <v>515</v>
      </c>
      <c r="R30" s="153">
        <f t="shared" ref="R30" si="275">IFERROR(Q30/$D30,"-")</f>
        <v>6.3879930538327953E-2</v>
      </c>
      <c r="S30" s="152">
        <v>38</v>
      </c>
      <c r="T30" s="153">
        <f t="shared" ref="T30" si="276">IFERROR(S30/$D30,"-")</f>
        <v>4.7134706028280826E-3</v>
      </c>
      <c r="U30" s="152">
        <v>477</v>
      </c>
      <c r="V30" s="153">
        <f t="shared" ref="V30" si="277">IFERROR(U30/$D30,"-")</f>
        <v>5.9166459935499877E-2</v>
      </c>
      <c r="W30" s="152">
        <v>4909</v>
      </c>
      <c r="X30" s="153">
        <f t="shared" ref="X30" si="278">IFERROR(W30/$D30,"-")</f>
        <v>0.60890597866534357</v>
      </c>
      <c r="Y30" s="152">
        <v>49</v>
      </c>
      <c r="Z30" s="153">
        <f t="shared" ref="Z30" si="279">IFERROR(Y30/$D30,"-")</f>
        <v>6.0778963036467381E-3</v>
      </c>
      <c r="AA30" s="152">
        <f t="shared" si="12"/>
        <v>2114</v>
      </c>
      <c r="AB30" s="153">
        <f t="shared" ref="AB30" si="280">IFERROR(AA30/$D30,"-")</f>
        <v>0.26221781195733068</v>
      </c>
      <c r="AC30" s="152">
        <v>615</v>
      </c>
      <c r="AD30" s="153">
        <f t="shared" ref="AD30" si="281">IFERROR(AC30/$D30,"-")</f>
        <v>7.6283800545770275E-2</v>
      </c>
      <c r="AE30" s="152">
        <v>1499</v>
      </c>
      <c r="AF30" s="153">
        <f t="shared" ref="AF30" si="282">IFERROR(AE30/$D30,"-")</f>
        <v>0.18593401141156041</v>
      </c>
      <c r="AG30" s="52"/>
      <c r="AH30" s="50" t="str">
        <f t="shared" si="16"/>
        <v>堺市南区</v>
      </c>
      <c r="AI30" s="157">
        <f t="shared" si="17"/>
        <v>1.2846953682220504E-2</v>
      </c>
      <c r="AJ30" s="50" t="str">
        <f t="shared" si="18"/>
        <v>都島区</v>
      </c>
      <c r="AK30" s="157">
        <f t="shared" si="19"/>
        <v>6.2677084227698117E-3</v>
      </c>
      <c r="AL30" s="157">
        <f t="shared" si="20"/>
        <v>1.1691676488476698E-2</v>
      </c>
      <c r="AM30" s="157">
        <f t="shared" si="21"/>
        <v>5.8054628735580835E-3</v>
      </c>
      <c r="AN30" s="106">
        <v>0</v>
      </c>
    </row>
    <row r="31" spans="2:40" s="53" customFormat="1">
      <c r="B31" s="56">
        <v>26</v>
      </c>
      <c r="C31" s="49" t="s">
        <v>35</v>
      </c>
      <c r="D31" s="151">
        <v>114498</v>
      </c>
      <c r="E31" s="113">
        <v>19694</v>
      </c>
      <c r="F31" s="151">
        <f t="shared" ref="F31:F34" si="283">D31-E31</f>
        <v>94804</v>
      </c>
      <c r="G31" s="152">
        <v>3072</v>
      </c>
      <c r="H31" s="153">
        <f t="shared" si="1"/>
        <v>2.6830162972278991E-2</v>
      </c>
      <c r="I31" s="152">
        <f t="shared" ref="I31:I37" si="284">SUM(K31,M31)</f>
        <v>5493</v>
      </c>
      <c r="J31" s="153">
        <f t="shared" si="1"/>
        <v>4.7974637111565265E-2</v>
      </c>
      <c r="K31" s="152">
        <v>2043</v>
      </c>
      <c r="L31" s="153">
        <f t="shared" ref="L31" si="285">IFERROR(K31/$D31,"-")</f>
        <v>1.7843106429806636E-2</v>
      </c>
      <c r="M31" s="152">
        <v>3450</v>
      </c>
      <c r="N31" s="153">
        <f t="shared" ref="N31" si="286">IFERROR(M31/$D31,"-")</f>
        <v>3.0131530681758632E-2</v>
      </c>
      <c r="O31" s="152">
        <v>15</v>
      </c>
      <c r="P31" s="153">
        <f t="shared" ref="P31" si="287">IFERROR(O31/$D31,"-")</f>
        <v>1.3100665513808102E-4</v>
      </c>
      <c r="Q31" s="152">
        <f t="shared" ref="Q31:Q37" si="288">SUM(S31,U31)</f>
        <v>11114</v>
      </c>
      <c r="R31" s="153">
        <f t="shared" ref="R31" si="289">IFERROR(Q31/$D31,"-")</f>
        <v>9.7067197680308831E-2</v>
      </c>
      <c r="S31" s="152">
        <v>1287</v>
      </c>
      <c r="T31" s="153">
        <f t="shared" ref="T31" si="290">IFERROR(S31/$D31,"-")</f>
        <v>1.1240371010847352E-2</v>
      </c>
      <c r="U31" s="152">
        <v>9827</v>
      </c>
      <c r="V31" s="153">
        <f t="shared" ref="V31" si="291">IFERROR(U31/$D31,"-")</f>
        <v>8.5826826669461481E-2</v>
      </c>
      <c r="W31" s="152">
        <v>67105</v>
      </c>
      <c r="X31" s="153">
        <f t="shared" ref="X31" si="292">IFERROR(W31/$D31,"-")</f>
        <v>0.58608010620272843</v>
      </c>
      <c r="Y31" s="152">
        <v>763</v>
      </c>
      <c r="Z31" s="153">
        <f t="shared" ref="Z31" si="293">IFERROR(Y31/$D31,"-")</f>
        <v>6.6638718580237207E-3</v>
      </c>
      <c r="AA31" s="152">
        <f t="shared" si="12"/>
        <v>26936</v>
      </c>
      <c r="AB31" s="153">
        <f t="shared" ref="AB31" si="294">IFERROR(AA31/$D31,"-")</f>
        <v>0.23525301751995667</v>
      </c>
      <c r="AC31" s="152">
        <v>7556</v>
      </c>
      <c r="AD31" s="153">
        <f t="shared" ref="AD31" si="295">IFERROR(AC31/$D31,"-")</f>
        <v>6.5992419081556009E-2</v>
      </c>
      <c r="AE31" s="152">
        <v>19380</v>
      </c>
      <c r="AF31" s="153">
        <f t="shared" ref="AF31" si="296">IFERROR(AE31/$D31,"-")</f>
        <v>0.16926059843840066</v>
      </c>
      <c r="AG31" s="52"/>
      <c r="AH31" s="50" t="str">
        <f t="shared" si="16"/>
        <v>貝塚市</v>
      </c>
      <c r="AI31" s="157">
        <f t="shared" si="17"/>
        <v>1.2638368343066329E-2</v>
      </c>
      <c r="AJ31" s="50" t="str">
        <f t="shared" si="18"/>
        <v>住吉区</v>
      </c>
      <c r="AK31" s="157">
        <f t="shared" si="19"/>
        <v>6.2450826121164434E-3</v>
      </c>
      <c r="AL31" s="157">
        <f t="shared" si="20"/>
        <v>1.1691676488476698E-2</v>
      </c>
      <c r="AM31" s="157">
        <f t="shared" si="21"/>
        <v>5.8054628735580835E-3</v>
      </c>
      <c r="AN31" s="106">
        <v>0</v>
      </c>
    </row>
    <row r="32" spans="2:40" s="53" customFormat="1">
      <c r="B32" s="56">
        <v>27</v>
      </c>
      <c r="C32" s="49" t="s">
        <v>36</v>
      </c>
      <c r="D32" s="151">
        <v>18939</v>
      </c>
      <c r="E32" s="113">
        <v>3000</v>
      </c>
      <c r="F32" s="151">
        <f t="shared" si="283"/>
        <v>15939</v>
      </c>
      <c r="G32" s="152">
        <v>459</v>
      </c>
      <c r="H32" s="153">
        <f t="shared" si="1"/>
        <v>2.4235704102645333E-2</v>
      </c>
      <c r="I32" s="152">
        <f t="shared" si="284"/>
        <v>830</v>
      </c>
      <c r="J32" s="153">
        <f t="shared" si="1"/>
        <v>4.3824911558160408E-2</v>
      </c>
      <c r="K32" s="152">
        <v>323</v>
      </c>
      <c r="L32" s="153">
        <f t="shared" ref="L32" si="297">IFERROR(K32/$D32,"-")</f>
        <v>1.7054754738898569E-2</v>
      </c>
      <c r="M32" s="152">
        <v>507</v>
      </c>
      <c r="N32" s="153">
        <f t="shared" ref="N32" si="298">IFERROR(M32/$D32,"-")</f>
        <v>2.6770156819261842E-2</v>
      </c>
      <c r="O32" s="152">
        <v>1</v>
      </c>
      <c r="P32" s="153">
        <f t="shared" ref="P32" si="299">IFERROR(O32/$D32,"-")</f>
        <v>5.2801098262843864E-5</v>
      </c>
      <c r="Q32" s="152">
        <f t="shared" si="288"/>
        <v>1710</v>
      </c>
      <c r="R32" s="153">
        <f t="shared" ref="R32" si="300">IFERROR(Q32/$D32,"-")</f>
        <v>9.0289878029463019E-2</v>
      </c>
      <c r="S32" s="152">
        <v>152</v>
      </c>
      <c r="T32" s="153">
        <f t="shared" ref="T32" si="301">IFERROR(S32/$D32,"-")</f>
        <v>8.0257669359522672E-3</v>
      </c>
      <c r="U32" s="152">
        <v>1558</v>
      </c>
      <c r="V32" s="153">
        <f t="shared" ref="V32" si="302">IFERROR(U32/$D32,"-")</f>
        <v>8.2264111093510742E-2</v>
      </c>
      <c r="W32" s="152">
        <v>11538</v>
      </c>
      <c r="X32" s="153">
        <f t="shared" ref="X32" si="303">IFERROR(W32/$D32,"-")</f>
        <v>0.60921907175669254</v>
      </c>
      <c r="Y32" s="152">
        <v>135</v>
      </c>
      <c r="Z32" s="153">
        <f t="shared" ref="Z32" si="304">IFERROR(Y32/$D32,"-")</f>
        <v>7.1281482654839221E-3</v>
      </c>
      <c r="AA32" s="152">
        <f t="shared" si="12"/>
        <v>4266</v>
      </c>
      <c r="AB32" s="153">
        <f t="shared" ref="AB32" si="305">IFERROR(AA32/$D32,"-")</f>
        <v>0.22524948518929194</v>
      </c>
      <c r="AC32" s="152">
        <v>1227</v>
      </c>
      <c r="AD32" s="153">
        <f t="shared" ref="AD32" si="306">IFERROR(AC32/$D32,"-")</f>
        <v>6.4786947568509431E-2</v>
      </c>
      <c r="AE32" s="152">
        <v>3039</v>
      </c>
      <c r="AF32" s="153">
        <f t="shared" ref="AF32" si="307">IFERROR(AE32/$D32,"-")</f>
        <v>0.16046253762078252</v>
      </c>
      <c r="AG32" s="52"/>
      <c r="AH32" s="50" t="str">
        <f t="shared" si="16"/>
        <v>柏原市</v>
      </c>
      <c r="AI32" s="157">
        <f t="shared" si="17"/>
        <v>1.2613875262789068E-2</v>
      </c>
      <c r="AJ32" s="50" t="str">
        <f t="shared" si="18"/>
        <v>大阪市</v>
      </c>
      <c r="AK32" s="157">
        <f t="shared" si="19"/>
        <v>6.2108145614948084E-3</v>
      </c>
      <c r="AL32" s="157">
        <f t="shared" si="20"/>
        <v>1.1691676488476698E-2</v>
      </c>
      <c r="AM32" s="157">
        <f t="shared" si="21"/>
        <v>5.8054628735580835E-3</v>
      </c>
      <c r="AN32" s="106">
        <v>0</v>
      </c>
    </row>
    <row r="33" spans="2:40" s="53" customFormat="1">
      <c r="B33" s="56">
        <v>28</v>
      </c>
      <c r="C33" s="49" t="s">
        <v>37</v>
      </c>
      <c r="D33" s="151">
        <v>15118</v>
      </c>
      <c r="E33" s="113">
        <v>2500</v>
      </c>
      <c r="F33" s="151">
        <f t="shared" si="283"/>
        <v>12618</v>
      </c>
      <c r="G33" s="152">
        <v>385</v>
      </c>
      <c r="H33" s="153">
        <f t="shared" si="1"/>
        <v>2.5466331525334038E-2</v>
      </c>
      <c r="I33" s="152">
        <f t="shared" si="284"/>
        <v>694</v>
      </c>
      <c r="J33" s="153">
        <f t="shared" si="1"/>
        <v>4.590554306125149E-2</v>
      </c>
      <c r="K33" s="152">
        <v>265</v>
      </c>
      <c r="L33" s="153">
        <f t="shared" ref="L33" si="308">IFERROR(K33/$D33,"-")</f>
        <v>1.7528773647307844E-2</v>
      </c>
      <c r="M33" s="152">
        <v>429</v>
      </c>
      <c r="N33" s="153">
        <f t="shared" ref="N33" si="309">IFERROR(M33/$D33,"-")</f>
        <v>2.8376769413943643E-2</v>
      </c>
      <c r="O33" s="152">
        <v>1</v>
      </c>
      <c r="P33" s="153">
        <f t="shared" ref="P33" si="310">IFERROR(O33/$D33,"-")</f>
        <v>6.6146315650218284E-5</v>
      </c>
      <c r="Q33" s="152">
        <f t="shared" si="288"/>
        <v>1420</v>
      </c>
      <c r="R33" s="153">
        <f t="shared" ref="R33" si="311">IFERROR(Q33/$D33,"-")</f>
        <v>9.3927768223309963E-2</v>
      </c>
      <c r="S33" s="152">
        <v>142</v>
      </c>
      <c r="T33" s="153">
        <f t="shared" ref="T33" si="312">IFERROR(S33/$D33,"-")</f>
        <v>9.3927768223309969E-3</v>
      </c>
      <c r="U33" s="152">
        <v>1278</v>
      </c>
      <c r="V33" s="153">
        <f t="shared" ref="V33" si="313">IFERROR(U33/$D33,"-")</f>
        <v>8.4534991400978962E-2</v>
      </c>
      <c r="W33" s="152">
        <v>9211</v>
      </c>
      <c r="X33" s="153">
        <f t="shared" ref="X33" si="314">IFERROR(W33/$D33,"-")</f>
        <v>0.60927371345416059</v>
      </c>
      <c r="Y33" s="152">
        <v>82</v>
      </c>
      <c r="Z33" s="153">
        <f t="shared" ref="Z33" si="315">IFERROR(Y33/$D33,"-")</f>
        <v>5.4239978833178996E-3</v>
      </c>
      <c r="AA33" s="152">
        <f t="shared" si="12"/>
        <v>3325</v>
      </c>
      <c r="AB33" s="153">
        <f t="shared" ref="AB33" si="316">IFERROR(AA33/$D33,"-")</f>
        <v>0.21993649953697578</v>
      </c>
      <c r="AC33" s="152">
        <v>916</v>
      </c>
      <c r="AD33" s="153">
        <f t="shared" ref="AD33" si="317">IFERROR(AC33/$D33,"-")</f>
        <v>6.0590025135599947E-2</v>
      </c>
      <c r="AE33" s="152">
        <v>2409</v>
      </c>
      <c r="AF33" s="153">
        <f t="shared" ref="AF33" si="318">IFERROR(AE33/$D33,"-")</f>
        <v>0.15934647440137584</v>
      </c>
      <c r="AG33" s="52"/>
      <c r="AH33" s="50" t="str">
        <f t="shared" si="16"/>
        <v>千早赤阪村</v>
      </c>
      <c r="AI33" s="157">
        <f t="shared" si="17"/>
        <v>1.1955593509820665E-2</v>
      </c>
      <c r="AJ33" s="50" t="str">
        <f t="shared" si="18"/>
        <v>柏原市</v>
      </c>
      <c r="AK33" s="157">
        <f t="shared" si="19"/>
        <v>6.206827510261287E-3</v>
      </c>
      <c r="AL33" s="157">
        <f t="shared" si="20"/>
        <v>1.1691676488476698E-2</v>
      </c>
      <c r="AM33" s="157">
        <f t="shared" si="21"/>
        <v>5.8054628735580835E-3</v>
      </c>
      <c r="AN33" s="106">
        <v>0</v>
      </c>
    </row>
    <row r="34" spans="2:40" s="53" customFormat="1">
      <c r="B34" s="56">
        <v>29</v>
      </c>
      <c r="C34" s="49" t="s">
        <v>38</v>
      </c>
      <c r="D34" s="151">
        <v>13361</v>
      </c>
      <c r="E34" s="113">
        <v>2398</v>
      </c>
      <c r="F34" s="151">
        <f t="shared" si="283"/>
        <v>10963</v>
      </c>
      <c r="G34" s="152">
        <v>394</v>
      </c>
      <c r="H34" s="153">
        <f t="shared" si="1"/>
        <v>2.9488810717760647E-2</v>
      </c>
      <c r="I34" s="152">
        <f t="shared" si="284"/>
        <v>630</v>
      </c>
      <c r="J34" s="153">
        <f t="shared" si="1"/>
        <v>4.7152159269515756E-2</v>
      </c>
      <c r="K34" s="152">
        <v>267</v>
      </c>
      <c r="L34" s="153">
        <f t="shared" ref="L34" si="319">IFERROR(K34/$D34,"-")</f>
        <v>1.9983534166604297E-2</v>
      </c>
      <c r="M34" s="152">
        <v>363</v>
      </c>
      <c r="N34" s="153">
        <f t="shared" ref="N34" si="320">IFERROR(M34/$D34,"-")</f>
        <v>2.7168625102911459E-2</v>
      </c>
      <c r="O34" s="152">
        <v>1</v>
      </c>
      <c r="P34" s="153">
        <f t="shared" ref="P34" si="321">IFERROR(O34/$D34,"-")</f>
        <v>7.4844697253199612E-5</v>
      </c>
      <c r="Q34" s="152">
        <f t="shared" si="288"/>
        <v>1373</v>
      </c>
      <c r="R34" s="153">
        <f t="shared" ref="R34" si="322">IFERROR(Q34/$D34,"-")</f>
        <v>0.10276176932864306</v>
      </c>
      <c r="S34" s="152">
        <v>154</v>
      </c>
      <c r="T34" s="153">
        <f t="shared" ref="T34" si="323">IFERROR(S34/$D34,"-")</f>
        <v>1.152608337699274E-2</v>
      </c>
      <c r="U34" s="152">
        <v>1219</v>
      </c>
      <c r="V34" s="153">
        <f t="shared" ref="V34" si="324">IFERROR(U34/$D34,"-")</f>
        <v>9.1235685951650325E-2</v>
      </c>
      <c r="W34" s="152">
        <v>7785</v>
      </c>
      <c r="X34" s="153">
        <f t="shared" ref="X34" si="325">IFERROR(W34/$D34,"-")</f>
        <v>0.58266596811615901</v>
      </c>
      <c r="Y34" s="152">
        <v>126</v>
      </c>
      <c r="Z34" s="153">
        <f t="shared" ref="Z34" si="326">IFERROR(Y34/$D34,"-")</f>
        <v>9.4304318539031508E-3</v>
      </c>
      <c r="AA34" s="152">
        <f t="shared" si="12"/>
        <v>3052</v>
      </c>
      <c r="AB34" s="153">
        <f t="shared" ref="AB34" si="327">IFERROR(AA34/$D34,"-")</f>
        <v>0.22842601601676521</v>
      </c>
      <c r="AC34" s="152">
        <v>884</v>
      </c>
      <c r="AD34" s="153">
        <f t="shared" ref="AD34" si="328">IFERROR(AC34/$D34,"-")</f>
        <v>6.6162712371828455E-2</v>
      </c>
      <c r="AE34" s="152">
        <v>2168</v>
      </c>
      <c r="AF34" s="153">
        <f t="shared" ref="AF34" si="329">IFERROR(AE34/$D34,"-")</f>
        <v>0.16226330364493677</v>
      </c>
      <c r="AG34" s="52"/>
      <c r="AH34" s="50" t="str">
        <f t="shared" si="16"/>
        <v>摂津市</v>
      </c>
      <c r="AI34" s="157">
        <f t="shared" si="17"/>
        <v>1.184198353224165E-2</v>
      </c>
      <c r="AJ34" s="50" t="str">
        <f t="shared" si="18"/>
        <v>太子町</v>
      </c>
      <c r="AK34" s="157">
        <f t="shared" si="19"/>
        <v>6.2047569803516025E-3</v>
      </c>
      <c r="AL34" s="157">
        <f t="shared" si="20"/>
        <v>1.1691676488476698E-2</v>
      </c>
      <c r="AM34" s="157">
        <f t="shared" si="21"/>
        <v>5.8054628735580835E-3</v>
      </c>
      <c r="AN34" s="106">
        <v>0</v>
      </c>
    </row>
    <row r="35" spans="2:40" s="53" customFormat="1">
      <c r="B35" s="56">
        <v>30</v>
      </c>
      <c r="C35" s="49" t="s">
        <v>39</v>
      </c>
      <c r="D35" s="151">
        <v>17972</v>
      </c>
      <c r="E35" s="113">
        <v>3041</v>
      </c>
      <c r="F35" s="151">
        <f>D35-E35</f>
        <v>14931</v>
      </c>
      <c r="G35" s="152">
        <v>442</v>
      </c>
      <c r="H35" s="153">
        <f t="shared" si="1"/>
        <v>2.4593812597373692E-2</v>
      </c>
      <c r="I35" s="152">
        <f t="shared" si="284"/>
        <v>861</v>
      </c>
      <c r="J35" s="153">
        <f t="shared" si="1"/>
        <v>4.7907856665924772E-2</v>
      </c>
      <c r="K35" s="152">
        <v>304</v>
      </c>
      <c r="L35" s="153">
        <f t="shared" ref="L35" si="330">IFERROR(K35/$D35,"-")</f>
        <v>1.6915201424438014E-2</v>
      </c>
      <c r="M35" s="152">
        <v>557</v>
      </c>
      <c r="N35" s="153">
        <f t="shared" ref="N35" si="331">IFERROR(M35/$D35,"-")</f>
        <v>3.0992655241486759E-2</v>
      </c>
      <c r="O35" s="152">
        <v>12</v>
      </c>
      <c r="P35" s="153">
        <f t="shared" ref="P35" si="332">IFERROR(O35/$D35,"-")</f>
        <v>6.6770531938571112E-4</v>
      </c>
      <c r="Q35" s="152">
        <f t="shared" si="288"/>
        <v>1726</v>
      </c>
      <c r="R35" s="153">
        <f t="shared" ref="R35" si="333">IFERROR(Q35/$D35,"-")</f>
        <v>9.6038281771644779E-2</v>
      </c>
      <c r="S35" s="152">
        <v>175</v>
      </c>
      <c r="T35" s="153">
        <f t="shared" ref="T35" si="334">IFERROR(S35/$D35,"-")</f>
        <v>9.7373692410416199E-3</v>
      </c>
      <c r="U35" s="152">
        <v>1551</v>
      </c>
      <c r="V35" s="153">
        <f t="shared" ref="V35" si="335">IFERROR(U35/$D35,"-")</f>
        <v>8.6300912530603166E-2</v>
      </c>
      <c r="W35" s="152">
        <v>10608</v>
      </c>
      <c r="X35" s="153">
        <f t="shared" ref="X35" si="336">IFERROR(W35/$D35,"-")</f>
        <v>0.59025150233696866</v>
      </c>
      <c r="Y35" s="152">
        <v>104</v>
      </c>
      <c r="Z35" s="153">
        <f t="shared" ref="Z35" si="337">IFERROR(Y35/$D35,"-")</f>
        <v>5.7867794346761628E-3</v>
      </c>
      <c r="AA35" s="152">
        <f t="shared" si="12"/>
        <v>4219</v>
      </c>
      <c r="AB35" s="153">
        <f t="shared" ref="AB35" si="338">IFERROR(AA35/$D35,"-")</f>
        <v>0.23475406187402625</v>
      </c>
      <c r="AC35" s="152">
        <v>1214</v>
      </c>
      <c r="AD35" s="153">
        <f t="shared" ref="AD35" si="339">IFERROR(AC35/$D35,"-")</f>
        <v>6.7549521477854438E-2</v>
      </c>
      <c r="AE35" s="152">
        <v>3005</v>
      </c>
      <c r="AF35" s="153">
        <f t="shared" ref="AF35" si="340">IFERROR(AE35/$D35,"-")</f>
        <v>0.16720454039617183</v>
      </c>
      <c r="AG35" s="52"/>
      <c r="AH35" s="50" t="str">
        <f t="shared" si="16"/>
        <v>高石市</v>
      </c>
      <c r="AI35" s="157">
        <f t="shared" si="17"/>
        <v>1.179245283018868E-2</v>
      </c>
      <c r="AJ35" s="50" t="str">
        <f t="shared" si="18"/>
        <v>大東市</v>
      </c>
      <c r="AK35" s="157">
        <f t="shared" si="19"/>
        <v>6.1891047245542005E-3</v>
      </c>
      <c r="AL35" s="157">
        <f t="shared" si="20"/>
        <v>1.1691676488476698E-2</v>
      </c>
      <c r="AM35" s="157">
        <f t="shared" si="21"/>
        <v>5.8054628735580835E-3</v>
      </c>
      <c r="AN35" s="106">
        <v>0</v>
      </c>
    </row>
    <row r="36" spans="2:40" s="53" customFormat="1">
      <c r="B36" s="56">
        <v>31</v>
      </c>
      <c r="C36" s="49" t="s">
        <v>40</v>
      </c>
      <c r="D36" s="151">
        <v>23274</v>
      </c>
      <c r="E36" s="113">
        <v>4044</v>
      </c>
      <c r="F36" s="151">
        <f t="shared" ref="F36:F37" si="341">D36-E36</f>
        <v>19230</v>
      </c>
      <c r="G36" s="152">
        <v>648</v>
      </c>
      <c r="H36" s="153">
        <f t="shared" si="1"/>
        <v>2.7842227378190254E-2</v>
      </c>
      <c r="I36" s="152">
        <f t="shared" si="284"/>
        <v>1203</v>
      </c>
      <c r="J36" s="153">
        <f t="shared" si="1"/>
        <v>5.1688579530806911E-2</v>
      </c>
      <c r="K36" s="152">
        <v>415</v>
      </c>
      <c r="L36" s="153">
        <f t="shared" ref="L36" si="342">IFERROR(K36/$D36,"-")</f>
        <v>1.7831056114118757E-2</v>
      </c>
      <c r="M36" s="152">
        <v>788</v>
      </c>
      <c r="N36" s="153">
        <f t="shared" ref="N36" si="343">IFERROR(M36/$D36,"-")</f>
        <v>3.385752341668815E-2</v>
      </c>
      <c r="O36" s="152">
        <v>0</v>
      </c>
      <c r="P36" s="153">
        <f t="shared" ref="P36" si="344">IFERROR(O36/$D36,"-")</f>
        <v>0</v>
      </c>
      <c r="Q36" s="152">
        <f t="shared" si="288"/>
        <v>2193</v>
      </c>
      <c r="R36" s="153">
        <f t="shared" ref="R36" si="345">IFERROR(Q36/$D36,"-")</f>
        <v>9.4225315803042026E-2</v>
      </c>
      <c r="S36" s="152">
        <v>299</v>
      </c>
      <c r="T36" s="153">
        <f t="shared" ref="T36" si="346">IFERROR(S36/$D36,"-")</f>
        <v>1.2846953682220504E-2</v>
      </c>
      <c r="U36" s="152">
        <v>1894</v>
      </c>
      <c r="V36" s="153">
        <f t="shared" ref="V36" si="347">IFERROR(U36/$D36,"-")</f>
        <v>8.1378362120821515E-2</v>
      </c>
      <c r="W36" s="152">
        <v>13123</v>
      </c>
      <c r="X36" s="153">
        <f t="shared" ref="X36" si="348">IFERROR(W36/$D36,"-")</f>
        <v>0.56384807080862764</v>
      </c>
      <c r="Y36" s="152">
        <v>193</v>
      </c>
      <c r="Z36" s="153">
        <f t="shared" ref="Z36" si="349">IFERROR(Y36/$D36,"-")</f>
        <v>8.2925152530720983E-3</v>
      </c>
      <c r="AA36" s="152">
        <f t="shared" si="12"/>
        <v>5914</v>
      </c>
      <c r="AB36" s="153">
        <f t="shared" ref="AB36" si="350">IFERROR(AA36/$D36,"-")</f>
        <v>0.25410329122626107</v>
      </c>
      <c r="AC36" s="152">
        <v>1607</v>
      </c>
      <c r="AD36" s="153">
        <f t="shared" ref="AD36" si="351">IFERROR(AC36/$D36,"-")</f>
        <v>6.9047005241900827E-2</v>
      </c>
      <c r="AE36" s="152">
        <v>4307</v>
      </c>
      <c r="AF36" s="153">
        <f t="shared" ref="AF36" si="352">IFERROR(AE36/$D36,"-")</f>
        <v>0.18505628598436022</v>
      </c>
      <c r="AG36" s="52"/>
      <c r="AH36" s="50" t="str">
        <f t="shared" si="16"/>
        <v>豊中市</v>
      </c>
      <c r="AI36" s="157">
        <f t="shared" si="17"/>
        <v>1.1625687232742822E-2</v>
      </c>
      <c r="AJ36" s="50" t="str">
        <f t="shared" si="18"/>
        <v>中央区</v>
      </c>
      <c r="AK36" s="157">
        <f t="shared" si="19"/>
        <v>6.0778963036467381E-3</v>
      </c>
      <c r="AL36" s="157">
        <f t="shared" si="20"/>
        <v>1.1691676488476698E-2</v>
      </c>
      <c r="AM36" s="157">
        <f t="shared" si="21"/>
        <v>5.8054628735580835E-3</v>
      </c>
      <c r="AN36" s="106">
        <v>0</v>
      </c>
    </row>
    <row r="37" spans="2:40" s="53" customFormat="1">
      <c r="B37" s="56">
        <v>32</v>
      </c>
      <c r="C37" s="49" t="s">
        <v>41</v>
      </c>
      <c r="D37" s="151">
        <v>20217</v>
      </c>
      <c r="E37" s="113">
        <v>3489</v>
      </c>
      <c r="F37" s="151">
        <f t="shared" si="341"/>
        <v>16728</v>
      </c>
      <c r="G37" s="152">
        <v>555</v>
      </c>
      <c r="H37" s="153">
        <f t="shared" si="1"/>
        <v>2.745214423504971E-2</v>
      </c>
      <c r="I37" s="152">
        <f t="shared" si="284"/>
        <v>946</v>
      </c>
      <c r="J37" s="153">
        <f t="shared" si="1"/>
        <v>4.6792303506949594E-2</v>
      </c>
      <c r="K37" s="152">
        <v>363</v>
      </c>
      <c r="L37" s="153">
        <f t="shared" ref="L37" si="353">IFERROR(K37/$D37,"-")</f>
        <v>1.7955186229410891E-2</v>
      </c>
      <c r="M37" s="152">
        <v>583</v>
      </c>
      <c r="N37" s="153">
        <f t="shared" ref="N37" si="354">IFERROR(M37/$D37,"-")</f>
        <v>2.8837117277538706E-2</v>
      </c>
      <c r="O37" s="152">
        <v>0</v>
      </c>
      <c r="P37" s="153">
        <f t="shared" ref="P37" si="355">IFERROR(O37/$D37,"-")</f>
        <v>0</v>
      </c>
      <c r="Q37" s="152">
        <f t="shared" si="288"/>
        <v>1988</v>
      </c>
      <c r="R37" s="153">
        <f t="shared" ref="R37" si="356">IFERROR(Q37/$D37,"-")</f>
        <v>9.8333086016718599E-2</v>
      </c>
      <c r="S37" s="152">
        <v>306</v>
      </c>
      <c r="T37" s="153">
        <f t="shared" ref="T37" si="357">IFERROR(S37/$D37,"-")</f>
        <v>1.5135776821486868E-2</v>
      </c>
      <c r="U37" s="152">
        <v>1682</v>
      </c>
      <c r="V37" s="153">
        <f t="shared" ref="V37" si="358">IFERROR(U37/$D37,"-")</f>
        <v>8.3197309195231731E-2</v>
      </c>
      <c r="W37" s="152">
        <v>11693</v>
      </c>
      <c r="X37" s="153">
        <f t="shared" ref="X37" si="359">IFERROR(W37/$D37,"-")</f>
        <v>0.57837463520799326</v>
      </c>
      <c r="Y37" s="152">
        <v>106</v>
      </c>
      <c r="Z37" s="153">
        <f t="shared" ref="Z37" si="360">IFERROR(Y37/$D37,"-")</f>
        <v>5.2431122322797643E-3</v>
      </c>
      <c r="AA37" s="152">
        <f t="shared" si="12"/>
        <v>4929</v>
      </c>
      <c r="AB37" s="153">
        <f t="shared" ref="AB37" si="361">IFERROR(AA37/$D37,"-")</f>
        <v>0.24380471880100904</v>
      </c>
      <c r="AC37" s="152">
        <v>1393</v>
      </c>
      <c r="AD37" s="153">
        <f t="shared" ref="AD37" si="362">IFERROR(AC37/$D37,"-")</f>
        <v>6.8902408863827466E-2</v>
      </c>
      <c r="AE37" s="152">
        <v>3536</v>
      </c>
      <c r="AF37" s="153">
        <f t="shared" ref="AF37" si="363">IFERROR(AE37/$D37,"-")</f>
        <v>0.17490230993718159</v>
      </c>
      <c r="AG37" s="52"/>
      <c r="AH37" s="50" t="str">
        <f t="shared" si="16"/>
        <v>東大阪市</v>
      </c>
      <c r="AI37" s="157">
        <f t="shared" si="17"/>
        <v>1.1554652771644735E-2</v>
      </c>
      <c r="AJ37" s="50" t="str">
        <f t="shared" si="18"/>
        <v>西淀川区</v>
      </c>
      <c r="AK37" s="157">
        <f t="shared" si="19"/>
        <v>6.0726988808883489E-3</v>
      </c>
      <c r="AL37" s="157">
        <f t="shared" si="20"/>
        <v>1.1691676488476698E-2</v>
      </c>
      <c r="AM37" s="157">
        <f t="shared" si="21"/>
        <v>5.8054628735580835E-3</v>
      </c>
      <c r="AN37" s="106">
        <v>0</v>
      </c>
    </row>
    <row r="38" spans="2:40" s="53" customFormat="1">
      <c r="B38" s="56">
        <v>33</v>
      </c>
      <c r="C38" s="49" t="s">
        <v>42</v>
      </c>
      <c r="D38" s="151">
        <v>5616</v>
      </c>
      <c r="E38" s="113">
        <v>1222</v>
      </c>
      <c r="F38" s="151">
        <f>D38-E38</f>
        <v>4394</v>
      </c>
      <c r="G38" s="152">
        <v>189</v>
      </c>
      <c r="H38" s="153">
        <f t="shared" si="1"/>
        <v>3.3653846153846152E-2</v>
      </c>
      <c r="I38" s="152">
        <f>SUM(K38,M38)</f>
        <v>329</v>
      </c>
      <c r="J38" s="153">
        <f t="shared" si="1"/>
        <v>5.8582621082621085E-2</v>
      </c>
      <c r="K38" s="152">
        <v>106</v>
      </c>
      <c r="L38" s="153">
        <f t="shared" ref="L38" si="364">IFERROR(K38/$D38,"-")</f>
        <v>1.8874643874643875E-2</v>
      </c>
      <c r="M38" s="152">
        <v>223</v>
      </c>
      <c r="N38" s="153">
        <f t="shared" ref="N38" si="365">IFERROR(M38/$D38,"-")</f>
        <v>3.970797720797721E-2</v>
      </c>
      <c r="O38" s="152">
        <v>0</v>
      </c>
      <c r="P38" s="153">
        <f t="shared" ref="P38" si="366">IFERROR(O38/$D38,"-")</f>
        <v>0</v>
      </c>
      <c r="Q38" s="152">
        <f>SUM(S38,U38)</f>
        <v>704</v>
      </c>
      <c r="R38" s="153">
        <f t="shared" ref="R38" si="367">IFERROR(Q38/$D38,"-")</f>
        <v>0.12535612535612536</v>
      </c>
      <c r="S38" s="152">
        <v>59</v>
      </c>
      <c r="T38" s="153">
        <f t="shared" ref="T38" si="368">IFERROR(S38/$D38,"-")</f>
        <v>1.0505698005698005E-2</v>
      </c>
      <c r="U38" s="152">
        <v>645</v>
      </c>
      <c r="V38" s="153">
        <f t="shared" ref="V38" si="369">IFERROR(U38/$D38,"-")</f>
        <v>0.11485042735042734</v>
      </c>
      <c r="W38" s="152">
        <v>3147</v>
      </c>
      <c r="X38" s="153">
        <f t="shared" ref="X38" si="370">IFERROR(W38/$D38,"-")</f>
        <v>0.56036324786324787</v>
      </c>
      <c r="Y38" s="152">
        <v>17</v>
      </c>
      <c r="Z38" s="153">
        <f t="shared" ref="Z38" si="371">IFERROR(Y38/$D38,"-")</f>
        <v>3.0270655270655269E-3</v>
      </c>
      <c r="AA38" s="152">
        <f t="shared" si="12"/>
        <v>1230</v>
      </c>
      <c r="AB38" s="153">
        <f t="shared" ref="AB38" si="372">IFERROR(AA38/$D38,"-")</f>
        <v>0.21901709401709402</v>
      </c>
      <c r="AC38" s="152">
        <v>315</v>
      </c>
      <c r="AD38" s="153">
        <f t="shared" ref="AD38" si="373">IFERROR(AC38/$D38,"-")</f>
        <v>5.6089743589743592E-2</v>
      </c>
      <c r="AE38" s="152">
        <v>915</v>
      </c>
      <c r="AF38" s="153">
        <f t="shared" ref="AF38" si="374">IFERROR(AE38/$D38,"-")</f>
        <v>0.16292735042735043</v>
      </c>
      <c r="AG38" s="52"/>
      <c r="AH38" s="50" t="str">
        <f t="shared" si="16"/>
        <v>堺市東区</v>
      </c>
      <c r="AI38" s="157">
        <f t="shared" si="17"/>
        <v>1.152608337699274E-2</v>
      </c>
      <c r="AJ38" s="50" t="str">
        <f t="shared" si="18"/>
        <v>天王寺区</v>
      </c>
      <c r="AK38" s="157">
        <f t="shared" si="19"/>
        <v>5.9474412171507604E-3</v>
      </c>
      <c r="AL38" s="157">
        <f t="shared" si="20"/>
        <v>1.1691676488476698E-2</v>
      </c>
      <c r="AM38" s="157">
        <f t="shared" si="21"/>
        <v>5.8054628735580835E-3</v>
      </c>
      <c r="AN38" s="106">
        <v>0</v>
      </c>
    </row>
    <row r="39" spans="2:40" s="53" customFormat="1">
      <c r="B39" s="56">
        <v>34</v>
      </c>
      <c r="C39" s="49" t="s">
        <v>44</v>
      </c>
      <c r="D39" s="151">
        <v>25894</v>
      </c>
      <c r="E39" s="113">
        <v>4698</v>
      </c>
      <c r="F39" s="151">
        <f t="shared" ref="F39:F42" si="375">D39-E39</f>
        <v>21196</v>
      </c>
      <c r="G39" s="152">
        <v>769</v>
      </c>
      <c r="H39" s="153">
        <f t="shared" si="1"/>
        <v>2.9697999536572178E-2</v>
      </c>
      <c r="I39" s="152">
        <f t="shared" ref="I39:I45" si="376">SUM(K39,M39)</f>
        <v>1462</v>
      </c>
      <c r="J39" s="153">
        <f t="shared" si="1"/>
        <v>5.6460956206070903E-2</v>
      </c>
      <c r="K39" s="152">
        <v>457</v>
      </c>
      <c r="L39" s="153">
        <f t="shared" ref="L39" si="377">IFERROR(K39/$D39,"-")</f>
        <v>1.7648876187533791E-2</v>
      </c>
      <c r="M39" s="152">
        <v>1005</v>
      </c>
      <c r="N39" s="153">
        <f t="shared" ref="N39" si="378">IFERROR(M39/$D39,"-")</f>
        <v>3.8812080018537115E-2</v>
      </c>
      <c r="O39" s="152">
        <v>2</v>
      </c>
      <c r="P39" s="153">
        <f t="shared" ref="P39" si="379">IFERROR(O39/$D39,"-")</f>
        <v>7.7237970186143506E-5</v>
      </c>
      <c r="Q39" s="152">
        <f t="shared" ref="Q39:Q45" si="380">SUM(S39,U39)</f>
        <v>2465</v>
      </c>
      <c r="R39" s="153">
        <f t="shared" ref="R39" si="381">IFERROR(Q39/$D39,"-")</f>
        <v>9.5195798254421871E-2</v>
      </c>
      <c r="S39" s="152">
        <v>226</v>
      </c>
      <c r="T39" s="153">
        <f t="shared" ref="T39" si="382">IFERROR(S39/$D39,"-")</f>
        <v>8.7278906310342165E-3</v>
      </c>
      <c r="U39" s="152">
        <v>2239</v>
      </c>
      <c r="V39" s="153">
        <f t="shared" ref="V39" si="383">IFERROR(U39/$D39,"-")</f>
        <v>8.6467907623387658E-2</v>
      </c>
      <c r="W39" s="152">
        <v>15709</v>
      </c>
      <c r="X39" s="153">
        <f t="shared" ref="X39" si="384">IFERROR(W39/$D39,"-")</f>
        <v>0.6066656368270642</v>
      </c>
      <c r="Y39" s="152">
        <v>147</v>
      </c>
      <c r="Z39" s="153">
        <f t="shared" ref="Z39" si="385">IFERROR(Y39/$D39,"-")</f>
        <v>5.6769908086815478E-3</v>
      </c>
      <c r="AA39" s="152">
        <f t="shared" si="12"/>
        <v>5340</v>
      </c>
      <c r="AB39" s="153">
        <f t="shared" ref="AB39" si="386">IFERROR(AA39/$D39,"-")</f>
        <v>0.20622538039700317</v>
      </c>
      <c r="AC39" s="152">
        <v>1568</v>
      </c>
      <c r="AD39" s="153">
        <f t="shared" ref="AD39" si="387">IFERROR(AC39/$D39,"-")</f>
        <v>6.0554568625936507E-2</v>
      </c>
      <c r="AE39" s="152">
        <v>3772</v>
      </c>
      <c r="AF39" s="153">
        <f t="shared" ref="AF39" si="388">IFERROR(AE39/$D39,"-")</f>
        <v>0.14567081177106667</v>
      </c>
      <c r="AG39" s="52"/>
      <c r="AH39" s="50" t="str">
        <f t="shared" si="16"/>
        <v>堺市</v>
      </c>
      <c r="AI39" s="157">
        <f t="shared" si="17"/>
        <v>1.1240371010847352E-2</v>
      </c>
      <c r="AJ39" s="50" t="str">
        <f t="shared" si="18"/>
        <v>東大阪市</v>
      </c>
      <c r="AK39" s="157">
        <f t="shared" si="19"/>
        <v>5.9318790662074242E-3</v>
      </c>
      <c r="AL39" s="157">
        <f t="shared" si="20"/>
        <v>1.1691676488476698E-2</v>
      </c>
      <c r="AM39" s="157">
        <f t="shared" si="21"/>
        <v>5.8054628735580835E-3</v>
      </c>
      <c r="AN39" s="106">
        <v>0</v>
      </c>
    </row>
    <row r="40" spans="2:40" s="53" customFormat="1">
      <c r="B40" s="56">
        <v>35</v>
      </c>
      <c r="C40" s="49" t="s">
        <v>1</v>
      </c>
      <c r="D40" s="151">
        <v>52384</v>
      </c>
      <c r="E40" s="113">
        <v>10773</v>
      </c>
      <c r="F40" s="151">
        <f t="shared" si="375"/>
        <v>41611</v>
      </c>
      <c r="G40" s="152">
        <v>1885</v>
      </c>
      <c r="H40" s="153">
        <f t="shared" si="1"/>
        <v>3.5984270006108737E-2</v>
      </c>
      <c r="I40" s="152">
        <f t="shared" si="376"/>
        <v>3185</v>
      </c>
      <c r="J40" s="153">
        <f t="shared" si="1"/>
        <v>6.0801007941356136E-2</v>
      </c>
      <c r="K40" s="152">
        <v>915</v>
      </c>
      <c r="L40" s="153">
        <f t="shared" ref="L40" si="389">IFERROR(K40/$D40,"-")</f>
        <v>1.7467165546731826E-2</v>
      </c>
      <c r="M40" s="152">
        <v>2270</v>
      </c>
      <c r="N40" s="153">
        <f t="shared" ref="N40" si="390">IFERROR(M40/$D40,"-")</f>
        <v>4.333384239462431E-2</v>
      </c>
      <c r="O40" s="152">
        <v>2</v>
      </c>
      <c r="P40" s="153">
        <f t="shared" ref="P40" si="391">IFERROR(O40/$D40,"-")</f>
        <v>3.8179596823457546E-5</v>
      </c>
      <c r="Q40" s="152">
        <f t="shared" si="380"/>
        <v>5701</v>
      </c>
      <c r="R40" s="153">
        <f t="shared" ref="R40" si="392">IFERROR(Q40/$D40,"-")</f>
        <v>0.10883094074526573</v>
      </c>
      <c r="S40" s="152">
        <v>609</v>
      </c>
      <c r="T40" s="153">
        <f t="shared" ref="T40" si="393">IFERROR(S40/$D40,"-")</f>
        <v>1.1625687232742822E-2</v>
      </c>
      <c r="U40" s="152">
        <v>5092</v>
      </c>
      <c r="V40" s="153">
        <f t="shared" ref="V40" si="394">IFERROR(U40/$D40,"-")</f>
        <v>9.7205253512522904E-2</v>
      </c>
      <c r="W40" s="152">
        <v>29059</v>
      </c>
      <c r="X40" s="153">
        <f t="shared" ref="X40" si="395">IFERROR(W40/$D40,"-")</f>
        <v>0.55473045204642635</v>
      </c>
      <c r="Y40" s="152">
        <v>288</v>
      </c>
      <c r="Z40" s="153">
        <f t="shared" ref="Z40" si="396">IFERROR(Y40/$D40,"-")</f>
        <v>5.4978619425778861E-3</v>
      </c>
      <c r="AA40" s="152">
        <f t="shared" si="12"/>
        <v>12264</v>
      </c>
      <c r="AB40" s="153">
        <f t="shared" ref="AB40" si="397">IFERROR(AA40/$D40,"-")</f>
        <v>0.23411728772144166</v>
      </c>
      <c r="AC40" s="152">
        <v>3475</v>
      </c>
      <c r="AD40" s="153">
        <f t="shared" ref="AD40" si="398">IFERROR(AC40/$D40,"-")</f>
        <v>6.6337049480757485E-2</v>
      </c>
      <c r="AE40" s="152">
        <v>8789</v>
      </c>
      <c r="AF40" s="153">
        <f t="shared" ref="AF40" si="399">IFERROR(AE40/$D40,"-")</f>
        <v>0.16778023824068417</v>
      </c>
      <c r="AG40" s="52"/>
      <c r="AH40" s="50" t="str">
        <f t="shared" si="16"/>
        <v>忠岡町</v>
      </c>
      <c r="AI40" s="157">
        <f t="shared" si="17"/>
        <v>1.1205564142194745E-2</v>
      </c>
      <c r="AJ40" s="50" t="str">
        <f t="shared" si="18"/>
        <v>羽曳野市</v>
      </c>
      <c r="AK40" s="157">
        <f t="shared" si="19"/>
        <v>5.9221658206429781E-3</v>
      </c>
      <c r="AL40" s="157">
        <f t="shared" si="20"/>
        <v>1.1691676488476698E-2</v>
      </c>
      <c r="AM40" s="157">
        <f t="shared" si="21"/>
        <v>5.8054628735580835E-3</v>
      </c>
      <c r="AN40" s="106">
        <v>0</v>
      </c>
    </row>
    <row r="41" spans="2:40" s="53" customFormat="1">
      <c r="B41" s="56">
        <v>36</v>
      </c>
      <c r="C41" s="49" t="s">
        <v>2</v>
      </c>
      <c r="D41" s="151">
        <v>14699</v>
      </c>
      <c r="E41" s="113">
        <v>6282</v>
      </c>
      <c r="F41" s="151">
        <f t="shared" si="375"/>
        <v>8417</v>
      </c>
      <c r="G41" s="152">
        <v>1072</v>
      </c>
      <c r="H41" s="153">
        <f t="shared" si="1"/>
        <v>7.2930131301449083E-2</v>
      </c>
      <c r="I41" s="152">
        <f t="shared" si="376"/>
        <v>1767</v>
      </c>
      <c r="J41" s="153">
        <f t="shared" si="1"/>
        <v>0.12021225933736988</v>
      </c>
      <c r="K41" s="152">
        <v>606</v>
      </c>
      <c r="L41" s="153">
        <f t="shared" ref="L41" si="400">IFERROR(K41/$D41,"-")</f>
        <v>4.1227294373766925E-2</v>
      </c>
      <c r="M41" s="152">
        <v>1161</v>
      </c>
      <c r="N41" s="153">
        <f t="shared" ref="N41" si="401">IFERROR(M41/$D41,"-")</f>
        <v>7.8984964963602966E-2</v>
      </c>
      <c r="O41" s="152">
        <v>116</v>
      </c>
      <c r="P41" s="153">
        <f t="shared" ref="P41" si="402">IFERROR(O41/$D41,"-")</f>
        <v>7.8916933124702354E-3</v>
      </c>
      <c r="Q41" s="152">
        <f t="shared" si="380"/>
        <v>3327</v>
      </c>
      <c r="R41" s="153">
        <f t="shared" ref="R41" si="403">IFERROR(Q41/$D41,"-")</f>
        <v>0.22634192802231445</v>
      </c>
      <c r="S41" s="152">
        <v>275</v>
      </c>
      <c r="T41" s="153">
        <f t="shared" ref="T41" si="404">IFERROR(S41/$D41,"-")</f>
        <v>1.8708755697666508E-2</v>
      </c>
      <c r="U41" s="152">
        <v>3052</v>
      </c>
      <c r="V41" s="153">
        <f t="shared" ref="V41" si="405">IFERROR(U41/$D41,"-")</f>
        <v>0.20763317232464792</v>
      </c>
      <c r="W41" s="152">
        <v>5513</v>
      </c>
      <c r="X41" s="153">
        <f t="shared" ref="X41" si="406">IFERROR(W41/$D41,"-")</f>
        <v>0.37505952785903801</v>
      </c>
      <c r="Y41" s="152">
        <v>71</v>
      </c>
      <c r="Z41" s="153">
        <f t="shared" ref="Z41" si="407">IFERROR(Y41/$D41,"-")</f>
        <v>4.830260561942989E-3</v>
      </c>
      <c r="AA41" s="152">
        <f t="shared" si="12"/>
        <v>2833</v>
      </c>
      <c r="AB41" s="153">
        <f t="shared" ref="AB41" si="408">IFERROR(AA41/$D41,"-")</f>
        <v>0.19273419960541532</v>
      </c>
      <c r="AC41" s="152">
        <v>844</v>
      </c>
      <c r="AD41" s="153">
        <f t="shared" ref="AD41" si="409">IFERROR(AC41/$D41,"-")</f>
        <v>5.7418872032111025E-2</v>
      </c>
      <c r="AE41" s="152">
        <v>1989</v>
      </c>
      <c r="AF41" s="153">
        <f t="shared" ref="AF41" si="410">IFERROR(AE41/$D41,"-")</f>
        <v>0.13531532757330431</v>
      </c>
      <c r="AG41" s="52"/>
      <c r="AH41" s="50" t="str">
        <f t="shared" si="16"/>
        <v>泉大津市</v>
      </c>
      <c r="AI41" s="157">
        <f t="shared" si="17"/>
        <v>1.103060452038499E-2</v>
      </c>
      <c r="AJ41" s="50" t="str">
        <f t="shared" si="18"/>
        <v>茨木市</v>
      </c>
      <c r="AK41" s="157">
        <f t="shared" si="19"/>
        <v>5.9069949669991861E-3</v>
      </c>
      <c r="AL41" s="157">
        <f t="shared" si="20"/>
        <v>1.1691676488476698E-2</v>
      </c>
      <c r="AM41" s="157">
        <f t="shared" si="21"/>
        <v>5.8054628735580835E-3</v>
      </c>
      <c r="AN41" s="106">
        <v>0</v>
      </c>
    </row>
    <row r="42" spans="2:40" s="53" customFormat="1">
      <c r="B42" s="56">
        <v>37</v>
      </c>
      <c r="C42" s="49" t="s">
        <v>3</v>
      </c>
      <c r="D42" s="151">
        <v>44462</v>
      </c>
      <c r="E42" s="113">
        <v>15081</v>
      </c>
      <c r="F42" s="151">
        <f t="shared" si="375"/>
        <v>29381</v>
      </c>
      <c r="G42" s="152">
        <v>2679</v>
      </c>
      <c r="H42" s="153">
        <f t="shared" si="1"/>
        <v>6.0253699788583512E-2</v>
      </c>
      <c r="I42" s="152">
        <f t="shared" si="376"/>
        <v>4037</v>
      </c>
      <c r="J42" s="153">
        <f t="shared" si="1"/>
        <v>9.0796635329045028E-2</v>
      </c>
      <c r="K42" s="152">
        <v>905</v>
      </c>
      <c r="L42" s="153">
        <f t="shared" ref="L42" si="411">IFERROR(K42/$D42,"-")</f>
        <v>2.0354459988304621E-2</v>
      </c>
      <c r="M42" s="152">
        <v>3132</v>
      </c>
      <c r="N42" s="153">
        <f t="shared" ref="N42" si="412">IFERROR(M42/$D42,"-")</f>
        <v>7.0442175340740404E-2</v>
      </c>
      <c r="O42" s="152">
        <v>12</v>
      </c>
      <c r="P42" s="153">
        <f t="shared" ref="P42" si="413">IFERROR(O42/$D42,"-")</f>
        <v>2.6989339211011651E-4</v>
      </c>
      <c r="Q42" s="152">
        <f t="shared" si="380"/>
        <v>8353</v>
      </c>
      <c r="R42" s="153">
        <f t="shared" ref="R42" si="414">IFERROR(Q42/$D42,"-")</f>
        <v>0.18786829202465027</v>
      </c>
      <c r="S42" s="152">
        <v>803</v>
      </c>
      <c r="T42" s="153">
        <f t="shared" ref="T42" si="415">IFERROR(S42/$D42,"-")</f>
        <v>1.8060366155368629E-2</v>
      </c>
      <c r="U42" s="152">
        <v>7550</v>
      </c>
      <c r="V42" s="153">
        <f t="shared" ref="V42" si="416">IFERROR(U42/$D42,"-")</f>
        <v>0.16980792586928165</v>
      </c>
      <c r="W42" s="152">
        <v>20530</v>
      </c>
      <c r="X42" s="153">
        <f t="shared" ref="X42" si="417">IFERROR(W42/$D42,"-")</f>
        <v>0.46174261166839098</v>
      </c>
      <c r="Y42" s="152">
        <v>237</v>
      </c>
      <c r="Z42" s="153">
        <f t="shared" ref="Z42" si="418">IFERROR(Y42/$D42,"-")</f>
        <v>5.3303944941748014E-3</v>
      </c>
      <c r="AA42" s="152">
        <f t="shared" si="12"/>
        <v>8614</v>
      </c>
      <c r="AB42" s="153">
        <f t="shared" ref="AB42" si="419">IFERROR(AA42/$D42,"-")</f>
        <v>0.19373847330304531</v>
      </c>
      <c r="AC42" s="152">
        <v>2309</v>
      </c>
      <c r="AD42" s="153">
        <f t="shared" ref="AD42" si="420">IFERROR(AC42/$D42,"-")</f>
        <v>5.1931986865188254E-2</v>
      </c>
      <c r="AE42" s="152">
        <v>6305</v>
      </c>
      <c r="AF42" s="153">
        <f t="shared" ref="AF42" si="421">IFERROR(AE42/$D42,"-")</f>
        <v>0.14180648643785704</v>
      </c>
      <c r="AG42" s="52"/>
      <c r="AH42" s="50" t="str">
        <f t="shared" si="16"/>
        <v>大東市</v>
      </c>
      <c r="AI42" s="157">
        <f t="shared" si="17"/>
        <v>1.0846252834119737E-2</v>
      </c>
      <c r="AJ42" s="50" t="str">
        <f t="shared" si="18"/>
        <v>和泉市</v>
      </c>
      <c r="AK42" s="157">
        <f t="shared" si="19"/>
        <v>5.8004640371229696E-3</v>
      </c>
      <c r="AL42" s="157">
        <f t="shared" si="20"/>
        <v>1.1691676488476698E-2</v>
      </c>
      <c r="AM42" s="157">
        <f t="shared" si="21"/>
        <v>5.8054628735580835E-3</v>
      </c>
      <c r="AN42" s="106">
        <v>0</v>
      </c>
    </row>
    <row r="43" spans="2:40" s="53" customFormat="1">
      <c r="B43" s="56">
        <v>38</v>
      </c>
      <c r="C43" s="102" t="s">
        <v>45</v>
      </c>
      <c r="D43" s="151">
        <v>9247</v>
      </c>
      <c r="E43" s="113">
        <v>2268</v>
      </c>
      <c r="F43" s="151">
        <f>D43-E43</f>
        <v>6979</v>
      </c>
      <c r="G43" s="152">
        <v>378</v>
      </c>
      <c r="H43" s="153">
        <f t="shared" si="1"/>
        <v>4.0878122634367901E-2</v>
      </c>
      <c r="I43" s="152">
        <f t="shared" si="376"/>
        <v>660</v>
      </c>
      <c r="J43" s="153">
        <f t="shared" si="1"/>
        <v>7.1374499837785224E-2</v>
      </c>
      <c r="K43" s="152">
        <v>170</v>
      </c>
      <c r="L43" s="153">
        <f t="shared" ref="L43" si="422">IFERROR(K43/$D43,"-")</f>
        <v>1.8384340867308318E-2</v>
      </c>
      <c r="M43" s="152">
        <v>490</v>
      </c>
      <c r="N43" s="153">
        <f t="shared" ref="N43" si="423">IFERROR(M43/$D43,"-")</f>
        <v>5.299015897047691E-2</v>
      </c>
      <c r="O43" s="152">
        <v>1</v>
      </c>
      <c r="P43" s="153">
        <f t="shared" ref="P43" si="424">IFERROR(O43/$D43,"-")</f>
        <v>1.0814318157240186E-4</v>
      </c>
      <c r="Q43" s="152">
        <f t="shared" si="380"/>
        <v>1229</v>
      </c>
      <c r="R43" s="153">
        <f t="shared" ref="R43" si="425">IFERROR(Q43/$D43,"-")</f>
        <v>0.13290797015248187</v>
      </c>
      <c r="S43" s="152">
        <v>102</v>
      </c>
      <c r="T43" s="153">
        <f t="shared" ref="T43" si="426">IFERROR(S43/$D43,"-")</f>
        <v>1.103060452038499E-2</v>
      </c>
      <c r="U43" s="152">
        <v>1127</v>
      </c>
      <c r="V43" s="153">
        <f t="shared" ref="V43" si="427">IFERROR(U43/$D43,"-")</f>
        <v>0.12187736563209689</v>
      </c>
      <c r="W43" s="152">
        <v>5178</v>
      </c>
      <c r="X43" s="153">
        <f t="shared" ref="X43" si="428">IFERROR(W43/$D43,"-")</f>
        <v>0.55996539418189684</v>
      </c>
      <c r="Y43" s="152">
        <v>41</v>
      </c>
      <c r="Z43" s="153">
        <f t="shared" ref="Z43" si="429">IFERROR(Y43/$D43,"-")</f>
        <v>4.4338704444684763E-3</v>
      </c>
      <c r="AA43" s="152">
        <f t="shared" si="12"/>
        <v>1760</v>
      </c>
      <c r="AB43" s="153">
        <f t="shared" ref="AB43" si="430">IFERROR(AA43/$D43,"-")</f>
        <v>0.19033199956742727</v>
      </c>
      <c r="AC43" s="152">
        <v>516</v>
      </c>
      <c r="AD43" s="153">
        <f t="shared" ref="AD43" si="431">IFERROR(AC43/$D43,"-")</f>
        <v>5.5801881691359363E-2</v>
      </c>
      <c r="AE43" s="152">
        <v>1244</v>
      </c>
      <c r="AF43" s="153">
        <f t="shared" ref="AF43" si="432">IFERROR(AE43/$D43,"-")</f>
        <v>0.13453011787606792</v>
      </c>
      <c r="AG43" s="52"/>
      <c r="AH43" s="50" t="str">
        <f t="shared" si="16"/>
        <v>堺市美原区</v>
      </c>
      <c r="AI43" s="157">
        <f t="shared" si="17"/>
        <v>1.0505698005698005E-2</v>
      </c>
      <c r="AJ43" s="50" t="str">
        <f t="shared" si="18"/>
        <v>堺市西区</v>
      </c>
      <c r="AK43" s="157">
        <f t="shared" si="19"/>
        <v>5.7867794346761628E-3</v>
      </c>
      <c r="AL43" s="157">
        <f t="shared" si="20"/>
        <v>1.1691676488476698E-2</v>
      </c>
      <c r="AM43" s="157">
        <f t="shared" si="21"/>
        <v>5.8054628735580835E-3</v>
      </c>
      <c r="AN43" s="106">
        <v>0</v>
      </c>
    </row>
    <row r="44" spans="2:40" s="53" customFormat="1">
      <c r="B44" s="56">
        <v>39</v>
      </c>
      <c r="C44" s="102" t="s">
        <v>8</v>
      </c>
      <c r="D44" s="151">
        <v>53207</v>
      </c>
      <c r="E44" s="113">
        <v>16425</v>
      </c>
      <c r="F44" s="151">
        <f t="shared" ref="F44:F45" si="433">D44-E44</f>
        <v>36782</v>
      </c>
      <c r="G44" s="152">
        <v>3018</v>
      </c>
      <c r="H44" s="153">
        <f t="shared" si="1"/>
        <v>5.6721859905651512E-2</v>
      </c>
      <c r="I44" s="152">
        <f t="shared" si="376"/>
        <v>4624</v>
      </c>
      <c r="J44" s="153">
        <f t="shared" si="1"/>
        <v>8.6905858251733789E-2</v>
      </c>
      <c r="K44" s="152">
        <v>1561</v>
      </c>
      <c r="L44" s="153">
        <f t="shared" ref="L44" si="434">IFERROR(K44/$D44,"-")</f>
        <v>2.93382449677674E-2</v>
      </c>
      <c r="M44" s="152">
        <v>3063</v>
      </c>
      <c r="N44" s="153">
        <f t="shared" ref="N44" si="435">IFERROR(M44/$D44,"-")</f>
        <v>5.7567613283966396E-2</v>
      </c>
      <c r="O44" s="152">
        <v>9</v>
      </c>
      <c r="P44" s="153">
        <f t="shared" ref="P44" si="436">IFERROR(O44/$D44,"-")</f>
        <v>1.6915067566297668E-4</v>
      </c>
      <c r="Q44" s="152">
        <f t="shared" si="380"/>
        <v>8774</v>
      </c>
      <c r="R44" s="153">
        <f t="shared" ref="R44" si="437">IFERROR(Q44/$D44,"-")</f>
        <v>0.16490311425188414</v>
      </c>
      <c r="S44" s="152">
        <v>917</v>
      </c>
      <c r="T44" s="153">
        <f t="shared" ref="T44" si="438">IFERROR(S44/$D44,"-")</f>
        <v>1.7234574398105513E-2</v>
      </c>
      <c r="U44" s="152">
        <v>7857</v>
      </c>
      <c r="V44" s="153">
        <f t="shared" ref="V44" si="439">IFERROR(U44/$D44,"-")</f>
        <v>0.14766853985377865</v>
      </c>
      <c r="W44" s="152">
        <v>25681</v>
      </c>
      <c r="X44" s="153">
        <f t="shared" ref="X44" si="440">IFERROR(W44/$D44,"-")</f>
        <v>0.4826620557445449</v>
      </c>
      <c r="Y44" s="152">
        <v>242</v>
      </c>
      <c r="Z44" s="153">
        <f t="shared" ref="Z44" si="441">IFERROR(Y44/$D44,"-")</f>
        <v>4.5482737233822615E-3</v>
      </c>
      <c r="AA44" s="152">
        <f t="shared" si="12"/>
        <v>10859</v>
      </c>
      <c r="AB44" s="153">
        <f t="shared" ref="AB44" si="442">IFERROR(AA44/$D44,"-")</f>
        <v>0.20408968744714043</v>
      </c>
      <c r="AC44" s="152">
        <v>3012</v>
      </c>
      <c r="AD44" s="153">
        <f t="shared" ref="AD44" si="443">IFERROR(AC44/$D44,"-")</f>
        <v>5.6609092788542863E-2</v>
      </c>
      <c r="AE44" s="152">
        <v>7847</v>
      </c>
      <c r="AF44" s="153">
        <f t="shared" ref="AF44" si="444">IFERROR(AE44/$D44,"-")</f>
        <v>0.14748059465859756</v>
      </c>
      <c r="AG44" s="52"/>
      <c r="AH44" s="50" t="str">
        <f t="shared" si="16"/>
        <v>泉南市</v>
      </c>
      <c r="AI44" s="157">
        <f t="shared" si="17"/>
        <v>1.027951027951028E-2</v>
      </c>
      <c r="AJ44" s="50" t="str">
        <f t="shared" si="18"/>
        <v>島本町</v>
      </c>
      <c r="AK44" s="157">
        <f t="shared" si="19"/>
        <v>5.6885517895235837E-3</v>
      </c>
      <c r="AL44" s="157">
        <f t="shared" si="20"/>
        <v>1.1691676488476698E-2</v>
      </c>
      <c r="AM44" s="157">
        <f t="shared" si="21"/>
        <v>5.8054628735580835E-3</v>
      </c>
      <c r="AN44" s="106">
        <v>0</v>
      </c>
    </row>
    <row r="45" spans="2:40" s="53" customFormat="1">
      <c r="B45" s="56">
        <v>40</v>
      </c>
      <c r="C45" s="102" t="s">
        <v>46</v>
      </c>
      <c r="D45" s="151">
        <v>11473</v>
      </c>
      <c r="E45" s="113">
        <v>2210</v>
      </c>
      <c r="F45" s="151">
        <f t="shared" si="433"/>
        <v>9263</v>
      </c>
      <c r="G45" s="152">
        <v>325</v>
      </c>
      <c r="H45" s="153">
        <f t="shared" si="1"/>
        <v>2.8327377320665911E-2</v>
      </c>
      <c r="I45" s="152">
        <f t="shared" si="376"/>
        <v>696</v>
      </c>
      <c r="J45" s="153">
        <f t="shared" si="1"/>
        <v>6.0664168046718384E-2</v>
      </c>
      <c r="K45" s="152">
        <v>182</v>
      </c>
      <c r="L45" s="153">
        <f t="shared" ref="L45" si="445">IFERROR(K45/$D45,"-")</f>
        <v>1.5863331299572909E-2</v>
      </c>
      <c r="M45" s="152">
        <v>514</v>
      </c>
      <c r="N45" s="153">
        <f t="shared" ref="N45" si="446">IFERROR(M45/$D45,"-")</f>
        <v>4.4800836747145474E-2</v>
      </c>
      <c r="O45" s="152">
        <v>0</v>
      </c>
      <c r="P45" s="153">
        <f t="shared" ref="P45" si="447">IFERROR(O45/$D45,"-")</f>
        <v>0</v>
      </c>
      <c r="Q45" s="152">
        <f t="shared" si="380"/>
        <v>1189</v>
      </c>
      <c r="R45" s="153">
        <f t="shared" ref="R45" si="448">IFERROR(Q45/$D45,"-")</f>
        <v>0.1036346204131439</v>
      </c>
      <c r="S45" s="152">
        <v>145</v>
      </c>
      <c r="T45" s="153">
        <f t="shared" ref="T45" si="449">IFERROR(S45/$D45,"-")</f>
        <v>1.2638368343066329E-2</v>
      </c>
      <c r="U45" s="152">
        <v>1044</v>
      </c>
      <c r="V45" s="153">
        <f t="shared" ref="V45" si="450">IFERROR(U45/$D45,"-")</f>
        <v>9.0996252070077568E-2</v>
      </c>
      <c r="W45" s="152">
        <v>6864</v>
      </c>
      <c r="X45" s="153">
        <f t="shared" ref="X45" si="451">IFERROR(W45/$D45,"-")</f>
        <v>0.59827420901246409</v>
      </c>
      <c r="Y45" s="152">
        <v>65</v>
      </c>
      <c r="Z45" s="153">
        <f t="shared" ref="Z45" si="452">IFERROR(Y45/$D45,"-")</f>
        <v>5.6654754641331821E-3</v>
      </c>
      <c r="AA45" s="152">
        <f t="shared" si="12"/>
        <v>2334</v>
      </c>
      <c r="AB45" s="153">
        <f t="shared" ref="AB45" si="453">IFERROR(AA45/$D45,"-")</f>
        <v>0.20343414974287458</v>
      </c>
      <c r="AC45" s="152">
        <v>586</v>
      </c>
      <c r="AD45" s="153">
        <f t="shared" ref="AD45" si="454">IFERROR(AC45/$D45,"-")</f>
        <v>5.1076440338185307E-2</v>
      </c>
      <c r="AE45" s="152">
        <v>1748</v>
      </c>
      <c r="AF45" s="153">
        <f t="shared" ref="AF45" si="455">IFERROR(AE45/$D45,"-")</f>
        <v>0.15235770940468926</v>
      </c>
      <c r="AG45" s="52"/>
      <c r="AH45" s="50" t="str">
        <f t="shared" si="16"/>
        <v>島本町</v>
      </c>
      <c r="AI45" s="157">
        <f t="shared" si="17"/>
        <v>9.954965631666271E-3</v>
      </c>
      <c r="AJ45" s="50" t="str">
        <f t="shared" si="18"/>
        <v>住之江区</v>
      </c>
      <c r="AK45" s="157">
        <f t="shared" si="19"/>
        <v>5.6845965770171147E-3</v>
      </c>
      <c r="AL45" s="157">
        <f t="shared" si="20"/>
        <v>1.1691676488476698E-2</v>
      </c>
      <c r="AM45" s="157">
        <f t="shared" si="21"/>
        <v>5.8054628735580835E-3</v>
      </c>
      <c r="AN45" s="106">
        <v>0</v>
      </c>
    </row>
    <row r="46" spans="2:40" s="53" customFormat="1">
      <c r="B46" s="56">
        <v>41</v>
      </c>
      <c r="C46" s="102" t="s">
        <v>13</v>
      </c>
      <c r="D46" s="151">
        <v>21285</v>
      </c>
      <c r="E46" s="113">
        <v>3543</v>
      </c>
      <c r="F46" s="151">
        <f>D46-E46</f>
        <v>17742</v>
      </c>
      <c r="G46" s="152">
        <v>323</v>
      </c>
      <c r="H46" s="153">
        <f t="shared" si="1"/>
        <v>1.5175005872680291E-2</v>
      </c>
      <c r="I46" s="152">
        <f>SUM(K46,M46)</f>
        <v>1219</v>
      </c>
      <c r="J46" s="153">
        <f t="shared" si="1"/>
        <v>5.7270378200610761E-2</v>
      </c>
      <c r="K46" s="152">
        <v>329</v>
      </c>
      <c r="L46" s="153">
        <f t="shared" ref="L46" si="456">IFERROR(K46/$D46,"-")</f>
        <v>1.5456894526661968E-2</v>
      </c>
      <c r="M46" s="152">
        <v>890</v>
      </c>
      <c r="N46" s="153">
        <f t="shared" ref="N46" si="457">IFERROR(M46/$D46,"-")</f>
        <v>4.1813483673948791E-2</v>
      </c>
      <c r="O46" s="152">
        <v>0</v>
      </c>
      <c r="P46" s="153">
        <f t="shared" ref="P46" si="458">IFERROR(O46/$D46,"-")</f>
        <v>0</v>
      </c>
      <c r="Q46" s="152">
        <f>SUM(S46,U46)</f>
        <v>2001</v>
      </c>
      <c r="R46" s="153">
        <f t="shared" ref="R46" si="459">IFERROR(Q46/$D46,"-")</f>
        <v>9.4009866102889361E-2</v>
      </c>
      <c r="S46" s="152">
        <v>368</v>
      </c>
      <c r="T46" s="153">
        <f t="shared" ref="T46" si="460">IFERROR(S46/$D46,"-")</f>
        <v>1.728917077754287E-2</v>
      </c>
      <c r="U46" s="152">
        <v>1633</v>
      </c>
      <c r="V46" s="153">
        <f t="shared" ref="V46" si="461">IFERROR(U46/$D46,"-")</f>
        <v>7.6720695325346491E-2</v>
      </c>
      <c r="W46" s="152">
        <v>13061</v>
      </c>
      <c r="X46" s="153">
        <f t="shared" ref="X46" si="462">IFERROR(W46/$D46,"-")</f>
        <v>0.61362461827578108</v>
      </c>
      <c r="Y46" s="152">
        <v>182</v>
      </c>
      <c r="Z46" s="153">
        <f t="shared" ref="Z46" si="463">IFERROR(Y46/$D46,"-")</f>
        <v>8.5506225041108753E-3</v>
      </c>
      <c r="AA46" s="152">
        <f t="shared" si="12"/>
        <v>4499</v>
      </c>
      <c r="AB46" s="153">
        <f t="shared" ref="AB46" si="464">IFERROR(AA46/$D46,"-")</f>
        <v>0.21136950904392765</v>
      </c>
      <c r="AC46" s="152">
        <v>1423</v>
      </c>
      <c r="AD46" s="153">
        <f t="shared" ref="AD46" si="465">IFERROR(AC46/$D46,"-")</f>
        <v>6.6854592435987778E-2</v>
      </c>
      <c r="AE46" s="152">
        <v>3076</v>
      </c>
      <c r="AF46" s="153">
        <f t="shared" ref="AF46" si="466">IFERROR(AE46/$D46,"-")</f>
        <v>0.14451491660793986</v>
      </c>
      <c r="AG46" s="52"/>
      <c r="AH46" s="50" t="str">
        <f t="shared" si="16"/>
        <v>堺市西区</v>
      </c>
      <c r="AI46" s="157">
        <f t="shared" si="17"/>
        <v>9.7373692410416199E-3</v>
      </c>
      <c r="AJ46" s="50" t="str">
        <f t="shared" si="18"/>
        <v>岸和田市</v>
      </c>
      <c r="AK46" s="157">
        <f t="shared" si="19"/>
        <v>5.6769908086815478E-3</v>
      </c>
      <c r="AL46" s="157">
        <f t="shared" si="20"/>
        <v>1.1691676488476698E-2</v>
      </c>
      <c r="AM46" s="157">
        <f t="shared" si="21"/>
        <v>5.8054628735580835E-3</v>
      </c>
      <c r="AN46" s="106">
        <v>0</v>
      </c>
    </row>
    <row r="47" spans="2:40" s="53" customFormat="1">
      <c r="B47" s="56">
        <v>42</v>
      </c>
      <c r="C47" s="102" t="s">
        <v>14</v>
      </c>
      <c r="D47" s="151">
        <v>54772</v>
      </c>
      <c r="E47" s="113">
        <v>10938</v>
      </c>
      <c r="F47" s="151">
        <f t="shared" ref="F47:F50" si="467">D47-E47</f>
        <v>43834</v>
      </c>
      <c r="G47" s="152">
        <v>1866</v>
      </c>
      <c r="H47" s="153">
        <f t="shared" si="1"/>
        <v>3.4068502154385449E-2</v>
      </c>
      <c r="I47" s="152">
        <f t="shared" ref="I47:I53" si="468">SUM(K47,M47)</f>
        <v>2971</v>
      </c>
      <c r="J47" s="153">
        <f t="shared" si="1"/>
        <v>5.4243043891039219E-2</v>
      </c>
      <c r="K47" s="152">
        <v>947</v>
      </c>
      <c r="L47" s="153">
        <f t="shared" ref="L47" si="469">IFERROR(K47/$D47,"-")</f>
        <v>1.7289856130869787E-2</v>
      </c>
      <c r="M47" s="152">
        <v>2024</v>
      </c>
      <c r="N47" s="153">
        <f t="shared" ref="N47" si="470">IFERROR(M47/$D47,"-")</f>
        <v>3.6953187760169433E-2</v>
      </c>
      <c r="O47" s="152">
        <v>16</v>
      </c>
      <c r="P47" s="153">
        <f t="shared" ref="P47" si="471">IFERROR(O47/$D47,"-")</f>
        <v>2.9212006134521286E-4</v>
      </c>
      <c r="Q47" s="152">
        <f t="shared" ref="Q47:Q53" si="472">SUM(S47,U47)</f>
        <v>6085</v>
      </c>
      <c r="R47" s="153">
        <f t="shared" ref="R47" si="473">IFERROR(Q47/$D47,"-")</f>
        <v>0.11109691083035128</v>
      </c>
      <c r="S47" s="152">
        <v>734</v>
      </c>
      <c r="T47" s="153">
        <f t="shared" ref="T47" si="474">IFERROR(S47/$D47,"-")</f>
        <v>1.340100781421164E-2</v>
      </c>
      <c r="U47" s="152">
        <v>5351</v>
      </c>
      <c r="V47" s="153">
        <f t="shared" ref="V47" si="475">IFERROR(U47/$D47,"-")</f>
        <v>9.7695903016139632E-2</v>
      </c>
      <c r="W47" s="152">
        <v>31450</v>
      </c>
      <c r="X47" s="153">
        <f t="shared" ref="X47" si="476">IFERROR(W47/$D47,"-")</f>
        <v>0.57419849558168412</v>
      </c>
      <c r="Y47" s="152">
        <v>290</v>
      </c>
      <c r="Z47" s="153">
        <f t="shared" ref="Z47" si="477">IFERROR(Y47/$D47,"-")</f>
        <v>5.2946761118819836E-3</v>
      </c>
      <c r="AA47" s="152">
        <f t="shared" si="12"/>
        <v>12094</v>
      </c>
      <c r="AB47" s="153">
        <f t="shared" ref="AB47" si="478">IFERROR(AA47/$D47,"-")</f>
        <v>0.22080625136931278</v>
      </c>
      <c r="AC47" s="152">
        <v>3674</v>
      </c>
      <c r="AD47" s="153">
        <f t="shared" ref="AD47" si="479">IFERROR(AC47/$D47,"-")</f>
        <v>6.7078069086394507E-2</v>
      </c>
      <c r="AE47" s="152">
        <v>8420</v>
      </c>
      <c r="AF47" s="153">
        <f t="shared" ref="AF47" si="480">IFERROR(AE47/$D47,"-")</f>
        <v>0.15372818228291829</v>
      </c>
      <c r="AG47" s="52"/>
      <c r="AH47" s="50" t="str">
        <f t="shared" si="16"/>
        <v>熊取町</v>
      </c>
      <c r="AI47" s="157">
        <f t="shared" si="17"/>
        <v>9.5057034220532317E-3</v>
      </c>
      <c r="AJ47" s="50" t="str">
        <f t="shared" si="18"/>
        <v>貝塚市</v>
      </c>
      <c r="AK47" s="157">
        <f t="shared" si="19"/>
        <v>5.6654754641331821E-3</v>
      </c>
      <c r="AL47" s="157">
        <f t="shared" si="20"/>
        <v>1.1691676488476698E-2</v>
      </c>
      <c r="AM47" s="157">
        <f t="shared" si="21"/>
        <v>5.8054628735580835E-3</v>
      </c>
      <c r="AN47" s="106">
        <v>0</v>
      </c>
    </row>
    <row r="48" spans="2:40" s="53" customFormat="1">
      <c r="B48" s="56">
        <v>43</v>
      </c>
      <c r="C48" s="102" t="s">
        <v>9</v>
      </c>
      <c r="D48" s="151">
        <v>33181</v>
      </c>
      <c r="E48" s="113">
        <v>8423</v>
      </c>
      <c r="F48" s="151">
        <f t="shared" si="467"/>
        <v>24758</v>
      </c>
      <c r="G48" s="152">
        <v>1575</v>
      </c>
      <c r="H48" s="153">
        <f t="shared" si="1"/>
        <v>4.7466923841957748E-2</v>
      </c>
      <c r="I48" s="152">
        <f t="shared" si="468"/>
        <v>2482</v>
      </c>
      <c r="J48" s="153">
        <f t="shared" si="1"/>
        <v>7.4801844429040712E-2</v>
      </c>
      <c r="K48" s="152">
        <v>744</v>
      </c>
      <c r="L48" s="153">
        <f t="shared" ref="L48" si="481">IFERROR(K48/$D48,"-")</f>
        <v>2.2422470691058134E-2</v>
      </c>
      <c r="M48" s="152">
        <v>1738</v>
      </c>
      <c r="N48" s="153">
        <f t="shared" ref="N48" si="482">IFERROR(M48/$D48,"-")</f>
        <v>5.2379373737982578E-2</v>
      </c>
      <c r="O48" s="152">
        <v>15</v>
      </c>
      <c r="P48" s="153">
        <f t="shared" ref="P48" si="483">IFERROR(O48/$D48,"-")</f>
        <v>4.5206594135197855E-4</v>
      </c>
      <c r="Q48" s="152">
        <f t="shared" si="472"/>
        <v>4351</v>
      </c>
      <c r="R48" s="153">
        <f t="shared" ref="R48" si="484">IFERROR(Q48/$D48,"-")</f>
        <v>0.13112926072149725</v>
      </c>
      <c r="S48" s="152">
        <v>477</v>
      </c>
      <c r="T48" s="153">
        <f t="shared" ref="T48" si="485">IFERROR(S48/$D48,"-")</f>
        <v>1.4375696934992918E-2</v>
      </c>
      <c r="U48" s="152">
        <v>3874</v>
      </c>
      <c r="V48" s="153">
        <f t="shared" ref="V48" si="486">IFERROR(U48/$D48,"-")</f>
        <v>0.11675356378650432</v>
      </c>
      <c r="W48" s="152">
        <v>17179</v>
      </c>
      <c r="X48" s="153">
        <f t="shared" ref="X48" si="487">IFERROR(W48/$D48,"-")</f>
        <v>0.5177360537657093</v>
      </c>
      <c r="Y48" s="152">
        <v>196</v>
      </c>
      <c r="Z48" s="153">
        <f t="shared" ref="Z48" si="488">IFERROR(Y48/$D48,"-")</f>
        <v>5.9069949669991861E-3</v>
      </c>
      <c r="AA48" s="152">
        <f t="shared" si="12"/>
        <v>7383</v>
      </c>
      <c r="AB48" s="153">
        <f t="shared" ref="AB48" si="489">IFERROR(AA48/$D48,"-")</f>
        <v>0.22250685633344383</v>
      </c>
      <c r="AC48" s="152">
        <v>2045</v>
      </c>
      <c r="AD48" s="153">
        <f t="shared" ref="AD48" si="490">IFERROR(AC48/$D48,"-")</f>
        <v>6.1631656670986405E-2</v>
      </c>
      <c r="AE48" s="152">
        <v>5338</v>
      </c>
      <c r="AF48" s="153">
        <f t="shared" ref="AF48" si="491">IFERROR(AE48/$D48,"-")</f>
        <v>0.16087519966245742</v>
      </c>
      <c r="AG48" s="52"/>
      <c r="AH48" s="50" t="str">
        <f t="shared" si="16"/>
        <v>堺市中区</v>
      </c>
      <c r="AI48" s="157">
        <f t="shared" si="17"/>
        <v>9.3927768223309969E-3</v>
      </c>
      <c r="AJ48" s="50" t="str">
        <f t="shared" si="18"/>
        <v>東住吉区</v>
      </c>
      <c r="AK48" s="157">
        <f t="shared" si="19"/>
        <v>5.5427003174944841E-3</v>
      </c>
      <c r="AL48" s="157">
        <f t="shared" si="20"/>
        <v>1.1691676488476698E-2</v>
      </c>
      <c r="AM48" s="157">
        <f t="shared" si="21"/>
        <v>5.8054628735580835E-3</v>
      </c>
      <c r="AN48" s="106">
        <v>0</v>
      </c>
    </row>
    <row r="49" spans="2:40" s="53" customFormat="1">
      <c r="B49" s="56">
        <v>44</v>
      </c>
      <c r="C49" s="102" t="s">
        <v>21</v>
      </c>
      <c r="D49" s="151">
        <v>37747</v>
      </c>
      <c r="E49" s="113">
        <v>9259</v>
      </c>
      <c r="F49" s="151">
        <f t="shared" si="467"/>
        <v>28488</v>
      </c>
      <c r="G49" s="152">
        <v>1730</v>
      </c>
      <c r="H49" s="153">
        <f t="shared" si="1"/>
        <v>4.5831456804514267E-2</v>
      </c>
      <c r="I49" s="152">
        <f t="shared" si="468"/>
        <v>2466</v>
      </c>
      <c r="J49" s="153">
        <f t="shared" si="1"/>
        <v>6.5329695075105304E-2</v>
      </c>
      <c r="K49" s="152">
        <v>773</v>
      </c>
      <c r="L49" s="153">
        <f t="shared" ref="L49" si="492">IFERROR(K49/$D49,"-")</f>
        <v>2.0478448618433252E-2</v>
      </c>
      <c r="M49" s="152">
        <v>1693</v>
      </c>
      <c r="N49" s="153">
        <f t="shared" ref="N49" si="493">IFERROR(M49/$D49,"-")</f>
        <v>4.4851246456672052E-2</v>
      </c>
      <c r="O49" s="152">
        <v>61</v>
      </c>
      <c r="P49" s="153">
        <f t="shared" ref="P49" si="494">IFERROR(O49/$D49,"-")</f>
        <v>1.6160224653614856E-3</v>
      </c>
      <c r="Q49" s="152">
        <f t="shared" si="472"/>
        <v>5002</v>
      </c>
      <c r="R49" s="153">
        <f t="shared" ref="R49" si="495">IFERROR(Q49/$D49,"-")</f>
        <v>0.13251384215964182</v>
      </c>
      <c r="S49" s="152">
        <v>520</v>
      </c>
      <c r="T49" s="153">
        <f t="shared" ref="T49" si="496">IFERROR(S49/$D49,"-")</f>
        <v>1.3775929212917582E-2</v>
      </c>
      <c r="U49" s="152">
        <v>4482</v>
      </c>
      <c r="V49" s="153">
        <f t="shared" ref="V49" si="497">IFERROR(U49/$D49,"-")</f>
        <v>0.11873791294672424</v>
      </c>
      <c r="W49" s="152">
        <v>20404</v>
      </c>
      <c r="X49" s="153">
        <f t="shared" ref="X49" si="498">IFERROR(W49/$D49,"-")</f>
        <v>0.54054626857763532</v>
      </c>
      <c r="Y49" s="152">
        <v>170</v>
      </c>
      <c r="Z49" s="153">
        <f t="shared" ref="Z49" si="499">IFERROR(Y49/$D49,"-")</f>
        <v>4.5036691657615174E-3</v>
      </c>
      <c r="AA49" s="152">
        <f t="shared" si="12"/>
        <v>7914</v>
      </c>
      <c r="AB49" s="153">
        <f t="shared" ref="AB49" si="500">IFERROR(AA49/$D49,"-")</f>
        <v>0.2096590457519803</v>
      </c>
      <c r="AC49" s="152">
        <v>2362</v>
      </c>
      <c r="AD49" s="153">
        <f t="shared" ref="AD49" si="501">IFERROR(AC49/$D49,"-")</f>
        <v>6.2574509232521794E-2</v>
      </c>
      <c r="AE49" s="152">
        <v>5552</v>
      </c>
      <c r="AF49" s="153">
        <f t="shared" ref="AF49" si="502">IFERROR(AE49/$D49,"-")</f>
        <v>0.14708453651945849</v>
      </c>
      <c r="AG49" s="52"/>
      <c r="AH49" s="50" t="str">
        <f t="shared" si="16"/>
        <v>鶴見区</v>
      </c>
      <c r="AI49" s="157">
        <f t="shared" si="17"/>
        <v>8.9499267031864817E-3</v>
      </c>
      <c r="AJ49" s="50" t="str">
        <f t="shared" si="18"/>
        <v>城東区</v>
      </c>
      <c r="AK49" s="157">
        <f t="shared" si="19"/>
        <v>5.5361712026052567E-3</v>
      </c>
      <c r="AL49" s="157">
        <f t="shared" si="20"/>
        <v>1.1691676488476698E-2</v>
      </c>
      <c r="AM49" s="157">
        <f t="shared" si="21"/>
        <v>5.8054628735580835E-3</v>
      </c>
      <c r="AN49" s="106">
        <v>0</v>
      </c>
    </row>
    <row r="50" spans="2:40" s="53" customFormat="1">
      <c r="B50" s="56">
        <v>45</v>
      </c>
      <c r="C50" s="102" t="s">
        <v>47</v>
      </c>
      <c r="D50" s="151">
        <v>12948</v>
      </c>
      <c r="E50" s="113">
        <v>2272</v>
      </c>
      <c r="F50" s="151">
        <f t="shared" si="467"/>
        <v>10676</v>
      </c>
      <c r="G50" s="152">
        <v>406</v>
      </c>
      <c r="H50" s="153">
        <f t="shared" si="1"/>
        <v>3.1356194006796415E-2</v>
      </c>
      <c r="I50" s="152">
        <f t="shared" si="468"/>
        <v>683</v>
      </c>
      <c r="J50" s="153">
        <f t="shared" si="1"/>
        <v>5.2749459375965403E-2</v>
      </c>
      <c r="K50" s="152">
        <v>192</v>
      </c>
      <c r="L50" s="153">
        <f t="shared" ref="L50" si="503">IFERROR(K50/$D50,"-")</f>
        <v>1.4828544949026877E-2</v>
      </c>
      <c r="M50" s="152">
        <v>491</v>
      </c>
      <c r="N50" s="153">
        <f t="shared" ref="N50" si="504">IFERROR(M50/$D50,"-")</f>
        <v>3.7920914426938526E-2</v>
      </c>
      <c r="O50" s="152">
        <v>1</v>
      </c>
      <c r="P50" s="153">
        <f t="shared" ref="P50" si="505">IFERROR(O50/$D50,"-")</f>
        <v>7.7232004942848318E-5</v>
      </c>
      <c r="Q50" s="152">
        <f t="shared" si="472"/>
        <v>1182</v>
      </c>
      <c r="R50" s="153">
        <f t="shared" ref="R50" si="506">IFERROR(Q50/$D50,"-")</f>
        <v>9.1288229842446708E-2</v>
      </c>
      <c r="S50" s="152">
        <v>109</v>
      </c>
      <c r="T50" s="153">
        <f t="shared" ref="T50" si="507">IFERROR(S50/$D50,"-")</f>
        <v>8.4182885387704669E-3</v>
      </c>
      <c r="U50" s="152">
        <v>1073</v>
      </c>
      <c r="V50" s="153">
        <f t="shared" ref="V50" si="508">IFERROR(U50/$D50,"-")</f>
        <v>8.2869941303676239E-2</v>
      </c>
      <c r="W50" s="152">
        <v>8129</v>
      </c>
      <c r="X50" s="153">
        <f t="shared" ref="X50" si="509">IFERROR(W50/$D50,"-")</f>
        <v>0.62781896818041394</v>
      </c>
      <c r="Y50" s="152">
        <v>64</v>
      </c>
      <c r="Z50" s="153">
        <f t="shared" ref="Z50" si="510">IFERROR(Y50/$D50,"-")</f>
        <v>4.9428483163422923E-3</v>
      </c>
      <c r="AA50" s="152">
        <f t="shared" si="12"/>
        <v>2483</v>
      </c>
      <c r="AB50" s="153">
        <f t="shared" ref="AB50" si="511">IFERROR(AA50/$D50,"-")</f>
        <v>0.19176706827309237</v>
      </c>
      <c r="AC50" s="152">
        <v>797</v>
      </c>
      <c r="AD50" s="153">
        <f t="shared" ref="AD50" si="512">IFERROR(AC50/$D50,"-")</f>
        <v>6.1553907939450106E-2</v>
      </c>
      <c r="AE50" s="152">
        <v>1686</v>
      </c>
      <c r="AF50" s="153">
        <f t="shared" ref="AF50" si="513">IFERROR(AE50/$D50,"-")</f>
        <v>0.13021316033364227</v>
      </c>
      <c r="AG50" s="52"/>
      <c r="AH50" s="50" t="str">
        <f t="shared" si="16"/>
        <v>城東区</v>
      </c>
      <c r="AI50" s="157">
        <f t="shared" si="17"/>
        <v>8.9323098394975577E-3</v>
      </c>
      <c r="AJ50" s="50" t="str">
        <f t="shared" si="18"/>
        <v>港区</v>
      </c>
      <c r="AK50" s="157">
        <f t="shared" si="19"/>
        <v>5.5357477950835057E-3</v>
      </c>
      <c r="AL50" s="157">
        <f t="shared" si="20"/>
        <v>1.1691676488476698E-2</v>
      </c>
      <c r="AM50" s="157">
        <f t="shared" si="21"/>
        <v>5.8054628735580835E-3</v>
      </c>
      <c r="AN50" s="106">
        <v>0</v>
      </c>
    </row>
    <row r="51" spans="2:40" s="53" customFormat="1">
      <c r="B51" s="56">
        <v>46</v>
      </c>
      <c r="C51" s="102" t="s">
        <v>25</v>
      </c>
      <c r="D51" s="151">
        <v>16464</v>
      </c>
      <c r="E51" s="113">
        <v>4564</v>
      </c>
      <c r="F51" s="151">
        <f>D51-E51</f>
        <v>11900</v>
      </c>
      <c r="G51" s="152">
        <v>755</v>
      </c>
      <c r="H51" s="153">
        <f t="shared" si="1"/>
        <v>4.5857628765792031E-2</v>
      </c>
      <c r="I51" s="152">
        <f t="shared" si="468"/>
        <v>1492</v>
      </c>
      <c r="J51" s="153">
        <f t="shared" si="1"/>
        <v>9.0621963070942668E-2</v>
      </c>
      <c r="K51" s="152">
        <v>455</v>
      </c>
      <c r="L51" s="153">
        <f t="shared" ref="L51" si="514">IFERROR(K51/$D51,"-")</f>
        <v>2.7636054421768707E-2</v>
      </c>
      <c r="M51" s="152">
        <v>1037</v>
      </c>
      <c r="N51" s="153">
        <f t="shared" ref="N51" si="515">IFERROR(M51/$D51,"-")</f>
        <v>6.2985908649173958E-2</v>
      </c>
      <c r="O51" s="152">
        <v>7</v>
      </c>
      <c r="P51" s="153">
        <f t="shared" ref="P51" si="516">IFERROR(O51/$D51,"-")</f>
        <v>4.2517006802721087E-4</v>
      </c>
      <c r="Q51" s="152">
        <f t="shared" si="472"/>
        <v>2310</v>
      </c>
      <c r="R51" s="153">
        <f t="shared" ref="R51" si="517">IFERROR(Q51/$D51,"-")</f>
        <v>0.14030612244897958</v>
      </c>
      <c r="S51" s="152">
        <v>230</v>
      </c>
      <c r="T51" s="153">
        <f t="shared" ref="T51" si="518">IFERROR(S51/$D51,"-")</f>
        <v>1.3969873663751214E-2</v>
      </c>
      <c r="U51" s="152">
        <v>2080</v>
      </c>
      <c r="V51" s="153">
        <f t="shared" ref="V51" si="519">IFERROR(U51/$D51,"-")</f>
        <v>0.12633624878522837</v>
      </c>
      <c r="W51" s="152">
        <v>8599</v>
      </c>
      <c r="X51" s="153">
        <f t="shared" ref="X51" si="520">IFERROR(W51/$D51,"-")</f>
        <v>0.52229105928085517</v>
      </c>
      <c r="Y51" s="152">
        <v>80</v>
      </c>
      <c r="Z51" s="153">
        <f t="shared" ref="Z51" si="521">IFERROR(Y51/$D51,"-")</f>
        <v>4.859086491739553E-3</v>
      </c>
      <c r="AA51" s="152">
        <f t="shared" si="12"/>
        <v>3221</v>
      </c>
      <c r="AB51" s="153">
        <f t="shared" ref="AB51" si="522">IFERROR(AA51/$D51,"-")</f>
        <v>0.19563896987366375</v>
      </c>
      <c r="AC51" s="152">
        <v>883</v>
      </c>
      <c r="AD51" s="153">
        <f t="shared" ref="AD51" si="523">IFERROR(AC51/$D51,"-")</f>
        <v>5.3632167152575315E-2</v>
      </c>
      <c r="AE51" s="152">
        <v>2338</v>
      </c>
      <c r="AF51" s="153">
        <f t="shared" ref="AF51" si="524">IFERROR(AE51/$D51,"-")</f>
        <v>0.14200680272108843</v>
      </c>
      <c r="AG51" s="52"/>
      <c r="AH51" s="50" t="str">
        <f t="shared" si="16"/>
        <v>東淀川区</v>
      </c>
      <c r="AI51" s="157">
        <f t="shared" si="17"/>
        <v>8.8236777088690575E-3</v>
      </c>
      <c r="AJ51" s="50" t="str">
        <f t="shared" si="18"/>
        <v>交野市</v>
      </c>
      <c r="AK51" s="157">
        <f t="shared" si="19"/>
        <v>5.5023074192403262E-3</v>
      </c>
      <c r="AL51" s="157">
        <f t="shared" si="20"/>
        <v>1.1691676488476698E-2</v>
      </c>
      <c r="AM51" s="157">
        <f t="shared" si="21"/>
        <v>5.8054628735580835E-3</v>
      </c>
      <c r="AN51" s="106">
        <v>0</v>
      </c>
    </row>
    <row r="52" spans="2:40" s="53" customFormat="1">
      <c r="B52" s="56">
        <v>47</v>
      </c>
      <c r="C52" s="102" t="s">
        <v>15</v>
      </c>
      <c r="D52" s="151">
        <v>33713</v>
      </c>
      <c r="E52" s="113">
        <v>9263</v>
      </c>
      <c r="F52" s="151">
        <f t="shared" ref="F52:F53" si="525">D52-E52</f>
        <v>24450</v>
      </c>
      <c r="G52" s="152">
        <v>1529</v>
      </c>
      <c r="H52" s="153">
        <f t="shared" si="1"/>
        <v>4.5353424495001925E-2</v>
      </c>
      <c r="I52" s="152">
        <f t="shared" si="468"/>
        <v>2660</v>
      </c>
      <c r="J52" s="153">
        <f t="shared" si="1"/>
        <v>7.8901314033162279E-2</v>
      </c>
      <c r="K52" s="152">
        <v>927</v>
      </c>
      <c r="L52" s="153">
        <f t="shared" ref="L52" si="526">IFERROR(K52/$D52,"-")</f>
        <v>2.7496811319075727E-2</v>
      </c>
      <c r="M52" s="152">
        <v>1733</v>
      </c>
      <c r="N52" s="153">
        <f t="shared" ref="N52" si="527">IFERROR(M52/$D52,"-")</f>
        <v>5.1404502714086552E-2</v>
      </c>
      <c r="O52" s="152">
        <v>5</v>
      </c>
      <c r="P52" s="153">
        <f t="shared" ref="P52" si="528">IFERROR(O52/$D52,"-")</f>
        <v>1.4831074066383888E-4</v>
      </c>
      <c r="Q52" s="152">
        <f t="shared" si="472"/>
        <v>5069</v>
      </c>
      <c r="R52" s="153">
        <f t="shared" ref="R52" si="529">IFERROR(Q52/$D52,"-")</f>
        <v>0.15035742888499984</v>
      </c>
      <c r="S52" s="152">
        <v>558</v>
      </c>
      <c r="T52" s="153">
        <f t="shared" ref="T52" si="530">IFERROR(S52/$D52,"-")</f>
        <v>1.6551478658084418E-2</v>
      </c>
      <c r="U52" s="152">
        <v>4511</v>
      </c>
      <c r="V52" s="153">
        <f t="shared" ref="V52" si="531">IFERROR(U52/$D52,"-")</f>
        <v>0.13380595022691544</v>
      </c>
      <c r="W52" s="152">
        <v>17385</v>
      </c>
      <c r="X52" s="153">
        <f t="shared" ref="X52" si="532">IFERROR(W52/$D52,"-")</f>
        <v>0.51567644528816781</v>
      </c>
      <c r="Y52" s="152">
        <v>174</v>
      </c>
      <c r="Z52" s="153">
        <f t="shared" ref="Z52" si="533">IFERROR(Y52/$D52,"-")</f>
        <v>5.1612137751015927E-3</v>
      </c>
      <c r="AA52" s="152">
        <f t="shared" si="12"/>
        <v>6891</v>
      </c>
      <c r="AB52" s="153">
        <f t="shared" ref="AB52" si="534">IFERROR(AA52/$D52,"-")</f>
        <v>0.20440186278290273</v>
      </c>
      <c r="AC52" s="152">
        <v>1912</v>
      </c>
      <c r="AD52" s="153">
        <f t="shared" ref="AD52" si="535">IFERROR(AC52/$D52,"-")</f>
        <v>5.6714027229851985E-2</v>
      </c>
      <c r="AE52" s="152">
        <v>4979</v>
      </c>
      <c r="AF52" s="153">
        <f t="shared" ref="AF52" si="536">IFERROR(AE52/$D52,"-")</f>
        <v>0.14768783555305076</v>
      </c>
      <c r="AG52" s="52"/>
      <c r="AH52" s="50" t="str">
        <f t="shared" si="16"/>
        <v>岸和田市</v>
      </c>
      <c r="AI52" s="157">
        <f t="shared" si="17"/>
        <v>8.7278906310342165E-3</v>
      </c>
      <c r="AJ52" s="50" t="str">
        <f t="shared" si="18"/>
        <v>豊中市</v>
      </c>
      <c r="AK52" s="157">
        <f t="shared" si="19"/>
        <v>5.4978619425778861E-3</v>
      </c>
      <c r="AL52" s="157">
        <f t="shared" si="20"/>
        <v>1.1691676488476698E-2</v>
      </c>
      <c r="AM52" s="157">
        <f t="shared" si="21"/>
        <v>5.8054628735580835E-3</v>
      </c>
      <c r="AN52" s="106">
        <v>0</v>
      </c>
    </row>
    <row r="53" spans="2:40" s="53" customFormat="1">
      <c r="B53" s="56">
        <v>48</v>
      </c>
      <c r="C53" s="102" t="s">
        <v>26</v>
      </c>
      <c r="D53" s="151">
        <v>18060</v>
      </c>
      <c r="E53" s="113">
        <v>5266</v>
      </c>
      <c r="F53" s="151">
        <f t="shared" si="525"/>
        <v>12794</v>
      </c>
      <c r="G53" s="152">
        <v>837</v>
      </c>
      <c r="H53" s="153">
        <f t="shared" si="1"/>
        <v>4.634551495016611E-2</v>
      </c>
      <c r="I53" s="152">
        <f t="shared" si="468"/>
        <v>1544</v>
      </c>
      <c r="J53" s="153">
        <f t="shared" si="1"/>
        <v>8.5492801771871546E-2</v>
      </c>
      <c r="K53" s="152">
        <v>377</v>
      </c>
      <c r="L53" s="153">
        <f t="shared" ref="L53" si="537">IFERROR(K53/$D53,"-")</f>
        <v>2.0874861572535992E-2</v>
      </c>
      <c r="M53" s="152">
        <v>1167</v>
      </c>
      <c r="N53" s="153">
        <f t="shared" ref="N53" si="538">IFERROR(M53/$D53,"-")</f>
        <v>6.4617940199335547E-2</v>
      </c>
      <c r="O53" s="152">
        <v>6</v>
      </c>
      <c r="P53" s="153">
        <f t="shared" ref="P53" si="539">IFERROR(O53/$D53,"-")</f>
        <v>3.3222591362126248E-4</v>
      </c>
      <c r="Q53" s="152">
        <f t="shared" si="472"/>
        <v>2879</v>
      </c>
      <c r="R53" s="153">
        <f t="shared" ref="R53" si="540">IFERROR(Q53/$D53,"-")</f>
        <v>0.15941306755260243</v>
      </c>
      <c r="S53" s="152">
        <v>241</v>
      </c>
      <c r="T53" s="153">
        <f t="shared" ref="T53" si="541">IFERROR(S53/$D53,"-")</f>
        <v>1.3344407530454043E-2</v>
      </c>
      <c r="U53" s="152">
        <v>2638</v>
      </c>
      <c r="V53" s="153">
        <f t="shared" ref="V53" si="542">IFERROR(U53/$D53,"-")</f>
        <v>0.14606866002214838</v>
      </c>
      <c r="W53" s="152">
        <v>8992</v>
      </c>
      <c r="X53" s="153">
        <f t="shared" ref="X53" si="543">IFERROR(W53/$D53,"-")</f>
        <v>0.49789590254706534</v>
      </c>
      <c r="Y53" s="152">
        <v>84</v>
      </c>
      <c r="Z53" s="153">
        <f t="shared" ref="Z53" si="544">IFERROR(Y53/$D53,"-")</f>
        <v>4.6511627906976744E-3</v>
      </c>
      <c r="AA53" s="152">
        <f t="shared" si="12"/>
        <v>3718</v>
      </c>
      <c r="AB53" s="153">
        <f t="shared" ref="AB53" si="545">IFERROR(AA53/$D53,"-")</f>
        <v>0.20586932447397563</v>
      </c>
      <c r="AC53" s="152">
        <v>1074</v>
      </c>
      <c r="AD53" s="153">
        <f t="shared" ref="AD53" si="546">IFERROR(AC53/$D53,"-")</f>
        <v>5.9468438538205978E-2</v>
      </c>
      <c r="AE53" s="152">
        <v>2644</v>
      </c>
      <c r="AF53" s="153">
        <f t="shared" ref="AF53" si="547">IFERROR(AE53/$D53,"-")</f>
        <v>0.14640088593576966</v>
      </c>
      <c r="AG53" s="52"/>
      <c r="AH53" s="50" t="str">
        <f t="shared" si="16"/>
        <v>阪南市</v>
      </c>
      <c r="AI53" s="157">
        <f t="shared" si="17"/>
        <v>8.6701816051552427E-3</v>
      </c>
      <c r="AJ53" s="50" t="str">
        <f t="shared" si="18"/>
        <v>堺市中区</v>
      </c>
      <c r="AK53" s="157">
        <f t="shared" si="19"/>
        <v>5.4239978833178996E-3</v>
      </c>
      <c r="AL53" s="157">
        <f t="shared" si="20"/>
        <v>1.1691676488476698E-2</v>
      </c>
      <c r="AM53" s="157">
        <f t="shared" si="21"/>
        <v>5.8054628735580835E-3</v>
      </c>
      <c r="AN53" s="106">
        <v>0</v>
      </c>
    </row>
    <row r="54" spans="2:40" s="53" customFormat="1">
      <c r="B54" s="56">
        <v>49</v>
      </c>
      <c r="C54" s="102" t="s">
        <v>27</v>
      </c>
      <c r="D54" s="151">
        <v>18558</v>
      </c>
      <c r="E54" s="113">
        <v>2874</v>
      </c>
      <c r="F54" s="151">
        <f>D54-E54</f>
        <v>15684</v>
      </c>
      <c r="G54" s="152">
        <v>458</v>
      </c>
      <c r="H54" s="153">
        <f t="shared" si="1"/>
        <v>2.4679383554262312E-2</v>
      </c>
      <c r="I54" s="152">
        <f>SUM(K54,M54)</f>
        <v>881</v>
      </c>
      <c r="J54" s="153">
        <f t="shared" si="1"/>
        <v>4.7472788015949993E-2</v>
      </c>
      <c r="K54" s="152">
        <v>221</v>
      </c>
      <c r="L54" s="153">
        <f t="shared" ref="L54" si="548">IFERROR(K54/$D54,"-")</f>
        <v>1.1908610841685527E-2</v>
      </c>
      <c r="M54" s="152">
        <v>660</v>
      </c>
      <c r="N54" s="153">
        <f t="shared" ref="N54" si="549">IFERROR(M54/$D54,"-")</f>
        <v>3.5564177174264466E-2</v>
      </c>
      <c r="O54" s="152">
        <v>1</v>
      </c>
      <c r="P54" s="153">
        <f t="shared" ref="P54" si="550">IFERROR(O54/$D54,"-")</f>
        <v>5.3885116930703737E-5</v>
      </c>
      <c r="Q54" s="152">
        <f>SUM(S54,U54)</f>
        <v>1534</v>
      </c>
      <c r="R54" s="153">
        <f t="shared" ref="R54" si="551">IFERROR(Q54/$D54,"-")</f>
        <v>8.265976937169954E-2</v>
      </c>
      <c r="S54" s="152">
        <v>154</v>
      </c>
      <c r="T54" s="153">
        <f t="shared" ref="T54" si="552">IFERROR(S54/$D54,"-")</f>
        <v>8.2983080073283765E-3</v>
      </c>
      <c r="U54" s="152">
        <v>1380</v>
      </c>
      <c r="V54" s="153">
        <f t="shared" ref="V54" si="553">IFERROR(U54/$D54,"-")</f>
        <v>7.4361461364371162E-2</v>
      </c>
      <c r="W54" s="152">
        <v>11469</v>
      </c>
      <c r="X54" s="153">
        <f t="shared" ref="X54" si="554">IFERROR(W54/$D54,"-")</f>
        <v>0.61800840607824115</v>
      </c>
      <c r="Y54" s="152">
        <v>123</v>
      </c>
      <c r="Z54" s="153">
        <f t="shared" ref="Z54" si="555">IFERROR(Y54/$D54,"-")</f>
        <v>6.6278693824765597E-3</v>
      </c>
      <c r="AA54" s="152">
        <f t="shared" si="12"/>
        <v>4092</v>
      </c>
      <c r="AB54" s="153">
        <f t="shared" ref="AB54" si="556">IFERROR(AA54/$D54,"-")</f>
        <v>0.22049789848043971</v>
      </c>
      <c r="AC54" s="152">
        <v>1165</v>
      </c>
      <c r="AD54" s="153">
        <f t="shared" ref="AD54" si="557">IFERROR(AC54/$D54,"-")</f>
        <v>6.2776161224269864E-2</v>
      </c>
      <c r="AE54" s="152">
        <v>2927</v>
      </c>
      <c r="AF54" s="153">
        <f t="shared" ref="AF54" si="558">IFERROR(AE54/$D54,"-")</f>
        <v>0.15772173725616984</v>
      </c>
      <c r="AG54" s="52"/>
      <c r="AH54" s="50" t="str">
        <f t="shared" si="16"/>
        <v>泉佐野市</v>
      </c>
      <c r="AI54" s="157">
        <f t="shared" si="17"/>
        <v>8.4182885387704669E-3</v>
      </c>
      <c r="AJ54" s="50" t="str">
        <f t="shared" si="18"/>
        <v>東成区</v>
      </c>
      <c r="AK54" s="157">
        <f t="shared" si="19"/>
        <v>5.3852932536962691E-3</v>
      </c>
      <c r="AL54" s="157">
        <f t="shared" si="20"/>
        <v>1.1691676488476698E-2</v>
      </c>
      <c r="AM54" s="157">
        <f t="shared" si="21"/>
        <v>5.8054628735580835E-3</v>
      </c>
      <c r="AN54" s="106">
        <v>0</v>
      </c>
    </row>
    <row r="55" spans="2:40" s="53" customFormat="1">
      <c r="B55" s="56">
        <v>50</v>
      </c>
      <c r="C55" s="102" t="s">
        <v>16</v>
      </c>
      <c r="D55" s="151">
        <v>16319</v>
      </c>
      <c r="E55" s="113">
        <v>3526</v>
      </c>
      <c r="F55" s="151">
        <f t="shared" ref="F55:F58" si="559">D55-E55</f>
        <v>12793</v>
      </c>
      <c r="G55" s="152">
        <v>590</v>
      </c>
      <c r="H55" s="153">
        <f t="shared" si="1"/>
        <v>3.6154176113732457E-2</v>
      </c>
      <c r="I55" s="152">
        <f t="shared" ref="I55:I61" si="560">SUM(K55,M55)</f>
        <v>965</v>
      </c>
      <c r="J55" s="153">
        <f t="shared" si="1"/>
        <v>5.9133525338562413E-2</v>
      </c>
      <c r="K55" s="152">
        <v>372</v>
      </c>
      <c r="L55" s="153">
        <f t="shared" ref="L55" si="561">IFERROR(K55/$D55,"-")</f>
        <v>2.2795514431031314E-2</v>
      </c>
      <c r="M55" s="152">
        <v>593</v>
      </c>
      <c r="N55" s="153">
        <f t="shared" ref="N55" si="562">IFERROR(M55/$D55,"-")</f>
        <v>3.6338010907531096E-2</v>
      </c>
      <c r="O55" s="152">
        <v>7</v>
      </c>
      <c r="P55" s="153">
        <f t="shared" ref="P55" si="563">IFERROR(O55/$D55,"-")</f>
        <v>4.289478521968258E-4</v>
      </c>
      <c r="Q55" s="152">
        <f t="shared" ref="Q55:Q61" si="564">SUM(S55,U55)</f>
        <v>1964</v>
      </c>
      <c r="R55" s="153">
        <f t="shared" ref="R55" si="565">IFERROR(Q55/$D55,"-")</f>
        <v>0.12035051167350941</v>
      </c>
      <c r="S55" s="152">
        <v>177</v>
      </c>
      <c r="T55" s="153">
        <f t="shared" ref="T55" si="566">IFERROR(S55/$D55,"-")</f>
        <v>1.0846252834119737E-2</v>
      </c>
      <c r="U55" s="152">
        <v>1787</v>
      </c>
      <c r="V55" s="153">
        <f t="shared" ref="V55" si="567">IFERROR(U55/$D55,"-")</f>
        <v>0.10950425883938966</v>
      </c>
      <c r="W55" s="152">
        <v>9264</v>
      </c>
      <c r="X55" s="153">
        <f t="shared" ref="X55" si="568">IFERROR(W55/$D55,"-")</f>
        <v>0.5676818432501991</v>
      </c>
      <c r="Y55" s="152">
        <v>101</v>
      </c>
      <c r="Z55" s="153">
        <f t="shared" ref="Z55" si="569">IFERROR(Y55/$D55,"-")</f>
        <v>6.1891047245542005E-3</v>
      </c>
      <c r="AA55" s="152">
        <f t="shared" si="12"/>
        <v>3428</v>
      </c>
      <c r="AB55" s="153">
        <f t="shared" ref="AB55" si="570">IFERROR(AA55/$D55,"-")</f>
        <v>0.21006189104724554</v>
      </c>
      <c r="AC55" s="152">
        <v>881</v>
      </c>
      <c r="AD55" s="153">
        <f t="shared" ref="AD55" si="571">IFERROR(AC55/$D55,"-")</f>
        <v>5.3986151112200502E-2</v>
      </c>
      <c r="AE55" s="152">
        <v>2547</v>
      </c>
      <c r="AF55" s="153">
        <f t="shared" ref="AF55" si="572">IFERROR(AE55/$D55,"-")</f>
        <v>0.15607573993504503</v>
      </c>
      <c r="AG55" s="52"/>
      <c r="AH55" s="50" t="str">
        <f t="shared" si="16"/>
        <v>松原市</v>
      </c>
      <c r="AI55" s="157">
        <f t="shared" si="17"/>
        <v>8.2983080073283765E-3</v>
      </c>
      <c r="AJ55" s="50" t="str">
        <f t="shared" si="18"/>
        <v>大正区</v>
      </c>
      <c r="AK55" s="157">
        <f t="shared" si="19"/>
        <v>5.339754999476495E-3</v>
      </c>
      <c r="AL55" s="157">
        <f t="shared" si="20"/>
        <v>1.1691676488476698E-2</v>
      </c>
      <c r="AM55" s="157">
        <f t="shared" si="21"/>
        <v>5.8054628735580835E-3</v>
      </c>
      <c r="AN55" s="106">
        <v>0</v>
      </c>
    </row>
    <row r="56" spans="2:40" s="53" customFormat="1">
      <c r="B56" s="56">
        <v>51</v>
      </c>
      <c r="C56" s="102" t="s">
        <v>48</v>
      </c>
      <c r="D56" s="151">
        <v>21550</v>
      </c>
      <c r="E56" s="113">
        <v>6540</v>
      </c>
      <c r="F56" s="151">
        <f t="shared" si="559"/>
        <v>15010</v>
      </c>
      <c r="G56" s="152">
        <v>972</v>
      </c>
      <c r="H56" s="153">
        <f t="shared" si="1"/>
        <v>4.5104408352668213E-2</v>
      </c>
      <c r="I56" s="152">
        <f t="shared" si="560"/>
        <v>1917</v>
      </c>
      <c r="J56" s="153">
        <f t="shared" si="1"/>
        <v>8.8955916473317867E-2</v>
      </c>
      <c r="K56" s="152">
        <v>466</v>
      </c>
      <c r="L56" s="153">
        <f t="shared" ref="L56" si="573">IFERROR(K56/$D56,"-")</f>
        <v>2.1624129930394431E-2</v>
      </c>
      <c r="M56" s="152">
        <v>1451</v>
      </c>
      <c r="N56" s="153">
        <f t="shared" ref="N56" si="574">IFERROR(M56/$D56,"-")</f>
        <v>6.7331786542923433E-2</v>
      </c>
      <c r="O56" s="152">
        <v>17</v>
      </c>
      <c r="P56" s="153">
        <f t="shared" ref="P56" si="575">IFERROR(O56/$D56,"-")</f>
        <v>7.8886310904872393E-4</v>
      </c>
      <c r="Q56" s="152">
        <f t="shared" si="564"/>
        <v>3634</v>
      </c>
      <c r="R56" s="153">
        <f t="shared" ref="R56" si="576">IFERROR(Q56/$D56,"-")</f>
        <v>0.16863109048723898</v>
      </c>
      <c r="S56" s="152">
        <v>340</v>
      </c>
      <c r="T56" s="153">
        <f t="shared" ref="T56" si="577">IFERROR(S56/$D56,"-")</f>
        <v>1.5777262180974479E-2</v>
      </c>
      <c r="U56" s="152">
        <v>3294</v>
      </c>
      <c r="V56" s="153">
        <f t="shared" ref="V56" si="578">IFERROR(U56/$D56,"-")</f>
        <v>0.15285382830626451</v>
      </c>
      <c r="W56" s="152">
        <v>10440</v>
      </c>
      <c r="X56" s="153">
        <f t="shared" ref="X56" si="579">IFERROR(W56/$D56,"-")</f>
        <v>0.48445475638051044</v>
      </c>
      <c r="Y56" s="152">
        <v>125</v>
      </c>
      <c r="Z56" s="153">
        <f t="shared" ref="Z56" si="580">IFERROR(Y56/$D56,"-")</f>
        <v>5.8004640371229696E-3</v>
      </c>
      <c r="AA56" s="152">
        <f t="shared" si="12"/>
        <v>4445</v>
      </c>
      <c r="AB56" s="153">
        <f t="shared" ref="AB56" si="581">IFERROR(AA56/$D56,"-")</f>
        <v>0.20626450116009282</v>
      </c>
      <c r="AC56" s="152">
        <v>1252</v>
      </c>
      <c r="AD56" s="153">
        <f t="shared" ref="AD56" si="582">IFERROR(AC56/$D56,"-")</f>
        <v>5.8097447795823667E-2</v>
      </c>
      <c r="AE56" s="152">
        <v>3193</v>
      </c>
      <c r="AF56" s="153">
        <f t="shared" ref="AF56" si="583">IFERROR(AE56/$D56,"-")</f>
        <v>0.14816705336426914</v>
      </c>
      <c r="AG56" s="52"/>
      <c r="AH56" s="50" t="str">
        <f t="shared" si="16"/>
        <v>岬町</v>
      </c>
      <c r="AI56" s="157">
        <f t="shared" si="17"/>
        <v>8.2908163265306128E-3</v>
      </c>
      <c r="AJ56" s="50" t="str">
        <f t="shared" si="18"/>
        <v>高石市</v>
      </c>
      <c r="AK56" s="157">
        <f t="shared" si="19"/>
        <v>5.3376365441906654E-3</v>
      </c>
      <c r="AL56" s="157">
        <f t="shared" si="20"/>
        <v>1.1691676488476698E-2</v>
      </c>
      <c r="AM56" s="157">
        <f t="shared" si="21"/>
        <v>5.8054628735580835E-3</v>
      </c>
      <c r="AN56" s="106">
        <v>0</v>
      </c>
    </row>
    <row r="57" spans="2:40" s="53" customFormat="1">
      <c r="B57" s="56">
        <v>52</v>
      </c>
      <c r="C57" s="102" t="s">
        <v>4</v>
      </c>
      <c r="D57" s="151">
        <v>17707</v>
      </c>
      <c r="E57" s="113">
        <v>4396</v>
      </c>
      <c r="F57" s="151">
        <f t="shared" si="559"/>
        <v>13311</v>
      </c>
      <c r="G57" s="152">
        <v>628</v>
      </c>
      <c r="H57" s="153">
        <f t="shared" si="1"/>
        <v>3.5466199807985543E-2</v>
      </c>
      <c r="I57" s="152">
        <f t="shared" si="560"/>
        <v>1104</v>
      </c>
      <c r="J57" s="153">
        <f t="shared" si="1"/>
        <v>6.234822386626758E-2</v>
      </c>
      <c r="K57" s="152">
        <v>275</v>
      </c>
      <c r="L57" s="153">
        <f t="shared" ref="L57" si="584">IFERROR(K57/$D57,"-")</f>
        <v>1.5530581126108318E-2</v>
      </c>
      <c r="M57" s="152">
        <v>829</v>
      </c>
      <c r="N57" s="153">
        <f t="shared" ref="N57" si="585">IFERROR(M57/$D57,"-")</f>
        <v>4.681764274015926E-2</v>
      </c>
      <c r="O57" s="152">
        <v>30</v>
      </c>
      <c r="P57" s="153">
        <f t="shared" ref="P57" si="586">IFERROR(O57/$D57,"-")</f>
        <v>1.694245213757271E-3</v>
      </c>
      <c r="Q57" s="152">
        <f t="shared" si="564"/>
        <v>2634</v>
      </c>
      <c r="R57" s="153">
        <f t="shared" ref="R57" si="587">IFERROR(Q57/$D57,"-")</f>
        <v>0.14875472976788839</v>
      </c>
      <c r="S57" s="152">
        <v>280</v>
      </c>
      <c r="T57" s="153">
        <f t="shared" ref="T57" si="588">IFERROR(S57/$D57,"-")</f>
        <v>1.5812955328401199E-2</v>
      </c>
      <c r="U57" s="152">
        <v>2354</v>
      </c>
      <c r="V57" s="153">
        <f t="shared" ref="V57" si="589">IFERROR(U57/$D57,"-")</f>
        <v>0.13294177443948721</v>
      </c>
      <c r="W57" s="152">
        <v>9120</v>
      </c>
      <c r="X57" s="153">
        <f t="shared" ref="X57" si="590">IFERROR(W57/$D57,"-")</f>
        <v>0.51505054498221048</v>
      </c>
      <c r="Y57" s="152">
        <v>113</v>
      </c>
      <c r="Z57" s="153">
        <f t="shared" ref="Z57" si="591">IFERROR(Y57/$D57,"-")</f>
        <v>6.3816569718190544E-3</v>
      </c>
      <c r="AA57" s="152">
        <f t="shared" si="12"/>
        <v>4078</v>
      </c>
      <c r="AB57" s="153">
        <f t="shared" ref="AB57" si="592">IFERROR(AA57/$D57,"-")</f>
        <v>0.23030439939007172</v>
      </c>
      <c r="AC57" s="152">
        <v>1159</v>
      </c>
      <c r="AD57" s="153">
        <f t="shared" ref="AD57" si="593">IFERROR(AC57/$D57,"-")</f>
        <v>6.5454340091489246E-2</v>
      </c>
      <c r="AE57" s="152">
        <v>2919</v>
      </c>
      <c r="AF57" s="153">
        <f t="shared" ref="AF57" si="594">IFERROR(AE57/$D57,"-")</f>
        <v>0.16485005929858249</v>
      </c>
      <c r="AG57" s="52"/>
      <c r="AH57" s="50" t="str">
        <f t="shared" si="16"/>
        <v>淀川区</v>
      </c>
      <c r="AI57" s="157">
        <f t="shared" si="17"/>
        <v>8.09260397459537E-3</v>
      </c>
      <c r="AJ57" s="50" t="str">
        <f t="shared" si="18"/>
        <v>吹田市</v>
      </c>
      <c r="AK57" s="157">
        <f t="shared" si="19"/>
        <v>5.3303944941748014E-3</v>
      </c>
      <c r="AL57" s="157">
        <f t="shared" si="20"/>
        <v>1.1691676488476698E-2</v>
      </c>
      <c r="AM57" s="157">
        <f t="shared" si="21"/>
        <v>5.8054628735580835E-3</v>
      </c>
      <c r="AN57" s="106">
        <v>0</v>
      </c>
    </row>
    <row r="58" spans="2:40" s="53" customFormat="1">
      <c r="B58" s="56">
        <v>53</v>
      </c>
      <c r="C58" s="102" t="s">
        <v>22</v>
      </c>
      <c r="D58" s="151">
        <v>9989</v>
      </c>
      <c r="E58" s="113">
        <v>2031</v>
      </c>
      <c r="F58" s="151">
        <f t="shared" si="559"/>
        <v>7958</v>
      </c>
      <c r="G58" s="152">
        <v>308</v>
      </c>
      <c r="H58" s="153">
        <f t="shared" si="1"/>
        <v>3.0833917309039945E-2</v>
      </c>
      <c r="I58" s="152">
        <f t="shared" si="560"/>
        <v>597</v>
      </c>
      <c r="J58" s="153">
        <f t="shared" si="1"/>
        <v>5.9765742316548201E-2</v>
      </c>
      <c r="K58" s="152">
        <v>154</v>
      </c>
      <c r="L58" s="153">
        <f t="shared" ref="L58" si="595">IFERROR(K58/$D58,"-")</f>
        <v>1.5416958654519973E-2</v>
      </c>
      <c r="M58" s="152">
        <v>443</v>
      </c>
      <c r="N58" s="153">
        <f t="shared" ref="N58" si="596">IFERROR(M58/$D58,"-")</f>
        <v>4.4348783662028234E-2</v>
      </c>
      <c r="O58" s="152">
        <v>7</v>
      </c>
      <c r="P58" s="153">
        <f t="shared" ref="P58" si="597">IFERROR(O58/$D58,"-")</f>
        <v>7.0077084793272596E-4</v>
      </c>
      <c r="Q58" s="152">
        <f t="shared" si="564"/>
        <v>1119</v>
      </c>
      <c r="R58" s="153">
        <f t="shared" ref="R58" si="598">IFERROR(Q58/$D58,"-")</f>
        <v>0.11202322554810291</v>
      </c>
      <c r="S58" s="152">
        <v>126</v>
      </c>
      <c r="T58" s="153">
        <f t="shared" ref="T58" si="599">IFERROR(S58/$D58,"-")</f>
        <v>1.2613875262789068E-2</v>
      </c>
      <c r="U58" s="152">
        <v>993</v>
      </c>
      <c r="V58" s="153">
        <f t="shared" ref="V58" si="600">IFERROR(U58/$D58,"-")</f>
        <v>9.9409350285313849E-2</v>
      </c>
      <c r="W58" s="152">
        <v>5876</v>
      </c>
      <c r="X58" s="153">
        <f t="shared" ref="X58" si="601">IFERROR(W58/$D58,"-")</f>
        <v>0.58824707177895685</v>
      </c>
      <c r="Y58" s="152">
        <v>62</v>
      </c>
      <c r="Z58" s="153">
        <f t="shared" ref="Z58" si="602">IFERROR(Y58/$D58,"-")</f>
        <v>6.206827510261287E-3</v>
      </c>
      <c r="AA58" s="152">
        <f t="shared" si="12"/>
        <v>2020</v>
      </c>
      <c r="AB58" s="153">
        <f t="shared" ref="AB58" si="603">IFERROR(AA58/$D58,"-")</f>
        <v>0.20222244468915807</v>
      </c>
      <c r="AC58" s="152">
        <v>571</v>
      </c>
      <c r="AD58" s="153">
        <f t="shared" ref="AD58" si="604">IFERROR(AC58/$D58,"-")</f>
        <v>5.7162879167083791E-2</v>
      </c>
      <c r="AE58" s="152">
        <v>1449</v>
      </c>
      <c r="AF58" s="153">
        <f t="shared" ref="AF58" si="605">IFERROR(AE58/$D58,"-")</f>
        <v>0.14505956552207427</v>
      </c>
      <c r="AG58" s="52"/>
      <c r="AH58" s="50" t="str">
        <f t="shared" si="16"/>
        <v>堺市堺区</v>
      </c>
      <c r="AI58" s="157">
        <f t="shared" si="17"/>
        <v>8.0257669359522672E-3</v>
      </c>
      <c r="AJ58" s="50" t="str">
        <f t="shared" si="18"/>
        <v>枚方市</v>
      </c>
      <c r="AK58" s="157">
        <f t="shared" si="19"/>
        <v>5.2946761118819836E-3</v>
      </c>
      <c r="AL58" s="157">
        <f t="shared" si="20"/>
        <v>1.1691676488476698E-2</v>
      </c>
      <c r="AM58" s="157">
        <f t="shared" si="21"/>
        <v>5.8054628735580835E-3</v>
      </c>
      <c r="AN58" s="106">
        <v>0</v>
      </c>
    </row>
    <row r="59" spans="2:40" s="53" customFormat="1">
      <c r="B59" s="56">
        <v>54</v>
      </c>
      <c r="C59" s="102" t="s">
        <v>28</v>
      </c>
      <c r="D59" s="151">
        <v>16548</v>
      </c>
      <c r="E59" s="113">
        <v>4609</v>
      </c>
      <c r="F59" s="151">
        <f>D59-E59</f>
        <v>11939</v>
      </c>
      <c r="G59" s="152">
        <v>910</v>
      </c>
      <c r="H59" s="153">
        <f t="shared" si="1"/>
        <v>5.499153976311337E-2</v>
      </c>
      <c r="I59" s="152">
        <f t="shared" si="560"/>
        <v>1294</v>
      </c>
      <c r="J59" s="153">
        <f t="shared" si="1"/>
        <v>7.8196760937877682E-2</v>
      </c>
      <c r="K59" s="152">
        <v>319</v>
      </c>
      <c r="L59" s="153">
        <f t="shared" ref="L59" si="606">IFERROR(K59/$D59,"-")</f>
        <v>1.9277254048827654E-2</v>
      </c>
      <c r="M59" s="152">
        <v>975</v>
      </c>
      <c r="N59" s="153">
        <f t="shared" ref="N59" si="607">IFERROR(M59/$D59,"-")</f>
        <v>5.8919506889050038E-2</v>
      </c>
      <c r="O59" s="152">
        <v>1</v>
      </c>
      <c r="P59" s="153">
        <f t="shared" ref="P59" si="608">IFERROR(O59/$D59,"-")</f>
        <v>6.0430263475948757E-5</v>
      </c>
      <c r="Q59" s="152">
        <f t="shared" si="564"/>
        <v>2404</v>
      </c>
      <c r="R59" s="153">
        <f t="shared" ref="R59" si="609">IFERROR(Q59/$D59,"-")</f>
        <v>0.14527435339618081</v>
      </c>
      <c r="S59" s="152">
        <v>240</v>
      </c>
      <c r="T59" s="153">
        <f t="shared" ref="T59" si="610">IFERROR(S59/$D59,"-")</f>
        <v>1.4503263234227702E-2</v>
      </c>
      <c r="U59" s="152">
        <v>2164</v>
      </c>
      <c r="V59" s="153">
        <f t="shared" ref="V59" si="611">IFERROR(U59/$D59,"-")</f>
        <v>0.1307710901619531</v>
      </c>
      <c r="W59" s="152">
        <v>8368</v>
      </c>
      <c r="X59" s="153">
        <f t="shared" ref="X59" si="612">IFERROR(W59/$D59,"-")</f>
        <v>0.50568044476673923</v>
      </c>
      <c r="Y59" s="152">
        <v>98</v>
      </c>
      <c r="Z59" s="153">
        <f t="shared" ref="Z59" si="613">IFERROR(Y59/$D59,"-")</f>
        <v>5.9221658206429781E-3</v>
      </c>
      <c r="AA59" s="152">
        <f t="shared" si="12"/>
        <v>3473</v>
      </c>
      <c r="AB59" s="153">
        <f t="shared" ref="AB59" si="614">IFERROR(AA59/$D59,"-")</f>
        <v>0.20987430505197002</v>
      </c>
      <c r="AC59" s="152">
        <v>945</v>
      </c>
      <c r="AD59" s="153">
        <f t="shared" ref="AD59" si="615">IFERROR(AC59/$D59,"-")</f>
        <v>5.7106598984771571E-2</v>
      </c>
      <c r="AE59" s="152">
        <v>2528</v>
      </c>
      <c r="AF59" s="153">
        <f t="shared" ref="AF59" si="616">IFERROR(AE59/$D59,"-")</f>
        <v>0.15276770606719844</v>
      </c>
      <c r="AG59" s="52"/>
      <c r="AH59" s="50" t="str">
        <f t="shared" si="16"/>
        <v>西淀川区</v>
      </c>
      <c r="AI59" s="157">
        <f t="shared" si="17"/>
        <v>7.981261386310402E-3</v>
      </c>
      <c r="AJ59" s="50" t="str">
        <f t="shared" si="18"/>
        <v>堺市北区</v>
      </c>
      <c r="AK59" s="157">
        <f t="shared" si="19"/>
        <v>5.2431122322797643E-3</v>
      </c>
      <c r="AL59" s="157">
        <f t="shared" si="20"/>
        <v>1.1691676488476698E-2</v>
      </c>
      <c r="AM59" s="157">
        <f t="shared" si="21"/>
        <v>5.8054628735580835E-3</v>
      </c>
      <c r="AN59" s="106">
        <v>0</v>
      </c>
    </row>
    <row r="60" spans="2:40" s="53" customFormat="1">
      <c r="B60" s="56">
        <v>55</v>
      </c>
      <c r="C60" s="102" t="s">
        <v>17</v>
      </c>
      <c r="D60" s="151">
        <v>17483</v>
      </c>
      <c r="E60" s="113">
        <v>4863</v>
      </c>
      <c r="F60" s="151">
        <f t="shared" ref="F60:F61" si="617">D60-E60</f>
        <v>12620</v>
      </c>
      <c r="G60" s="152">
        <v>700</v>
      </c>
      <c r="H60" s="153">
        <f t="shared" si="1"/>
        <v>4.0038894926500028E-2</v>
      </c>
      <c r="I60" s="152">
        <f t="shared" si="560"/>
        <v>1476</v>
      </c>
      <c r="J60" s="153">
        <f t="shared" si="1"/>
        <v>8.442486987359149E-2</v>
      </c>
      <c r="K60" s="152">
        <v>468</v>
      </c>
      <c r="L60" s="153">
        <f t="shared" ref="L60" si="618">IFERROR(K60/$D60,"-")</f>
        <v>2.6768861179431447E-2</v>
      </c>
      <c r="M60" s="152">
        <v>1008</v>
      </c>
      <c r="N60" s="153">
        <f t="shared" ref="N60" si="619">IFERROR(M60/$D60,"-")</f>
        <v>5.7656008694160044E-2</v>
      </c>
      <c r="O60" s="152">
        <v>0</v>
      </c>
      <c r="P60" s="153">
        <f t="shared" ref="P60" si="620">IFERROR(O60/$D60,"-")</f>
        <v>0</v>
      </c>
      <c r="Q60" s="152">
        <f t="shared" si="564"/>
        <v>2687</v>
      </c>
      <c r="R60" s="153">
        <f t="shared" ref="R60" si="621">IFERROR(Q60/$D60,"-")</f>
        <v>0.15369215809643655</v>
      </c>
      <c r="S60" s="152">
        <v>243</v>
      </c>
      <c r="T60" s="153">
        <f t="shared" ref="T60" si="622">IFERROR(S60/$D60,"-")</f>
        <v>1.3899216381627867E-2</v>
      </c>
      <c r="U60" s="152">
        <v>2444</v>
      </c>
      <c r="V60" s="153">
        <f t="shared" ref="V60" si="623">IFERROR(U60/$D60,"-")</f>
        <v>0.13979294171480866</v>
      </c>
      <c r="W60" s="152">
        <v>9060</v>
      </c>
      <c r="X60" s="153">
        <f t="shared" ref="X60" si="624">IFERROR(W60/$D60,"-")</f>
        <v>0.51821769719155752</v>
      </c>
      <c r="Y60" s="152">
        <v>85</v>
      </c>
      <c r="Z60" s="153">
        <f t="shared" ref="Z60" si="625">IFERROR(Y60/$D60,"-")</f>
        <v>4.8618658125035748E-3</v>
      </c>
      <c r="AA60" s="152">
        <f t="shared" si="12"/>
        <v>3475</v>
      </c>
      <c r="AB60" s="153">
        <f t="shared" ref="AB60" si="626">IFERROR(AA60/$D60,"-")</f>
        <v>0.19876451409941084</v>
      </c>
      <c r="AC60" s="152">
        <v>934</v>
      </c>
      <c r="AD60" s="153">
        <f t="shared" ref="AD60" si="627">IFERROR(AC60/$D60,"-")</f>
        <v>5.3423325516215751E-2</v>
      </c>
      <c r="AE60" s="152">
        <v>2541</v>
      </c>
      <c r="AF60" s="153">
        <f t="shared" ref="AF60" si="628">IFERROR(AE60/$D60,"-")</f>
        <v>0.14534118858319511</v>
      </c>
      <c r="AG60" s="52"/>
      <c r="AH60" s="50" t="str">
        <f t="shared" si="16"/>
        <v>天王寺区</v>
      </c>
      <c r="AI60" s="157">
        <f t="shared" si="17"/>
        <v>7.8838174273858919E-3</v>
      </c>
      <c r="AJ60" s="50" t="str">
        <f t="shared" si="18"/>
        <v>摂津市</v>
      </c>
      <c r="AK60" s="157">
        <f t="shared" si="19"/>
        <v>5.1808677953557218E-3</v>
      </c>
      <c r="AL60" s="157">
        <f t="shared" si="20"/>
        <v>1.1691676488476698E-2</v>
      </c>
      <c r="AM60" s="157">
        <f t="shared" si="21"/>
        <v>5.8054628735580835E-3</v>
      </c>
      <c r="AN60" s="106">
        <v>0</v>
      </c>
    </row>
    <row r="61" spans="2:40" s="53" customFormat="1">
      <c r="B61" s="56">
        <v>56</v>
      </c>
      <c r="C61" s="102" t="s">
        <v>10</v>
      </c>
      <c r="D61" s="151">
        <v>10809</v>
      </c>
      <c r="E61" s="113">
        <v>1988</v>
      </c>
      <c r="F61" s="151">
        <f t="shared" si="617"/>
        <v>8821</v>
      </c>
      <c r="G61" s="152">
        <v>363</v>
      </c>
      <c r="H61" s="153">
        <f t="shared" si="1"/>
        <v>3.3583125173466559E-2</v>
      </c>
      <c r="I61" s="152">
        <f t="shared" si="560"/>
        <v>635</v>
      </c>
      <c r="J61" s="153">
        <f t="shared" si="1"/>
        <v>5.8747340179480065E-2</v>
      </c>
      <c r="K61" s="152">
        <v>158</v>
      </c>
      <c r="L61" s="153">
        <f t="shared" ref="L61" si="629">IFERROR(K61/$D61,"-")</f>
        <v>1.4617448422610787E-2</v>
      </c>
      <c r="M61" s="152">
        <v>477</v>
      </c>
      <c r="N61" s="153">
        <f t="shared" ref="N61" si="630">IFERROR(M61/$D61,"-")</f>
        <v>4.4129891756869273E-2</v>
      </c>
      <c r="O61" s="152">
        <v>0</v>
      </c>
      <c r="P61" s="153">
        <f t="shared" ref="P61" si="631">IFERROR(O61/$D61,"-")</f>
        <v>0</v>
      </c>
      <c r="Q61" s="152">
        <f t="shared" si="564"/>
        <v>990</v>
      </c>
      <c r="R61" s="153">
        <f t="shared" ref="R61" si="632">IFERROR(Q61/$D61,"-")</f>
        <v>9.1590341382181514E-2</v>
      </c>
      <c r="S61" s="152">
        <v>128</v>
      </c>
      <c r="T61" s="153">
        <f t="shared" ref="T61" si="633">IFERROR(S61/$D61,"-")</f>
        <v>1.184198353224165E-2</v>
      </c>
      <c r="U61" s="152">
        <v>862</v>
      </c>
      <c r="V61" s="153">
        <f t="shared" ref="V61" si="634">IFERROR(U61/$D61,"-")</f>
        <v>7.974835784993986E-2</v>
      </c>
      <c r="W61" s="152">
        <v>6537</v>
      </c>
      <c r="X61" s="153">
        <f t="shared" ref="X61" si="635">IFERROR(W61/$D61,"-")</f>
        <v>0.60477379961143496</v>
      </c>
      <c r="Y61" s="152">
        <v>56</v>
      </c>
      <c r="Z61" s="153">
        <f t="shared" ref="Z61" si="636">IFERROR(Y61/$D61,"-")</f>
        <v>5.1808677953557218E-3</v>
      </c>
      <c r="AA61" s="152">
        <f t="shared" si="12"/>
        <v>2228</v>
      </c>
      <c r="AB61" s="153">
        <f t="shared" ref="AB61" si="637">IFERROR(AA61/$D61,"-")</f>
        <v>0.20612452585808122</v>
      </c>
      <c r="AC61" s="152">
        <v>649</v>
      </c>
      <c r="AD61" s="153">
        <f t="shared" ref="AD61" si="638">IFERROR(AC61/$D61,"-")</f>
        <v>6.0042557128318991E-2</v>
      </c>
      <c r="AE61" s="152">
        <v>1579</v>
      </c>
      <c r="AF61" s="153">
        <f t="shared" ref="AF61" si="639">IFERROR(AE61/$D61,"-")</f>
        <v>0.14608196872976223</v>
      </c>
      <c r="AG61" s="52"/>
      <c r="AH61" s="50" t="str">
        <f t="shared" si="16"/>
        <v>旭区</v>
      </c>
      <c r="AI61" s="157">
        <f t="shared" si="17"/>
        <v>7.8472016582765772E-3</v>
      </c>
      <c r="AJ61" s="50" t="str">
        <f t="shared" si="18"/>
        <v>寝屋川市</v>
      </c>
      <c r="AK61" s="157">
        <f t="shared" si="19"/>
        <v>5.1612137751015927E-3</v>
      </c>
      <c r="AL61" s="157">
        <f t="shared" si="20"/>
        <v>1.1691676488476698E-2</v>
      </c>
      <c r="AM61" s="157">
        <f t="shared" si="21"/>
        <v>5.8054628735580835E-3</v>
      </c>
      <c r="AN61" s="106">
        <v>0</v>
      </c>
    </row>
    <row r="62" spans="2:40" s="53" customFormat="1">
      <c r="B62" s="56">
        <v>57</v>
      </c>
      <c r="C62" s="102" t="s">
        <v>49</v>
      </c>
      <c r="D62" s="151">
        <v>8056</v>
      </c>
      <c r="E62" s="113">
        <v>1535</v>
      </c>
      <c r="F62" s="151">
        <f>D62-E62</f>
        <v>6521</v>
      </c>
      <c r="G62" s="152">
        <v>277</v>
      </c>
      <c r="H62" s="153">
        <f t="shared" si="1"/>
        <v>3.4384309831181729E-2</v>
      </c>
      <c r="I62" s="152">
        <f>SUM(K62,M62)</f>
        <v>442</v>
      </c>
      <c r="J62" s="153">
        <f t="shared" si="1"/>
        <v>5.486593843098312E-2</v>
      </c>
      <c r="K62" s="152">
        <v>112</v>
      </c>
      <c r="L62" s="153">
        <f t="shared" ref="L62" si="640">IFERROR(K62/$D62,"-")</f>
        <v>1.3902681231380337E-2</v>
      </c>
      <c r="M62" s="152">
        <v>330</v>
      </c>
      <c r="N62" s="153">
        <f t="shared" ref="N62" si="641">IFERROR(M62/$D62,"-")</f>
        <v>4.0963257199602782E-2</v>
      </c>
      <c r="O62" s="152">
        <v>0</v>
      </c>
      <c r="P62" s="153">
        <f t="shared" ref="P62" si="642">IFERROR(O62/$D62,"-")</f>
        <v>0</v>
      </c>
      <c r="Q62" s="152">
        <f>SUM(S62,U62)</f>
        <v>816</v>
      </c>
      <c r="R62" s="153">
        <f t="shared" ref="R62" si="643">IFERROR(Q62/$D62,"-")</f>
        <v>0.10129096325719961</v>
      </c>
      <c r="S62" s="152">
        <v>95</v>
      </c>
      <c r="T62" s="153">
        <f t="shared" ref="T62" si="644">IFERROR(S62/$D62,"-")</f>
        <v>1.179245283018868E-2</v>
      </c>
      <c r="U62" s="152">
        <v>721</v>
      </c>
      <c r="V62" s="153">
        <f t="shared" ref="V62" si="645">IFERROR(U62/$D62,"-")</f>
        <v>8.949851042701093E-2</v>
      </c>
      <c r="W62" s="152">
        <v>4847</v>
      </c>
      <c r="X62" s="153">
        <f t="shared" ref="X62" si="646">IFERROR(W62/$D62,"-")</f>
        <v>0.60166335650446867</v>
      </c>
      <c r="Y62" s="152">
        <v>43</v>
      </c>
      <c r="Z62" s="153">
        <f t="shared" ref="Z62" si="647">IFERROR(Y62/$D62,"-")</f>
        <v>5.3376365441906654E-3</v>
      </c>
      <c r="AA62" s="152">
        <f t="shared" si="12"/>
        <v>1631</v>
      </c>
      <c r="AB62" s="153">
        <f t="shared" ref="AB62" si="648">IFERROR(AA62/$D62,"-")</f>
        <v>0.20245779543197617</v>
      </c>
      <c r="AC62" s="152">
        <v>511</v>
      </c>
      <c r="AD62" s="153">
        <f t="shared" ref="AD62" si="649">IFERROR(AC62/$D62,"-")</f>
        <v>6.3430983118172787E-2</v>
      </c>
      <c r="AE62" s="152">
        <v>1120</v>
      </c>
      <c r="AF62" s="153">
        <f t="shared" ref="AF62" si="650">IFERROR(AE62/$D62,"-")</f>
        <v>0.13902681231380337</v>
      </c>
      <c r="AG62" s="52"/>
      <c r="AH62" s="50" t="str">
        <f t="shared" si="16"/>
        <v>都島区</v>
      </c>
      <c r="AI62" s="157">
        <f t="shared" si="17"/>
        <v>7.8131707735897664E-3</v>
      </c>
      <c r="AJ62" s="50" t="str">
        <f t="shared" si="18"/>
        <v>岬町</v>
      </c>
      <c r="AK62" s="157">
        <f t="shared" si="19"/>
        <v>5.1020408163265302E-3</v>
      </c>
      <c r="AL62" s="157">
        <f t="shared" si="20"/>
        <v>1.1691676488476698E-2</v>
      </c>
      <c r="AM62" s="157">
        <f t="shared" si="21"/>
        <v>5.8054628735580835E-3</v>
      </c>
      <c r="AN62" s="106">
        <v>0</v>
      </c>
    </row>
    <row r="63" spans="2:40" s="53" customFormat="1">
      <c r="B63" s="56">
        <v>58</v>
      </c>
      <c r="C63" s="102" t="s">
        <v>29</v>
      </c>
      <c r="D63" s="151">
        <v>9348</v>
      </c>
      <c r="E63" s="113">
        <v>2977</v>
      </c>
      <c r="F63" s="151">
        <f t="shared" ref="F63:F66" si="651">D63-E63</f>
        <v>6371</v>
      </c>
      <c r="G63" s="152">
        <v>653</v>
      </c>
      <c r="H63" s="153">
        <f t="shared" si="1"/>
        <v>6.9854514334617035E-2</v>
      </c>
      <c r="I63" s="152">
        <f t="shared" ref="I63:I69" si="652">SUM(K63,M63)</f>
        <v>898</v>
      </c>
      <c r="J63" s="153">
        <f t="shared" si="1"/>
        <v>9.6063329054343172E-2</v>
      </c>
      <c r="K63" s="152">
        <v>200</v>
      </c>
      <c r="L63" s="153">
        <f t="shared" ref="L63" si="653">IFERROR(K63/$D63,"-")</f>
        <v>2.1394950791613181E-2</v>
      </c>
      <c r="M63" s="152">
        <v>698</v>
      </c>
      <c r="N63" s="153">
        <f t="shared" ref="N63" si="654">IFERROR(M63/$D63,"-")</f>
        <v>7.4668378262729998E-2</v>
      </c>
      <c r="O63" s="152">
        <v>1</v>
      </c>
      <c r="P63" s="153">
        <f t="shared" ref="P63" si="655">IFERROR(O63/$D63,"-")</f>
        <v>1.069747539580659E-4</v>
      </c>
      <c r="Q63" s="152">
        <f t="shared" ref="Q63:Q69" si="656">SUM(S63,U63)</f>
        <v>1425</v>
      </c>
      <c r="R63" s="153">
        <f t="shared" ref="R63" si="657">IFERROR(Q63/$D63,"-")</f>
        <v>0.1524390243902439</v>
      </c>
      <c r="S63" s="152">
        <v>131</v>
      </c>
      <c r="T63" s="153">
        <f t="shared" ref="T63" si="658">IFERROR(S63/$D63,"-")</f>
        <v>1.4013692768506633E-2</v>
      </c>
      <c r="U63" s="152">
        <v>1294</v>
      </c>
      <c r="V63" s="153">
        <f t="shared" ref="V63" si="659">IFERROR(U63/$D63,"-")</f>
        <v>0.13842533162173726</v>
      </c>
      <c r="W63" s="152">
        <v>4482</v>
      </c>
      <c r="X63" s="153">
        <f t="shared" ref="X63" si="660">IFERROR(W63/$D63,"-")</f>
        <v>0.47946084724005134</v>
      </c>
      <c r="Y63" s="152">
        <v>42</v>
      </c>
      <c r="Z63" s="153">
        <f t="shared" ref="Z63" si="661">IFERROR(Y63/$D63,"-")</f>
        <v>4.4929396662387678E-3</v>
      </c>
      <c r="AA63" s="152">
        <f t="shared" si="12"/>
        <v>1847</v>
      </c>
      <c r="AB63" s="153">
        <f t="shared" ref="AB63" si="662">IFERROR(AA63/$D63,"-")</f>
        <v>0.1975823705605477</v>
      </c>
      <c r="AC63" s="152">
        <v>573</v>
      </c>
      <c r="AD63" s="153">
        <f t="shared" ref="AD63" si="663">IFERROR(AC63/$D63,"-")</f>
        <v>6.1296534017971756E-2</v>
      </c>
      <c r="AE63" s="152">
        <v>1274</v>
      </c>
      <c r="AF63" s="153">
        <f t="shared" ref="AF63" si="664">IFERROR(AE63/$D63,"-")</f>
        <v>0.13628583654257595</v>
      </c>
      <c r="AG63" s="52"/>
      <c r="AH63" s="50" t="str">
        <f t="shared" si="16"/>
        <v>住吉区</v>
      </c>
      <c r="AI63" s="157">
        <f t="shared" si="17"/>
        <v>7.376081825334382E-3</v>
      </c>
      <c r="AJ63" s="50" t="str">
        <f t="shared" si="18"/>
        <v>泉佐野市</v>
      </c>
      <c r="AK63" s="157">
        <f t="shared" si="19"/>
        <v>4.9428483163422923E-3</v>
      </c>
      <c r="AL63" s="157">
        <f t="shared" si="20"/>
        <v>1.1691676488476698E-2</v>
      </c>
      <c r="AM63" s="157">
        <f t="shared" si="21"/>
        <v>5.8054628735580835E-3</v>
      </c>
      <c r="AN63" s="106">
        <v>0</v>
      </c>
    </row>
    <row r="64" spans="2:40" s="53" customFormat="1">
      <c r="B64" s="56">
        <v>59</v>
      </c>
      <c r="C64" s="102" t="s">
        <v>23</v>
      </c>
      <c r="D64" s="151">
        <v>67938</v>
      </c>
      <c r="E64" s="113">
        <v>12679</v>
      </c>
      <c r="F64" s="151">
        <f t="shared" si="651"/>
        <v>55259</v>
      </c>
      <c r="G64" s="152">
        <v>1765</v>
      </c>
      <c r="H64" s="153">
        <f t="shared" si="1"/>
        <v>2.5979569607583384E-2</v>
      </c>
      <c r="I64" s="152">
        <f t="shared" si="652"/>
        <v>3146</v>
      </c>
      <c r="J64" s="153">
        <f t="shared" si="1"/>
        <v>4.6306926903941829E-2</v>
      </c>
      <c r="K64" s="152">
        <v>1019</v>
      </c>
      <c r="L64" s="153">
        <f t="shared" ref="L64" si="665">IFERROR(K64/$D64,"-")</f>
        <v>1.4998969648797433E-2</v>
      </c>
      <c r="M64" s="152">
        <v>2127</v>
      </c>
      <c r="N64" s="153">
        <f t="shared" ref="N64" si="666">IFERROR(M64/$D64,"-")</f>
        <v>3.1307957255144396E-2</v>
      </c>
      <c r="O64" s="152">
        <v>75</v>
      </c>
      <c r="P64" s="153">
        <f t="shared" ref="P64" si="667">IFERROR(O64/$D64,"-")</f>
        <v>1.1039477170361211E-3</v>
      </c>
      <c r="Q64" s="152">
        <f t="shared" si="656"/>
        <v>7693</v>
      </c>
      <c r="R64" s="153">
        <f t="shared" ref="R64" si="668">IFERROR(Q64/$D64,"-")</f>
        <v>0.1132355971621184</v>
      </c>
      <c r="S64" s="152">
        <v>785</v>
      </c>
      <c r="T64" s="153">
        <f t="shared" ref="T64" si="669">IFERROR(S64/$D64,"-")</f>
        <v>1.1554652771644735E-2</v>
      </c>
      <c r="U64" s="152">
        <v>6908</v>
      </c>
      <c r="V64" s="153">
        <f t="shared" ref="V64" si="670">IFERROR(U64/$D64,"-")</f>
        <v>0.10168094439047366</v>
      </c>
      <c r="W64" s="152">
        <v>39932</v>
      </c>
      <c r="X64" s="153">
        <f t="shared" ref="X64" si="671">IFERROR(W64/$D64,"-")</f>
        <v>0.58777120315581854</v>
      </c>
      <c r="Y64" s="152">
        <v>403</v>
      </c>
      <c r="Z64" s="153">
        <f t="shared" ref="Z64" si="672">IFERROR(Y64/$D64,"-")</f>
        <v>5.9318790662074242E-3</v>
      </c>
      <c r="AA64" s="152">
        <f t="shared" si="12"/>
        <v>14924</v>
      </c>
      <c r="AB64" s="153">
        <f t="shared" ref="AB64" si="673">IFERROR(AA64/$D64,"-")</f>
        <v>0.21967087638729429</v>
      </c>
      <c r="AC64" s="152">
        <v>4419</v>
      </c>
      <c r="AD64" s="153">
        <f t="shared" ref="AD64" si="674">IFERROR(AC64/$D64,"-")</f>
        <v>6.5044599487768265E-2</v>
      </c>
      <c r="AE64" s="152">
        <v>10505</v>
      </c>
      <c r="AF64" s="153">
        <f t="shared" ref="AF64" si="675">IFERROR(AE64/$D64,"-")</f>
        <v>0.15462627689952604</v>
      </c>
      <c r="AG64" s="52"/>
      <c r="AH64" s="50" t="str">
        <f t="shared" si="16"/>
        <v>大阪市</v>
      </c>
      <c r="AI64" s="157">
        <f t="shared" si="17"/>
        <v>7.1772854558521055E-3</v>
      </c>
      <c r="AJ64" s="50" t="str">
        <f t="shared" si="18"/>
        <v>豊能町</v>
      </c>
      <c r="AK64" s="157">
        <f t="shared" si="19"/>
        <v>4.8962462112380504E-3</v>
      </c>
      <c r="AL64" s="157">
        <f t="shared" si="20"/>
        <v>1.1691676488476698E-2</v>
      </c>
      <c r="AM64" s="157">
        <f t="shared" si="21"/>
        <v>5.8054628735580835E-3</v>
      </c>
      <c r="AN64" s="106">
        <v>0</v>
      </c>
    </row>
    <row r="65" spans="2:40" s="53" customFormat="1">
      <c r="B65" s="56">
        <v>60</v>
      </c>
      <c r="C65" s="102" t="s">
        <v>50</v>
      </c>
      <c r="D65" s="151">
        <v>8658</v>
      </c>
      <c r="E65" s="113">
        <v>1311</v>
      </c>
      <c r="F65" s="151">
        <f t="shared" si="651"/>
        <v>7347</v>
      </c>
      <c r="G65" s="152">
        <v>204</v>
      </c>
      <c r="H65" s="153">
        <f t="shared" si="1"/>
        <v>2.3562023562023561E-2</v>
      </c>
      <c r="I65" s="152">
        <f t="shared" si="652"/>
        <v>380</v>
      </c>
      <c r="J65" s="153">
        <f t="shared" si="1"/>
        <v>4.3890043890043889E-2</v>
      </c>
      <c r="K65" s="152">
        <v>115</v>
      </c>
      <c r="L65" s="153">
        <f t="shared" ref="L65" si="676">IFERROR(K65/$D65,"-")</f>
        <v>1.3282513282513283E-2</v>
      </c>
      <c r="M65" s="152">
        <v>265</v>
      </c>
      <c r="N65" s="153">
        <f t="shared" ref="N65" si="677">IFERROR(M65/$D65,"-")</f>
        <v>3.0607530607530607E-2</v>
      </c>
      <c r="O65" s="152">
        <v>0</v>
      </c>
      <c r="P65" s="153">
        <f t="shared" ref="P65" si="678">IFERROR(O65/$D65,"-")</f>
        <v>0</v>
      </c>
      <c r="Q65" s="152">
        <f t="shared" si="656"/>
        <v>727</v>
      </c>
      <c r="R65" s="153">
        <f t="shared" ref="R65" si="679">IFERROR(Q65/$D65,"-")</f>
        <v>8.3968583968583962E-2</v>
      </c>
      <c r="S65" s="152">
        <v>89</v>
      </c>
      <c r="T65" s="153">
        <f t="shared" ref="T65" si="680">IFERROR(S65/$D65,"-")</f>
        <v>1.027951027951028E-2</v>
      </c>
      <c r="U65" s="152">
        <v>638</v>
      </c>
      <c r="V65" s="153">
        <f t="shared" ref="V65" si="681">IFERROR(U65/$D65,"-")</f>
        <v>7.3689073689073695E-2</v>
      </c>
      <c r="W65" s="152">
        <v>5334</v>
      </c>
      <c r="X65" s="153">
        <f t="shared" ref="X65" si="682">IFERROR(W65/$D65,"-")</f>
        <v>0.61607761607761613</v>
      </c>
      <c r="Y65" s="152">
        <v>58</v>
      </c>
      <c r="Z65" s="153">
        <f t="shared" ref="Z65" si="683">IFERROR(Y65/$D65,"-")</f>
        <v>6.6990066990066993E-3</v>
      </c>
      <c r="AA65" s="152">
        <f t="shared" si="12"/>
        <v>1955</v>
      </c>
      <c r="AB65" s="153">
        <f t="shared" ref="AB65" si="684">IFERROR(AA65/$D65,"-")</f>
        <v>0.22580272580272581</v>
      </c>
      <c r="AC65" s="152">
        <v>553</v>
      </c>
      <c r="AD65" s="153">
        <f t="shared" ref="AD65" si="685">IFERROR(AC65/$D65,"-")</f>
        <v>6.3871563871563869E-2</v>
      </c>
      <c r="AE65" s="152">
        <v>1402</v>
      </c>
      <c r="AF65" s="153">
        <f t="shared" ref="AF65" si="686">IFERROR(AE65/$D65,"-")</f>
        <v>0.16193116193116194</v>
      </c>
      <c r="AG65" s="52"/>
      <c r="AH65" s="50" t="str">
        <f t="shared" si="16"/>
        <v>大正区</v>
      </c>
      <c r="AI65" s="157">
        <f t="shared" si="17"/>
        <v>7.0149722542142186E-3</v>
      </c>
      <c r="AJ65" s="50" t="str">
        <f t="shared" si="18"/>
        <v>門真市</v>
      </c>
      <c r="AK65" s="157">
        <f t="shared" si="19"/>
        <v>4.8618658125035748E-3</v>
      </c>
      <c r="AL65" s="157">
        <f t="shared" si="20"/>
        <v>1.1691676488476698E-2</v>
      </c>
      <c r="AM65" s="157">
        <f t="shared" si="21"/>
        <v>5.8054628735580835E-3</v>
      </c>
      <c r="AN65" s="106">
        <v>0</v>
      </c>
    </row>
    <row r="66" spans="2:40" s="53" customFormat="1">
      <c r="B66" s="56">
        <v>61</v>
      </c>
      <c r="C66" s="102" t="s">
        <v>18</v>
      </c>
      <c r="D66" s="151">
        <v>7508</v>
      </c>
      <c r="E66" s="113">
        <v>1607</v>
      </c>
      <c r="F66" s="151">
        <f t="shared" si="651"/>
        <v>5901</v>
      </c>
      <c r="G66" s="152">
        <v>251</v>
      </c>
      <c r="H66" s="153">
        <f t="shared" si="1"/>
        <v>3.343100692594566E-2</v>
      </c>
      <c r="I66" s="152">
        <f t="shared" si="652"/>
        <v>444</v>
      </c>
      <c r="J66" s="153">
        <f t="shared" si="1"/>
        <v>5.913692061800746E-2</v>
      </c>
      <c r="K66" s="152">
        <v>162</v>
      </c>
      <c r="L66" s="153">
        <f t="shared" ref="L66" si="687">IFERROR(K66/$D66,"-")</f>
        <v>2.1576984549813532E-2</v>
      </c>
      <c r="M66" s="152">
        <v>282</v>
      </c>
      <c r="N66" s="153">
        <f t="shared" ref="N66" si="688">IFERROR(M66/$D66,"-")</f>
        <v>3.7559936068193925E-2</v>
      </c>
      <c r="O66" s="152">
        <v>2</v>
      </c>
      <c r="P66" s="153">
        <f t="shared" ref="P66" si="689">IFERROR(O66/$D66,"-")</f>
        <v>2.6638252530633989E-4</v>
      </c>
      <c r="Q66" s="152">
        <f t="shared" si="656"/>
        <v>910</v>
      </c>
      <c r="R66" s="153">
        <f t="shared" ref="R66" si="690">IFERROR(Q66/$D66,"-")</f>
        <v>0.12120404901438465</v>
      </c>
      <c r="S66" s="152">
        <v>114</v>
      </c>
      <c r="T66" s="153">
        <f t="shared" ref="T66" si="691">IFERROR(S66/$D66,"-")</f>
        <v>1.5183803942461374E-2</v>
      </c>
      <c r="U66" s="152">
        <v>796</v>
      </c>
      <c r="V66" s="153">
        <f t="shared" ref="V66" si="692">IFERROR(U66/$D66,"-")</f>
        <v>0.10602024507192329</v>
      </c>
      <c r="W66" s="152">
        <v>4265</v>
      </c>
      <c r="X66" s="153">
        <f t="shared" ref="X66" si="693">IFERROR(W66/$D66,"-")</f>
        <v>0.56806073521576983</v>
      </c>
      <c r="Y66" s="152">
        <v>49</v>
      </c>
      <c r="Z66" s="153">
        <f t="shared" ref="Z66" si="694">IFERROR(Y66/$D66,"-")</f>
        <v>6.5263718700053278E-3</v>
      </c>
      <c r="AA66" s="152">
        <f t="shared" si="12"/>
        <v>1587</v>
      </c>
      <c r="AB66" s="153">
        <f t="shared" ref="AB66" si="695">IFERROR(AA66/$D66,"-")</f>
        <v>0.21137453383058072</v>
      </c>
      <c r="AC66" s="152">
        <v>416</v>
      </c>
      <c r="AD66" s="153">
        <f t="shared" ref="AD66" si="696">IFERROR(AC66/$D66,"-")</f>
        <v>5.5407565263718699E-2</v>
      </c>
      <c r="AE66" s="152">
        <v>1171</v>
      </c>
      <c r="AF66" s="153">
        <f t="shared" ref="AF66" si="697">IFERROR(AE66/$D66,"-")</f>
        <v>0.15596696856686201</v>
      </c>
      <c r="AG66" s="52"/>
      <c r="AH66" s="50" t="str">
        <f t="shared" si="16"/>
        <v>西成区</v>
      </c>
      <c r="AI66" s="157">
        <f t="shared" si="17"/>
        <v>6.8794496440284774E-3</v>
      </c>
      <c r="AJ66" s="50" t="str">
        <f t="shared" si="18"/>
        <v>富田林市</v>
      </c>
      <c r="AK66" s="157">
        <f t="shared" si="19"/>
        <v>4.859086491739553E-3</v>
      </c>
      <c r="AL66" s="157">
        <f t="shared" si="20"/>
        <v>1.1691676488476698E-2</v>
      </c>
      <c r="AM66" s="157">
        <f t="shared" si="21"/>
        <v>5.8054628735580835E-3</v>
      </c>
      <c r="AN66" s="106">
        <v>0</v>
      </c>
    </row>
    <row r="67" spans="2:40" s="53" customFormat="1">
      <c r="B67" s="56">
        <v>62</v>
      </c>
      <c r="C67" s="102" t="s">
        <v>19</v>
      </c>
      <c r="D67" s="151">
        <v>11268</v>
      </c>
      <c r="E67" s="113">
        <v>1869</v>
      </c>
      <c r="F67" s="151">
        <f>D67-E67</f>
        <v>9399</v>
      </c>
      <c r="G67" s="152">
        <v>348</v>
      </c>
      <c r="H67" s="153">
        <f t="shared" si="1"/>
        <v>3.0883919062832801E-2</v>
      </c>
      <c r="I67" s="152">
        <f t="shared" si="652"/>
        <v>496</v>
      </c>
      <c r="J67" s="153">
        <f t="shared" si="1"/>
        <v>4.4018459353922609E-2</v>
      </c>
      <c r="K67" s="152">
        <v>158</v>
      </c>
      <c r="L67" s="153">
        <f t="shared" ref="L67" si="698">IFERROR(K67/$D67,"-")</f>
        <v>1.4022009229676962E-2</v>
      </c>
      <c r="M67" s="152">
        <v>338</v>
      </c>
      <c r="N67" s="153">
        <f t="shared" ref="N67" si="699">IFERROR(M67/$D67,"-")</f>
        <v>2.9996450124245653E-2</v>
      </c>
      <c r="O67" s="152">
        <v>3</v>
      </c>
      <c r="P67" s="153">
        <f t="shared" ref="P67" si="700">IFERROR(O67/$D67,"-")</f>
        <v>2.6624068157614486E-4</v>
      </c>
      <c r="Q67" s="152">
        <f t="shared" si="656"/>
        <v>1022</v>
      </c>
      <c r="R67" s="153">
        <f t="shared" ref="R67" si="701">IFERROR(Q67/$D67,"-")</f>
        <v>9.0699325523606669E-2</v>
      </c>
      <c r="S67" s="152">
        <v>145</v>
      </c>
      <c r="T67" s="153">
        <f t="shared" ref="T67" si="702">IFERROR(S67/$D67,"-")</f>
        <v>1.2868299609513667E-2</v>
      </c>
      <c r="U67" s="152">
        <v>877</v>
      </c>
      <c r="V67" s="153">
        <f t="shared" ref="V67" si="703">IFERROR(U67/$D67,"-")</f>
        <v>7.7831025914093008E-2</v>
      </c>
      <c r="W67" s="152">
        <v>6773</v>
      </c>
      <c r="X67" s="153">
        <f t="shared" ref="X67" si="704">IFERROR(W67/$D67,"-")</f>
        <v>0.60108271210507636</v>
      </c>
      <c r="Y67" s="152">
        <v>62</v>
      </c>
      <c r="Z67" s="153">
        <f t="shared" ref="Z67" si="705">IFERROR(Y67/$D67,"-")</f>
        <v>5.5023074192403262E-3</v>
      </c>
      <c r="AA67" s="152">
        <f t="shared" si="12"/>
        <v>2564</v>
      </c>
      <c r="AB67" s="153">
        <f t="shared" ref="AB67" si="706">IFERROR(AA67/$D67,"-")</f>
        <v>0.22754703585374511</v>
      </c>
      <c r="AC67" s="152">
        <v>798</v>
      </c>
      <c r="AD67" s="153">
        <f t="shared" ref="AD67" si="707">IFERROR(AC67/$D67,"-")</f>
        <v>7.0820021299254521E-2</v>
      </c>
      <c r="AE67" s="152">
        <v>1766</v>
      </c>
      <c r="AF67" s="153">
        <f t="shared" ref="AF67" si="708">IFERROR(AE67/$D67,"-")</f>
        <v>0.15672701455449059</v>
      </c>
      <c r="AG67" s="52"/>
      <c r="AH67" s="50" t="str">
        <f t="shared" si="16"/>
        <v>阿倍野区</v>
      </c>
      <c r="AI67" s="157">
        <f t="shared" si="17"/>
        <v>6.7425200168563003E-3</v>
      </c>
      <c r="AJ67" s="50" t="str">
        <f t="shared" si="18"/>
        <v>池田市</v>
      </c>
      <c r="AK67" s="157">
        <f t="shared" si="19"/>
        <v>4.830260561942989E-3</v>
      </c>
      <c r="AL67" s="157">
        <f t="shared" si="20"/>
        <v>1.1691676488476698E-2</v>
      </c>
      <c r="AM67" s="157">
        <f t="shared" si="21"/>
        <v>5.8054628735580835E-3</v>
      </c>
      <c r="AN67" s="106">
        <v>0</v>
      </c>
    </row>
    <row r="68" spans="2:40" s="53" customFormat="1">
      <c r="B68" s="56">
        <v>63</v>
      </c>
      <c r="C68" s="102" t="s">
        <v>30</v>
      </c>
      <c r="D68" s="151">
        <v>8241</v>
      </c>
      <c r="E68" s="113">
        <v>2222</v>
      </c>
      <c r="F68" s="151">
        <f t="shared" ref="F68:F69" si="709">D68-E68</f>
        <v>6019</v>
      </c>
      <c r="G68" s="152">
        <v>397</v>
      </c>
      <c r="H68" s="153">
        <f t="shared" si="1"/>
        <v>4.8173765319742747E-2</v>
      </c>
      <c r="I68" s="152">
        <f t="shared" si="652"/>
        <v>626</v>
      </c>
      <c r="J68" s="153">
        <f t="shared" si="1"/>
        <v>7.5961655138939446E-2</v>
      </c>
      <c r="K68" s="152">
        <v>241</v>
      </c>
      <c r="L68" s="153">
        <f t="shared" ref="L68" si="710">IFERROR(K68/$D68,"-")</f>
        <v>2.9244023783521419E-2</v>
      </c>
      <c r="M68" s="152">
        <v>385</v>
      </c>
      <c r="N68" s="153">
        <f t="shared" ref="N68" si="711">IFERROR(M68/$D68,"-")</f>
        <v>4.6717631355418031E-2</v>
      </c>
      <c r="O68" s="152">
        <v>5</v>
      </c>
      <c r="P68" s="153">
        <f t="shared" ref="P68" si="712">IFERROR(O68/$D68,"-")</f>
        <v>6.0672248513529909E-4</v>
      </c>
      <c r="Q68" s="152">
        <f t="shared" si="656"/>
        <v>1194</v>
      </c>
      <c r="R68" s="153">
        <f t="shared" ref="R68" si="713">IFERROR(Q68/$D68,"-")</f>
        <v>0.14488532945030944</v>
      </c>
      <c r="S68" s="152">
        <v>127</v>
      </c>
      <c r="T68" s="153">
        <f t="shared" ref="T68" si="714">IFERROR(S68/$D68,"-")</f>
        <v>1.5410751122436598E-2</v>
      </c>
      <c r="U68" s="152">
        <v>1067</v>
      </c>
      <c r="V68" s="153">
        <f t="shared" ref="V68" si="715">IFERROR(U68/$D68,"-")</f>
        <v>0.12947457832787282</v>
      </c>
      <c r="W68" s="152">
        <v>4305</v>
      </c>
      <c r="X68" s="153">
        <f t="shared" ref="X68" si="716">IFERROR(W68/$D68,"-")</f>
        <v>0.52238805970149249</v>
      </c>
      <c r="Y68" s="152">
        <v>37</v>
      </c>
      <c r="Z68" s="153">
        <f t="shared" ref="Z68" si="717">IFERROR(Y68/$D68,"-")</f>
        <v>4.4897463900012138E-3</v>
      </c>
      <c r="AA68" s="152">
        <f t="shared" si="12"/>
        <v>1677</v>
      </c>
      <c r="AB68" s="153">
        <f t="shared" ref="AB68" si="718">IFERROR(AA68/$D68,"-")</f>
        <v>0.20349472151437933</v>
      </c>
      <c r="AC68" s="152">
        <v>443</v>
      </c>
      <c r="AD68" s="153">
        <f t="shared" ref="AD68" si="719">IFERROR(AC68/$D68,"-")</f>
        <v>5.3755612182987501E-2</v>
      </c>
      <c r="AE68" s="152">
        <v>1234</v>
      </c>
      <c r="AF68" s="153">
        <f t="shared" ref="AF68" si="720">IFERROR(AE68/$D68,"-")</f>
        <v>0.14973910933139181</v>
      </c>
      <c r="AG68" s="52"/>
      <c r="AH68" s="50" t="str">
        <f t="shared" si="16"/>
        <v>東成区</v>
      </c>
      <c r="AI68" s="157">
        <f t="shared" si="17"/>
        <v>6.5602663272300013E-3</v>
      </c>
      <c r="AJ68" s="50" t="str">
        <f t="shared" si="18"/>
        <v>田尻町</v>
      </c>
      <c r="AK68" s="157">
        <f t="shared" si="19"/>
        <v>4.6948356807511738E-3</v>
      </c>
      <c r="AL68" s="157">
        <f t="shared" si="20"/>
        <v>1.1691676488476698E-2</v>
      </c>
      <c r="AM68" s="157">
        <f t="shared" si="21"/>
        <v>5.8054628735580835E-3</v>
      </c>
      <c r="AN68" s="106">
        <v>0</v>
      </c>
    </row>
    <row r="69" spans="2:40" s="53" customFormat="1">
      <c r="B69" s="56">
        <v>64</v>
      </c>
      <c r="C69" s="102" t="s">
        <v>51</v>
      </c>
      <c r="D69" s="151">
        <v>8535</v>
      </c>
      <c r="E69" s="113">
        <v>1111</v>
      </c>
      <c r="F69" s="151">
        <f t="shared" si="709"/>
        <v>7424</v>
      </c>
      <c r="G69" s="152">
        <v>194</v>
      </c>
      <c r="H69" s="153">
        <f t="shared" si="1"/>
        <v>2.2729935559461043E-2</v>
      </c>
      <c r="I69" s="152">
        <f t="shared" si="652"/>
        <v>286</v>
      </c>
      <c r="J69" s="153">
        <f t="shared" si="1"/>
        <v>3.3509080257762155E-2</v>
      </c>
      <c r="K69" s="152">
        <v>100</v>
      </c>
      <c r="L69" s="153">
        <f t="shared" ref="L69" si="721">IFERROR(K69/$D69,"-")</f>
        <v>1.1716461628588167E-2</v>
      </c>
      <c r="M69" s="152">
        <v>186</v>
      </c>
      <c r="N69" s="153">
        <f t="shared" ref="N69" si="722">IFERROR(M69/$D69,"-")</f>
        <v>2.179261862917399E-2</v>
      </c>
      <c r="O69" s="152">
        <v>2</v>
      </c>
      <c r="P69" s="153">
        <f t="shared" ref="P69" si="723">IFERROR(O69/$D69,"-")</f>
        <v>2.3432923257176333E-4</v>
      </c>
      <c r="Q69" s="152">
        <f t="shared" si="656"/>
        <v>629</v>
      </c>
      <c r="R69" s="153">
        <f t="shared" ref="R69" si="724">IFERROR(Q69/$D69,"-")</f>
        <v>7.369654364381957E-2</v>
      </c>
      <c r="S69" s="152">
        <v>74</v>
      </c>
      <c r="T69" s="153">
        <f t="shared" ref="T69" si="725">IFERROR(S69/$D69,"-")</f>
        <v>8.6701816051552427E-3</v>
      </c>
      <c r="U69" s="152">
        <v>555</v>
      </c>
      <c r="V69" s="153">
        <f t="shared" ref="V69" si="726">IFERROR(U69/$D69,"-")</f>
        <v>6.5026362038664326E-2</v>
      </c>
      <c r="W69" s="152">
        <v>5534</v>
      </c>
      <c r="X69" s="153">
        <f t="shared" ref="X69" si="727">IFERROR(W69/$D69,"-")</f>
        <v>0.64838898652606913</v>
      </c>
      <c r="Y69" s="152">
        <v>54</v>
      </c>
      <c r="Z69" s="153">
        <f t="shared" ref="Z69" si="728">IFERROR(Y69/$D69,"-")</f>
        <v>6.3268892794376098E-3</v>
      </c>
      <c r="AA69" s="152">
        <f t="shared" si="12"/>
        <v>1836</v>
      </c>
      <c r="AB69" s="153">
        <f t="shared" ref="AB69" si="729">IFERROR(AA69/$D69,"-")</f>
        <v>0.21511423550087874</v>
      </c>
      <c r="AC69" s="152">
        <v>589</v>
      </c>
      <c r="AD69" s="153">
        <f t="shared" ref="AD69" si="730">IFERROR(AC69/$D69,"-")</f>
        <v>6.9009958992384296E-2</v>
      </c>
      <c r="AE69" s="152">
        <v>1247</v>
      </c>
      <c r="AF69" s="153">
        <f t="shared" ref="AF69" si="731">IFERROR(AE69/$D69,"-")</f>
        <v>0.14610427650849445</v>
      </c>
      <c r="AG69" s="52"/>
      <c r="AH69" s="50" t="str">
        <f t="shared" si="16"/>
        <v>港区</v>
      </c>
      <c r="AI69" s="157">
        <f t="shared" si="17"/>
        <v>6.2863576656033027E-3</v>
      </c>
      <c r="AJ69" s="50" t="str">
        <f t="shared" si="18"/>
        <v>河内長野市</v>
      </c>
      <c r="AK69" s="157">
        <f t="shared" si="19"/>
        <v>4.6511627906976744E-3</v>
      </c>
      <c r="AL69" s="157">
        <f t="shared" si="20"/>
        <v>1.1691676488476698E-2</v>
      </c>
      <c r="AM69" s="157">
        <f t="shared" si="21"/>
        <v>5.8054628735580835E-3</v>
      </c>
      <c r="AN69" s="106">
        <v>0</v>
      </c>
    </row>
    <row r="70" spans="2:40" s="53" customFormat="1">
      <c r="B70" s="56">
        <v>65</v>
      </c>
      <c r="C70" s="102" t="s">
        <v>11</v>
      </c>
      <c r="D70" s="151">
        <v>4219</v>
      </c>
      <c r="E70" s="113">
        <v>860</v>
      </c>
      <c r="F70" s="151">
        <f>D70-E70</f>
        <v>3359</v>
      </c>
      <c r="G70" s="152">
        <v>199</v>
      </c>
      <c r="H70" s="153">
        <f t="shared" si="1"/>
        <v>4.7167575254799712E-2</v>
      </c>
      <c r="I70" s="152">
        <f>SUM(K70,M70)</f>
        <v>255</v>
      </c>
      <c r="J70" s="153">
        <f t="shared" si="1"/>
        <v>6.0440862763688076E-2</v>
      </c>
      <c r="K70" s="152">
        <v>103</v>
      </c>
      <c r="L70" s="153">
        <f t="shared" ref="L70" si="732">IFERROR(K70/$D70,"-")</f>
        <v>2.4413368096705381E-2</v>
      </c>
      <c r="M70" s="152">
        <v>152</v>
      </c>
      <c r="N70" s="153">
        <f t="shared" ref="N70" si="733">IFERROR(M70/$D70,"-")</f>
        <v>3.6027494666982698E-2</v>
      </c>
      <c r="O70" s="152">
        <v>0</v>
      </c>
      <c r="P70" s="153">
        <f t="shared" ref="P70" si="734">IFERROR(O70/$D70,"-")</f>
        <v>0</v>
      </c>
      <c r="Q70" s="152">
        <f>SUM(S70,U70)</f>
        <v>406</v>
      </c>
      <c r="R70" s="153">
        <f t="shared" ref="R70" si="735">IFERROR(Q70/$D70,"-")</f>
        <v>9.6231334439440624E-2</v>
      </c>
      <c r="S70" s="152">
        <v>42</v>
      </c>
      <c r="T70" s="153">
        <f t="shared" ref="T70" si="736">IFERROR(S70/$D70,"-")</f>
        <v>9.954965631666271E-3</v>
      </c>
      <c r="U70" s="152">
        <v>364</v>
      </c>
      <c r="V70" s="153">
        <f t="shared" ref="V70" si="737">IFERROR(U70/$D70,"-")</f>
        <v>8.6276368807774353E-2</v>
      </c>
      <c r="W70" s="152">
        <v>2361</v>
      </c>
      <c r="X70" s="153">
        <f t="shared" ref="X70" si="738">IFERROR(W70/$D70,"-")</f>
        <v>0.55961128229438251</v>
      </c>
      <c r="Y70" s="152">
        <v>24</v>
      </c>
      <c r="Z70" s="153">
        <f t="shared" ref="Z70" si="739">IFERROR(Y70/$D70,"-")</f>
        <v>5.6885517895235837E-3</v>
      </c>
      <c r="AA70" s="152">
        <f t="shared" si="12"/>
        <v>974</v>
      </c>
      <c r="AB70" s="153">
        <f t="shared" ref="AB70" si="740">IFERROR(AA70/$D70,"-")</f>
        <v>0.23086039345816545</v>
      </c>
      <c r="AC70" s="152">
        <v>327</v>
      </c>
      <c r="AD70" s="153">
        <f t="shared" ref="AD70" si="741">IFERROR(AC70/$D70,"-")</f>
        <v>7.7506518132258825E-2</v>
      </c>
      <c r="AE70" s="152">
        <v>647</v>
      </c>
      <c r="AF70" s="153">
        <f t="shared" ref="AF70" si="742">IFERROR(AE70/$D70,"-")</f>
        <v>0.15335387532590661</v>
      </c>
      <c r="AG70" s="52"/>
      <c r="AH70" s="50" t="str">
        <f t="shared" si="16"/>
        <v>平野区</v>
      </c>
      <c r="AI70" s="157">
        <f t="shared" si="17"/>
        <v>6.1347466240743434E-3</v>
      </c>
      <c r="AJ70" s="50" t="str">
        <f t="shared" si="18"/>
        <v>高槻市</v>
      </c>
      <c r="AK70" s="157">
        <f t="shared" si="19"/>
        <v>4.5482737233822615E-3</v>
      </c>
      <c r="AL70" s="157">
        <f t="shared" si="20"/>
        <v>1.1691676488476698E-2</v>
      </c>
      <c r="AM70" s="157">
        <f t="shared" si="21"/>
        <v>5.8054628735580835E-3</v>
      </c>
      <c r="AN70" s="106">
        <v>0</v>
      </c>
    </row>
    <row r="71" spans="2:40" s="53" customFormat="1">
      <c r="B71" s="56">
        <v>66</v>
      </c>
      <c r="C71" s="102" t="s">
        <v>5</v>
      </c>
      <c r="D71" s="151">
        <v>4289</v>
      </c>
      <c r="E71" s="113">
        <v>2062</v>
      </c>
      <c r="F71" s="151">
        <f t="shared" ref="F71:F74" si="743">D71-E71</f>
        <v>2227</v>
      </c>
      <c r="G71" s="152">
        <v>325</v>
      </c>
      <c r="H71" s="153">
        <f t="shared" ref="H71:J79" si="744">IFERROR(G71/$D71,"-")</f>
        <v>7.5775238983446028E-2</v>
      </c>
      <c r="I71" s="152">
        <f t="shared" ref="I71:I77" si="745">SUM(K71,M71)</f>
        <v>638</v>
      </c>
      <c r="J71" s="153">
        <f t="shared" si="744"/>
        <v>0.14875262298904174</v>
      </c>
      <c r="K71" s="152">
        <v>214</v>
      </c>
      <c r="L71" s="153">
        <f t="shared" ref="L71" si="746">IFERROR(K71/$D71,"-")</f>
        <v>4.9895080438330616E-2</v>
      </c>
      <c r="M71" s="152">
        <v>424</v>
      </c>
      <c r="N71" s="153">
        <f t="shared" ref="N71" si="747">IFERROR(M71/$D71,"-")</f>
        <v>9.8857542550711122E-2</v>
      </c>
      <c r="O71" s="152">
        <v>71</v>
      </c>
      <c r="P71" s="153">
        <f t="shared" ref="P71" si="748">IFERROR(O71/$D71,"-")</f>
        <v>1.6553975285614364E-2</v>
      </c>
      <c r="Q71" s="152">
        <f t="shared" ref="Q71:Q77" si="749">SUM(S71,U71)</f>
        <v>1028</v>
      </c>
      <c r="R71" s="153">
        <f t="shared" ref="R71" si="750">IFERROR(Q71/$D71,"-")</f>
        <v>0.23968290976917697</v>
      </c>
      <c r="S71" s="152">
        <v>165</v>
      </c>
      <c r="T71" s="153">
        <f t="shared" ref="T71" si="751">IFERROR(S71/$D71,"-")</f>
        <v>3.8470505945441831E-2</v>
      </c>
      <c r="U71" s="152">
        <v>863</v>
      </c>
      <c r="V71" s="153">
        <f t="shared" ref="V71" si="752">IFERROR(U71/$D71,"-")</f>
        <v>0.20121240382373515</v>
      </c>
      <c r="W71" s="152">
        <v>1443</v>
      </c>
      <c r="X71" s="153">
        <f t="shared" ref="X71" si="753">IFERROR(W71/$D71,"-")</f>
        <v>0.33644206108650038</v>
      </c>
      <c r="Y71" s="152">
        <v>21</v>
      </c>
      <c r="Z71" s="153">
        <f t="shared" ref="Z71" si="754">IFERROR(Y71/$D71,"-")</f>
        <v>4.8962462112380504E-3</v>
      </c>
      <c r="AA71" s="152">
        <f t="shared" ref="AA71:AA79" si="755">SUM(AC71,AE71)</f>
        <v>763</v>
      </c>
      <c r="AB71" s="153">
        <f t="shared" ref="AB71" si="756">IFERROR(AA71/$D71,"-")</f>
        <v>0.17789694567498252</v>
      </c>
      <c r="AC71" s="152">
        <v>191</v>
      </c>
      <c r="AD71" s="153">
        <f t="shared" ref="AD71" si="757">IFERROR(AC71/$D71,"-")</f>
        <v>4.4532525064117513E-2</v>
      </c>
      <c r="AE71" s="152">
        <v>572</v>
      </c>
      <c r="AF71" s="153">
        <f t="shared" ref="AF71" si="758">IFERROR(AE71/$D71,"-")</f>
        <v>0.13336442061086501</v>
      </c>
      <c r="AG71" s="52"/>
      <c r="AH71" s="50" t="str">
        <f t="shared" ref="AH71:AH79" si="759">INDEX($C$6:$C$79,MATCH(AI71,T$6:T$79,0))</f>
        <v>西区</v>
      </c>
      <c r="AI71" s="157">
        <f t="shared" ref="AI71:AI79" si="760">LARGE(T$6:T$79,ROW(F66))</f>
        <v>6.070016939582157E-3</v>
      </c>
      <c r="AJ71" s="50" t="str">
        <f t="shared" ref="AJ71:AJ79" si="761">INDEX($C$6:$C$79,MATCH(AK71,Z$6:Z$79,0))</f>
        <v>此花区</v>
      </c>
      <c r="AK71" s="157">
        <f t="shared" ref="AK71:AK79" si="762">LARGE(Z$6:Z$79,ROW(H66))</f>
        <v>4.5206908542946567E-3</v>
      </c>
      <c r="AL71" s="157">
        <f t="shared" ref="AL71:AL79" si="763">$T$80</f>
        <v>1.1691676488476698E-2</v>
      </c>
      <c r="AM71" s="157">
        <f t="shared" ref="AM71:AM79" si="764">$Z$80</f>
        <v>5.8054628735580835E-3</v>
      </c>
      <c r="AN71" s="106">
        <v>0</v>
      </c>
    </row>
    <row r="72" spans="2:40" s="53" customFormat="1">
      <c r="B72" s="56">
        <v>67</v>
      </c>
      <c r="C72" s="102" t="s">
        <v>6</v>
      </c>
      <c r="D72" s="151">
        <v>1885</v>
      </c>
      <c r="E72" s="113">
        <v>433</v>
      </c>
      <c r="F72" s="151">
        <f t="shared" si="743"/>
        <v>1452</v>
      </c>
      <c r="G72" s="152">
        <v>78</v>
      </c>
      <c r="H72" s="153">
        <f t="shared" si="744"/>
        <v>4.1379310344827586E-2</v>
      </c>
      <c r="I72" s="152">
        <f t="shared" si="745"/>
        <v>117</v>
      </c>
      <c r="J72" s="153">
        <f t="shared" si="744"/>
        <v>6.2068965517241378E-2</v>
      </c>
      <c r="K72" s="152">
        <v>25</v>
      </c>
      <c r="L72" s="153">
        <f t="shared" ref="L72" si="765">IFERROR(K72/$D72,"-")</f>
        <v>1.3262599469496022E-2</v>
      </c>
      <c r="M72" s="152">
        <v>92</v>
      </c>
      <c r="N72" s="153">
        <f t="shared" ref="N72" si="766">IFERROR(M72/$D72,"-")</f>
        <v>4.880636604774536E-2</v>
      </c>
      <c r="O72" s="152">
        <v>7</v>
      </c>
      <c r="P72" s="153">
        <f t="shared" ref="P72" si="767">IFERROR(O72/$D72,"-")</f>
        <v>3.7135278514588859E-3</v>
      </c>
      <c r="Q72" s="152">
        <f t="shared" si="749"/>
        <v>231</v>
      </c>
      <c r="R72" s="153">
        <f t="shared" ref="R72" si="768">IFERROR(Q72/$D72,"-")</f>
        <v>0.12254641909814323</v>
      </c>
      <c r="S72" s="152">
        <v>25</v>
      </c>
      <c r="T72" s="153">
        <f t="shared" ref="T72" si="769">IFERROR(S72/$D72,"-")</f>
        <v>1.3262599469496022E-2</v>
      </c>
      <c r="U72" s="152">
        <v>206</v>
      </c>
      <c r="V72" s="153">
        <f t="shared" ref="V72" si="770">IFERROR(U72/$D72,"-")</f>
        <v>0.10928381962864721</v>
      </c>
      <c r="W72" s="152">
        <v>976</v>
      </c>
      <c r="X72" s="153">
        <f t="shared" ref="X72" si="771">IFERROR(W72/$D72,"-")</f>
        <v>0.51777188328912471</v>
      </c>
      <c r="Y72" s="152">
        <v>16</v>
      </c>
      <c r="Z72" s="153">
        <f t="shared" ref="Z72" si="772">IFERROR(Y72/$D72,"-")</f>
        <v>8.4880636604774528E-3</v>
      </c>
      <c r="AA72" s="152">
        <f t="shared" si="755"/>
        <v>460</v>
      </c>
      <c r="AB72" s="153">
        <f t="shared" ref="AB72" si="773">IFERROR(AA72/$D72,"-")</f>
        <v>0.24403183023872679</v>
      </c>
      <c r="AC72" s="152">
        <v>133</v>
      </c>
      <c r="AD72" s="153">
        <f t="shared" ref="AD72" si="774">IFERROR(AC72/$D72,"-")</f>
        <v>7.0557029177718833E-2</v>
      </c>
      <c r="AE72" s="152">
        <v>327</v>
      </c>
      <c r="AF72" s="153">
        <f t="shared" ref="AF72" si="775">IFERROR(AE72/$D72,"-")</f>
        <v>0.17347480106100796</v>
      </c>
      <c r="AG72" s="52"/>
      <c r="AH72" s="50" t="str">
        <f t="shared" si="759"/>
        <v>住之江区</v>
      </c>
      <c r="AI72" s="157">
        <f t="shared" si="760"/>
        <v>5.9902200488997559E-3</v>
      </c>
      <c r="AJ72" s="50" t="str">
        <f t="shared" si="761"/>
        <v>八尾市</v>
      </c>
      <c r="AK72" s="157">
        <f t="shared" si="762"/>
        <v>4.5036691657615174E-3</v>
      </c>
      <c r="AL72" s="157">
        <f t="shared" si="763"/>
        <v>1.1691676488476698E-2</v>
      </c>
      <c r="AM72" s="157">
        <f t="shared" si="764"/>
        <v>5.8054628735580835E-3</v>
      </c>
      <c r="AN72" s="106">
        <v>0</v>
      </c>
    </row>
    <row r="73" spans="2:40" s="53" customFormat="1">
      <c r="B73" s="56">
        <v>68</v>
      </c>
      <c r="C73" s="102" t="s">
        <v>52</v>
      </c>
      <c r="D73" s="151">
        <v>2588</v>
      </c>
      <c r="E73" s="113">
        <v>458</v>
      </c>
      <c r="F73" s="151">
        <f t="shared" si="743"/>
        <v>2130</v>
      </c>
      <c r="G73" s="152">
        <v>66</v>
      </c>
      <c r="H73" s="153">
        <f t="shared" si="744"/>
        <v>2.5502318392581144E-2</v>
      </c>
      <c r="I73" s="152">
        <f t="shared" si="745"/>
        <v>132</v>
      </c>
      <c r="J73" s="153">
        <f t="shared" si="744"/>
        <v>5.1004636785162288E-2</v>
      </c>
      <c r="K73" s="152">
        <v>37</v>
      </c>
      <c r="L73" s="153">
        <f t="shared" ref="L73" si="776">IFERROR(K73/$D73,"-")</f>
        <v>1.4296754250386399E-2</v>
      </c>
      <c r="M73" s="152">
        <v>95</v>
      </c>
      <c r="N73" s="153">
        <f t="shared" ref="N73" si="777">IFERROR(M73/$D73,"-")</f>
        <v>3.6707882534775887E-2</v>
      </c>
      <c r="O73" s="152">
        <v>0</v>
      </c>
      <c r="P73" s="153">
        <f t="shared" ref="P73" si="778">IFERROR(O73/$D73,"-")</f>
        <v>0</v>
      </c>
      <c r="Q73" s="152">
        <f t="shared" si="749"/>
        <v>260</v>
      </c>
      <c r="R73" s="153">
        <f t="shared" ref="R73" si="779">IFERROR(Q73/$D73,"-")</f>
        <v>0.10046367851622875</v>
      </c>
      <c r="S73" s="152">
        <v>29</v>
      </c>
      <c r="T73" s="153">
        <f t="shared" ref="T73" si="780">IFERROR(S73/$D73,"-")</f>
        <v>1.1205564142194745E-2</v>
      </c>
      <c r="U73" s="152">
        <v>231</v>
      </c>
      <c r="V73" s="153">
        <f t="shared" ref="V73" si="781">IFERROR(U73/$D73,"-")</f>
        <v>8.9258114374033998E-2</v>
      </c>
      <c r="W73" s="152">
        <v>1547</v>
      </c>
      <c r="X73" s="153">
        <f t="shared" ref="X73" si="782">IFERROR(W73/$D73,"-")</f>
        <v>0.597758887171561</v>
      </c>
      <c r="Y73" s="152">
        <v>17</v>
      </c>
      <c r="Z73" s="153">
        <f t="shared" ref="Z73" si="783">IFERROR(Y73/$D73,"-")</f>
        <v>6.5687789799072646E-3</v>
      </c>
      <c r="AA73" s="152">
        <f t="shared" si="755"/>
        <v>566</v>
      </c>
      <c r="AB73" s="153">
        <f t="shared" ref="AB73" si="784">IFERROR(AA73/$D73,"-")</f>
        <v>0.2187017001545595</v>
      </c>
      <c r="AC73" s="152">
        <v>162</v>
      </c>
      <c r="AD73" s="153">
        <f t="shared" ref="AD73" si="785">IFERROR(AC73/$D73,"-")</f>
        <v>6.2596599690880994E-2</v>
      </c>
      <c r="AE73" s="152">
        <v>404</v>
      </c>
      <c r="AF73" s="153">
        <f t="shared" ref="AF73" si="786">IFERROR(AE73/$D73,"-")</f>
        <v>0.15610510046367851</v>
      </c>
      <c r="AG73" s="52"/>
      <c r="AH73" s="50" t="str">
        <f t="shared" si="759"/>
        <v>北区</v>
      </c>
      <c r="AI73" s="157">
        <f t="shared" si="760"/>
        <v>5.9808612440191387E-3</v>
      </c>
      <c r="AJ73" s="50" t="str">
        <f t="shared" si="761"/>
        <v>藤井寺市</v>
      </c>
      <c r="AK73" s="157">
        <f t="shared" si="762"/>
        <v>4.4929396662387678E-3</v>
      </c>
      <c r="AL73" s="157">
        <f t="shared" si="763"/>
        <v>1.1691676488476698E-2</v>
      </c>
      <c r="AM73" s="157">
        <f t="shared" si="764"/>
        <v>5.8054628735580835E-3</v>
      </c>
      <c r="AN73" s="106">
        <v>0</v>
      </c>
    </row>
    <row r="74" spans="2:40" s="53" customFormat="1">
      <c r="B74" s="56">
        <v>69</v>
      </c>
      <c r="C74" s="102" t="s">
        <v>53</v>
      </c>
      <c r="D74" s="151">
        <v>5786</v>
      </c>
      <c r="E74" s="113">
        <v>924</v>
      </c>
      <c r="F74" s="151">
        <f t="shared" si="743"/>
        <v>4862</v>
      </c>
      <c r="G74" s="152">
        <v>170</v>
      </c>
      <c r="H74" s="153">
        <f t="shared" si="744"/>
        <v>2.9381265122709988E-2</v>
      </c>
      <c r="I74" s="152">
        <f t="shared" si="745"/>
        <v>243</v>
      </c>
      <c r="J74" s="153">
        <f t="shared" si="744"/>
        <v>4.1997926028344276E-2</v>
      </c>
      <c r="K74" s="152">
        <v>60</v>
      </c>
      <c r="L74" s="153">
        <f t="shared" ref="L74" si="787">IFERROR(K74/$D74,"-")</f>
        <v>1.0369858278603527E-2</v>
      </c>
      <c r="M74" s="152">
        <v>183</v>
      </c>
      <c r="N74" s="153">
        <f t="shared" ref="N74" si="788">IFERROR(M74/$D74,"-")</f>
        <v>3.1628067749740751E-2</v>
      </c>
      <c r="O74" s="152">
        <v>0</v>
      </c>
      <c r="P74" s="153">
        <f t="shared" ref="P74" si="789">IFERROR(O74/$D74,"-")</f>
        <v>0</v>
      </c>
      <c r="Q74" s="152">
        <f t="shared" si="749"/>
        <v>511</v>
      </c>
      <c r="R74" s="153">
        <f t="shared" ref="R74" si="790">IFERROR(Q74/$D74,"-")</f>
        <v>8.8316626339440027E-2</v>
      </c>
      <c r="S74" s="152">
        <v>55</v>
      </c>
      <c r="T74" s="153">
        <f t="shared" ref="T74" si="791">IFERROR(S74/$D74,"-")</f>
        <v>9.5057034220532317E-3</v>
      </c>
      <c r="U74" s="152">
        <v>456</v>
      </c>
      <c r="V74" s="153">
        <f t="shared" ref="V74" si="792">IFERROR(U74/$D74,"-")</f>
        <v>7.8810922917386797E-2</v>
      </c>
      <c r="W74" s="152">
        <v>3502</v>
      </c>
      <c r="X74" s="153">
        <f t="shared" ref="X74" si="793">IFERROR(W74/$D74,"-")</f>
        <v>0.60525406152782579</v>
      </c>
      <c r="Y74" s="152">
        <v>23</v>
      </c>
      <c r="Z74" s="153">
        <f t="shared" ref="Z74" si="794">IFERROR(Y74/$D74,"-")</f>
        <v>3.9751123401313513E-3</v>
      </c>
      <c r="AA74" s="152">
        <f t="shared" si="755"/>
        <v>1337</v>
      </c>
      <c r="AB74" s="153">
        <f t="shared" ref="AB74" si="795">IFERROR(AA74/$D74,"-")</f>
        <v>0.23107500864154856</v>
      </c>
      <c r="AC74" s="152">
        <v>392</v>
      </c>
      <c r="AD74" s="153">
        <f t="shared" ref="AD74" si="796">IFERROR(AC74/$D74,"-")</f>
        <v>6.7749740753543036E-2</v>
      </c>
      <c r="AE74" s="152">
        <v>945</v>
      </c>
      <c r="AF74" s="153">
        <f t="shared" ref="AF74" si="797">IFERROR(AE74/$D74,"-")</f>
        <v>0.16332526788800553</v>
      </c>
      <c r="AG74" s="52"/>
      <c r="AH74" s="50" t="str">
        <f t="shared" si="759"/>
        <v>東住吉区</v>
      </c>
      <c r="AI74" s="157">
        <f t="shared" si="760"/>
        <v>5.8117634397029539E-3</v>
      </c>
      <c r="AJ74" s="50" t="str">
        <f t="shared" si="761"/>
        <v>大阪狭山市</v>
      </c>
      <c r="AK74" s="157">
        <f t="shared" si="762"/>
        <v>4.4897463900012138E-3</v>
      </c>
      <c r="AL74" s="157">
        <f t="shared" si="763"/>
        <v>1.1691676488476698E-2</v>
      </c>
      <c r="AM74" s="157">
        <f t="shared" si="764"/>
        <v>5.8054628735580835E-3</v>
      </c>
      <c r="AN74" s="106">
        <v>0</v>
      </c>
    </row>
    <row r="75" spans="2:40" s="53" customFormat="1">
      <c r="B75" s="56">
        <v>70</v>
      </c>
      <c r="C75" s="102" t="s">
        <v>54</v>
      </c>
      <c r="D75" s="151">
        <v>1065</v>
      </c>
      <c r="E75" s="113">
        <v>224</v>
      </c>
      <c r="F75" s="151">
        <f>D75-E75</f>
        <v>841</v>
      </c>
      <c r="G75" s="152">
        <v>36</v>
      </c>
      <c r="H75" s="153">
        <f t="shared" si="744"/>
        <v>3.3802816901408447E-2</v>
      </c>
      <c r="I75" s="152">
        <f t="shared" si="745"/>
        <v>89</v>
      </c>
      <c r="J75" s="153">
        <f t="shared" si="744"/>
        <v>8.3568075117370896E-2</v>
      </c>
      <c r="K75" s="152">
        <v>33</v>
      </c>
      <c r="L75" s="153">
        <f t="shared" ref="L75" si="798">IFERROR(K75/$D75,"-")</f>
        <v>3.0985915492957747E-2</v>
      </c>
      <c r="M75" s="152">
        <v>56</v>
      </c>
      <c r="N75" s="153">
        <f t="shared" ref="N75" si="799">IFERROR(M75/$D75,"-")</f>
        <v>5.2582159624413143E-2</v>
      </c>
      <c r="O75" s="152">
        <v>0</v>
      </c>
      <c r="P75" s="153">
        <f t="shared" ref="P75" si="800">IFERROR(O75/$D75,"-")</f>
        <v>0</v>
      </c>
      <c r="Q75" s="152">
        <f t="shared" si="749"/>
        <v>99</v>
      </c>
      <c r="R75" s="153">
        <f t="shared" ref="R75" si="801">IFERROR(Q75/$D75,"-")</f>
        <v>9.295774647887324E-2</v>
      </c>
      <c r="S75" s="152">
        <v>6</v>
      </c>
      <c r="T75" s="153">
        <f t="shared" ref="T75" si="802">IFERROR(S75/$D75,"-")</f>
        <v>5.6338028169014088E-3</v>
      </c>
      <c r="U75" s="152">
        <v>93</v>
      </c>
      <c r="V75" s="153">
        <f t="shared" ref="V75" si="803">IFERROR(U75/$D75,"-")</f>
        <v>8.7323943661971826E-2</v>
      </c>
      <c r="W75" s="152">
        <v>635</v>
      </c>
      <c r="X75" s="153">
        <f t="shared" ref="X75" si="804">IFERROR(W75/$D75,"-")</f>
        <v>0.59624413145539901</v>
      </c>
      <c r="Y75" s="152">
        <v>5</v>
      </c>
      <c r="Z75" s="153">
        <f t="shared" ref="Z75" si="805">IFERROR(Y75/$D75,"-")</f>
        <v>4.6948356807511738E-3</v>
      </c>
      <c r="AA75" s="152">
        <f t="shared" si="755"/>
        <v>201</v>
      </c>
      <c r="AB75" s="153">
        <f t="shared" ref="AB75" si="806">IFERROR(AA75/$D75,"-")</f>
        <v>0.18873239436619718</v>
      </c>
      <c r="AC75" s="152">
        <v>69</v>
      </c>
      <c r="AD75" s="153">
        <f t="shared" ref="AD75" si="807">IFERROR(AC75/$D75,"-")</f>
        <v>6.4788732394366194E-2</v>
      </c>
      <c r="AE75" s="152">
        <v>132</v>
      </c>
      <c r="AF75" s="153">
        <f t="shared" ref="AF75" si="808">IFERROR(AE75/$D75,"-")</f>
        <v>0.12394366197183099</v>
      </c>
      <c r="AG75" s="52"/>
      <c r="AH75" s="50" t="str">
        <f t="shared" si="759"/>
        <v>生野区</v>
      </c>
      <c r="AI75" s="157">
        <f t="shared" si="760"/>
        <v>5.7967719936349174E-3</v>
      </c>
      <c r="AJ75" s="50" t="str">
        <f t="shared" si="761"/>
        <v>泉大津市</v>
      </c>
      <c r="AK75" s="157">
        <f t="shared" si="762"/>
        <v>4.4338704444684763E-3</v>
      </c>
      <c r="AL75" s="157">
        <f t="shared" si="763"/>
        <v>1.1691676488476698E-2</v>
      </c>
      <c r="AM75" s="157">
        <f t="shared" si="764"/>
        <v>5.8054628735580835E-3</v>
      </c>
      <c r="AN75" s="106">
        <v>0</v>
      </c>
    </row>
    <row r="76" spans="2:40" s="53" customFormat="1">
      <c r="B76" s="56">
        <v>71</v>
      </c>
      <c r="C76" s="102" t="s">
        <v>55</v>
      </c>
      <c r="D76" s="151">
        <v>3136</v>
      </c>
      <c r="E76" s="113">
        <v>375</v>
      </c>
      <c r="F76" s="151">
        <f t="shared" ref="F76:F77" si="809">D76-E76</f>
        <v>2761</v>
      </c>
      <c r="G76" s="152">
        <v>65</v>
      </c>
      <c r="H76" s="153">
        <f t="shared" si="744"/>
        <v>2.0727040816326529E-2</v>
      </c>
      <c r="I76" s="152">
        <f t="shared" si="745"/>
        <v>89</v>
      </c>
      <c r="J76" s="153">
        <f t="shared" si="744"/>
        <v>2.8380102040816327E-2</v>
      </c>
      <c r="K76" s="152">
        <v>28</v>
      </c>
      <c r="L76" s="153">
        <f t="shared" ref="L76" si="810">IFERROR(K76/$D76,"-")</f>
        <v>8.9285714285714281E-3</v>
      </c>
      <c r="M76" s="152">
        <v>61</v>
      </c>
      <c r="N76" s="153">
        <f t="shared" ref="N76" si="811">IFERROR(M76/$D76,"-")</f>
        <v>1.9451530612244899E-2</v>
      </c>
      <c r="O76" s="152">
        <v>0</v>
      </c>
      <c r="P76" s="153">
        <f t="shared" ref="P76" si="812">IFERROR(O76/$D76,"-")</f>
        <v>0</v>
      </c>
      <c r="Q76" s="152">
        <f t="shared" si="749"/>
        <v>221</v>
      </c>
      <c r="R76" s="153">
        <f t="shared" ref="R76" si="813">IFERROR(Q76/$D76,"-")</f>
        <v>7.0471938775510209E-2</v>
      </c>
      <c r="S76" s="152">
        <v>26</v>
      </c>
      <c r="T76" s="153">
        <f t="shared" ref="T76" si="814">IFERROR(S76/$D76,"-")</f>
        <v>8.2908163265306128E-3</v>
      </c>
      <c r="U76" s="152">
        <v>195</v>
      </c>
      <c r="V76" s="153">
        <f t="shared" ref="V76" si="815">IFERROR(U76/$D76,"-")</f>
        <v>6.2181122448979595E-2</v>
      </c>
      <c r="W76" s="152">
        <v>2029</v>
      </c>
      <c r="X76" s="153">
        <f t="shared" ref="X76" si="816">IFERROR(W76/$D76,"-")</f>
        <v>0.64700255102040816</v>
      </c>
      <c r="Y76" s="152">
        <v>16</v>
      </c>
      <c r="Z76" s="153">
        <f t="shared" ref="Z76" si="817">IFERROR(Y76/$D76,"-")</f>
        <v>5.1020408163265302E-3</v>
      </c>
      <c r="AA76" s="152">
        <f t="shared" si="755"/>
        <v>716</v>
      </c>
      <c r="AB76" s="153">
        <f t="shared" ref="AB76" si="818">IFERROR(AA76/$D76,"-")</f>
        <v>0.22831632653061223</v>
      </c>
      <c r="AC76" s="152">
        <v>219</v>
      </c>
      <c r="AD76" s="153">
        <f t="shared" ref="AD76" si="819">IFERROR(AC76/$D76,"-")</f>
        <v>6.9834183673469385E-2</v>
      </c>
      <c r="AE76" s="152">
        <v>497</v>
      </c>
      <c r="AF76" s="153">
        <f t="shared" ref="AF76" si="820">IFERROR(AE76/$D76,"-")</f>
        <v>0.15848214285714285</v>
      </c>
      <c r="AG76" s="52"/>
      <c r="AH76" s="50" t="str">
        <f t="shared" si="759"/>
        <v>田尻町</v>
      </c>
      <c r="AI76" s="157">
        <f t="shared" si="760"/>
        <v>5.6338028169014088E-3</v>
      </c>
      <c r="AJ76" s="50" t="str">
        <f t="shared" si="761"/>
        <v>熊取町</v>
      </c>
      <c r="AK76" s="157">
        <f t="shared" si="762"/>
        <v>3.9751123401313513E-3</v>
      </c>
      <c r="AL76" s="157">
        <f t="shared" si="763"/>
        <v>1.1691676488476698E-2</v>
      </c>
      <c r="AM76" s="157">
        <f t="shared" si="764"/>
        <v>5.8054628735580835E-3</v>
      </c>
      <c r="AN76" s="106">
        <v>0</v>
      </c>
    </row>
    <row r="77" spans="2:40" s="53" customFormat="1">
      <c r="B77" s="56">
        <v>72</v>
      </c>
      <c r="C77" s="102" t="s">
        <v>31</v>
      </c>
      <c r="D77" s="151">
        <v>1934</v>
      </c>
      <c r="E77" s="113">
        <v>438</v>
      </c>
      <c r="F77" s="151">
        <f t="shared" si="809"/>
        <v>1496</v>
      </c>
      <c r="G77" s="152">
        <v>71</v>
      </c>
      <c r="H77" s="153">
        <f t="shared" si="744"/>
        <v>3.6711478800413651E-2</v>
      </c>
      <c r="I77" s="152">
        <f t="shared" si="745"/>
        <v>117</v>
      </c>
      <c r="J77" s="153">
        <f t="shared" si="744"/>
        <v>6.0496380558428126E-2</v>
      </c>
      <c r="K77" s="152">
        <v>38</v>
      </c>
      <c r="L77" s="153">
        <f t="shared" ref="L77" si="821">IFERROR(K77/$D77,"-")</f>
        <v>1.9648397104446741E-2</v>
      </c>
      <c r="M77" s="152">
        <v>79</v>
      </c>
      <c r="N77" s="153">
        <f t="shared" ref="N77" si="822">IFERROR(M77/$D77,"-")</f>
        <v>4.0847983453981385E-2</v>
      </c>
      <c r="O77" s="152">
        <v>3</v>
      </c>
      <c r="P77" s="153">
        <f t="shared" ref="P77" si="823">IFERROR(O77/$D77,"-")</f>
        <v>1.5511892450879006E-3</v>
      </c>
      <c r="Q77" s="152">
        <f t="shared" si="749"/>
        <v>247</v>
      </c>
      <c r="R77" s="153">
        <f t="shared" ref="R77" si="824">IFERROR(Q77/$D77,"-")</f>
        <v>0.12771458117890383</v>
      </c>
      <c r="S77" s="152">
        <v>31</v>
      </c>
      <c r="T77" s="153">
        <f t="shared" ref="T77" si="825">IFERROR(S77/$D77,"-")</f>
        <v>1.6028955532574975E-2</v>
      </c>
      <c r="U77" s="152">
        <v>216</v>
      </c>
      <c r="V77" s="153">
        <f t="shared" ref="V77" si="826">IFERROR(U77/$D77,"-")</f>
        <v>0.11168562564632885</v>
      </c>
      <c r="W77" s="152">
        <v>1097</v>
      </c>
      <c r="X77" s="153">
        <f t="shared" ref="X77" si="827">IFERROR(W77/$D77,"-")</f>
        <v>0.56721820062047568</v>
      </c>
      <c r="Y77" s="152">
        <v>12</v>
      </c>
      <c r="Z77" s="153">
        <f t="shared" ref="Z77" si="828">IFERROR(Y77/$D77,"-")</f>
        <v>6.2047569803516025E-3</v>
      </c>
      <c r="AA77" s="152">
        <f t="shared" si="755"/>
        <v>387</v>
      </c>
      <c r="AB77" s="153">
        <f t="shared" ref="AB77" si="829">IFERROR(AA77/$D77,"-")</f>
        <v>0.20010341261633918</v>
      </c>
      <c r="AC77" s="152">
        <v>117</v>
      </c>
      <c r="AD77" s="153">
        <f t="shared" ref="AD77" si="830">IFERROR(AC77/$D77,"-")</f>
        <v>6.0496380558428126E-2</v>
      </c>
      <c r="AE77" s="152">
        <v>270</v>
      </c>
      <c r="AF77" s="153">
        <f t="shared" ref="AF77" si="831">IFERROR(AE77/$D77,"-")</f>
        <v>0.13960703205791106</v>
      </c>
      <c r="AG77" s="52"/>
      <c r="AH77" s="50" t="str">
        <f t="shared" si="759"/>
        <v>此花区</v>
      </c>
      <c r="AI77" s="157">
        <f t="shared" si="760"/>
        <v>5.2161817549553728E-3</v>
      </c>
      <c r="AJ77" s="50" t="str">
        <f t="shared" si="761"/>
        <v>河南町</v>
      </c>
      <c r="AK77" s="157">
        <f t="shared" si="762"/>
        <v>3.8022813688212928E-3</v>
      </c>
      <c r="AL77" s="157">
        <f t="shared" si="763"/>
        <v>1.1691676488476698E-2</v>
      </c>
      <c r="AM77" s="157">
        <f t="shared" si="764"/>
        <v>5.8054628735580835E-3</v>
      </c>
      <c r="AN77" s="106">
        <v>0</v>
      </c>
    </row>
    <row r="78" spans="2:40" s="53" customFormat="1">
      <c r="B78" s="56">
        <v>73</v>
      </c>
      <c r="C78" s="102" t="s">
        <v>32</v>
      </c>
      <c r="D78" s="151">
        <v>2630</v>
      </c>
      <c r="E78" s="113">
        <v>858</v>
      </c>
      <c r="F78" s="151">
        <f t="shared" ref="F78:F79" si="832">D78-E78</f>
        <v>1772</v>
      </c>
      <c r="G78" s="152">
        <v>180</v>
      </c>
      <c r="H78" s="153">
        <f t="shared" si="744"/>
        <v>6.8441064638783272E-2</v>
      </c>
      <c r="I78" s="152">
        <f t="shared" ref="I78:I79" si="833">SUM(K78,M78)</f>
        <v>247</v>
      </c>
      <c r="J78" s="153">
        <f t="shared" si="744"/>
        <v>9.3916349809885932E-2</v>
      </c>
      <c r="K78" s="152">
        <v>82</v>
      </c>
      <c r="L78" s="153">
        <f t="shared" ref="L78" si="834">IFERROR(K78/$D78,"-")</f>
        <v>3.1178707224334599E-2</v>
      </c>
      <c r="M78" s="152">
        <v>165</v>
      </c>
      <c r="N78" s="153">
        <f t="shared" ref="N78" si="835">IFERROR(M78/$D78,"-")</f>
        <v>6.2737642585551326E-2</v>
      </c>
      <c r="O78" s="152">
        <v>0</v>
      </c>
      <c r="P78" s="153">
        <f t="shared" ref="P78" si="836">IFERROR(O78/$D78,"-")</f>
        <v>0</v>
      </c>
      <c r="Q78" s="152">
        <f t="shared" ref="Q78:Q79" si="837">SUM(S78,U78)</f>
        <v>431</v>
      </c>
      <c r="R78" s="153">
        <f t="shared" ref="R78" si="838">IFERROR(Q78/$D78,"-")</f>
        <v>0.16387832699619773</v>
      </c>
      <c r="S78" s="152">
        <v>51</v>
      </c>
      <c r="T78" s="153">
        <f t="shared" ref="T78" si="839">IFERROR(S78/$D78,"-")</f>
        <v>1.9391634980988594E-2</v>
      </c>
      <c r="U78" s="152">
        <v>380</v>
      </c>
      <c r="V78" s="153">
        <f t="shared" ref="V78" si="840">IFERROR(U78/$D78,"-")</f>
        <v>0.14448669201520911</v>
      </c>
      <c r="W78" s="152">
        <v>1260</v>
      </c>
      <c r="X78" s="153">
        <f t="shared" ref="X78" si="841">IFERROR(W78/$D78,"-")</f>
        <v>0.47908745247148288</v>
      </c>
      <c r="Y78" s="152">
        <v>10</v>
      </c>
      <c r="Z78" s="153">
        <f t="shared" ref="Z78" si="842">IFERROR(Y78/$D78,"-")</f>
        <v>3.8022813688212928E-3</v>
      </c>
      <c r="AA78" s="152">
        <f t="shared" si="755"/>
        <v>502</v>
      </c>
      <c r="AB78" s="153">
        <f t="shared" ref="AB78" si="843">IFERROR(AA78/$D78,"-")</f>
        <v>0.19087452471482891</v>
      </c>
      <c r="AC78" s="152">
        <v>142</v>
      </c>
      <c r="AD78" s="153">
        <f t="shared" ref="AD78" si="844">IFERROR(AC78/$D78,"-")</f>
        <v>5.3992395437262357E-2</v>
      </c>
      <c r="AE78" s="152">
        <v>360</v>
      </c>
      <c r="AF78" s="153">
        <f t="shared" ref="AF78" si="845">IFERROR(AE78/$D78,"-")</f>
        <v>0.13688212927756654</v>
      </c>
      <c r="AG78" s="52"/>
      <c r="AH78" s="50" t="str">
        <f t="shared" si="759"/>
        <v>中央区</v>
      </c>
      <c r="AI78" s="157">
        <f t="shared" si="760"/>
        <v>4.7134706028280826E-3</v>
      </c>
      <c r="AJ78" s="50" t="str">
        <f t="shared" si="761"/>
        <v>千早赤阪村</v>
      </c>
      <c r="AK78" s="157">
        <f t="shared" si="762"/>
        <v>3.4158838599487617E-3</v>
      </c>
      <c r="AL78" s="157">
        <f t="shared" si="763"/>
        <v>1.1691676488476698E-2</v>
      </c>
      <c r="AM78" s="157">
        <f t="shared" si="764"/>
        <v>5.8054628735580835E-3</v>
      </c>
      <c r="AN78" s="106">
        <v>0</v>
      </c>
    </row>
    <row r="79" spans="2:40" s="53" customFormat="1" ht="14.25" thickBot="1">
      <c r="B79" s="56">
        <v>74</v>
      </c>
      <c r="C79" s="102" t="s">
        <v>33</v>
      </c>
      <c r="D79" s="151">
        <v>1171</v>
      </c>
      <c r="E79" s="113">
        <v>346</v>
      </c>
      <c r="F79" s="151">
        <f t="shared" si="832"/>
        <v>825</v>
      </c>
      <c r="G79" s="152">
        <v>86</v>
      </c>
      <c r="H79" s="153">
        <f t="shared" si="744"/>
        <v>7.3441502988898372E-2</v>
      </c>
      <c r="I79" s="152">
        <f t="shared" si="833"/>
        <v>114</v>
      </c>
      <c r="J79" s="153">
        <f t="shared" si="744"/>
        <v>9.7352690008539716E-2</v>
      </c>
      <c r="K79" s="152">
        <v>36</v>
      </c>
      <c r="L79" s="153">
        <f t="shared" ref="L79" si="846">IFERROR(K79/$D79,"-")</f>
        <v>3.0742954739538857E-2</v>
      </c>
      <c r="M79" s="152">
        <v>78</v>
      </c>
      <c r="N79" s="153">
        <f t="shared" ref="N79" si="847">IFERROR(M79/$D79,"-")</f>
        <v>6.6609735269000853E-2</v>
      </c>
      <c r="O79" s="152">
        <v>0</v>
      </c>
      <c r="P79" s="153">
        <f t="shared" ref="P79" si="848">IFERROR(O79/$D79,"-")</f>
        <v>0</v>
      </c>
      <c r="Q79" s="152">
        <f t="shared" si="837"/>
        <v>146</v>
      </c>
      <c r="R79" s="153">
        <f t="shared" ref="R79" si="849">IFERROR(Q79/$D79,"-")</f>
        <v>0.12467976088812981</v>
      </c>
      <c r="S79" s="152">
        <v>14</v>
      </c>
      <c r="T79" s="153">
        <f t="shared" ref="T79" si="850">IFERROR(S79/$D79,"-")</f>
        <v>1.1955593509820665E-2</v>
      </c>
      <c r="U79" s="152">
        <v>132</v>
      </c>
      <c r="V79" s="153">
        <f t="shared" ref="V79" si="851">IFERROR(U79/$D79,"-")</f>
        <v>0.11272416737830913</v>
      </c>
      <c r="W79" s="152">
        <v>559</v>
      </c>
      <c r="X79" s="153">
        <f t="shared" ref="X79" si="852">IFERROR(W79/$D79,"-")</f>
        <v>0.47736976942783943</v>
      </c>
      <c r="Y79" s="152">
        <v>4</v>
      </c>
      <c r="Z79" s="153">
        <f t="shared" ref="Z79" si="853">IFERROR(Y79/$D79,"-")</f>
        <v>3.4158838599487617E-3</v>
      </c>
      <c r="AA79" s="152">
        <f t="shared" si="755"/>
        <v>262</v>
      </c>
      <c r="AB79" s="153">
        <f t="shared" ref="AB79" si="854">IFERROR(AA79/$D79,"-")</f>
        <v>0.2237403928266439</v>
      </c>
      <c r="AC79" s="152">
        <v>71</v>
      </c>
      <c r="AD79" s="153">
        <f t="shared" ref="AD79" si="855">IFERROR(AC79/$D79,"-")</f>
        <v>6.0631938514090523E-2</v>
      </c>
      <c r="AE79" s="152">
        <v>191</v>
      </c>
      <c r="AF79" s="153">
        <f t="shared" ref="AF79" si="856">IFERROR(AE79/$D79,"-")</f>
        <v>0.16310845431255339</v>
      </c>
      <c r="AG79" s="52"/>
      <c r="AH79" s="50" t="str">
        <f t="shared" si="759"/>
        <v>浪速区</v>
      </c>
      <c r="AI79" s="157">
        <f t="shared" si="760"/>
        <v>3.8843331894691411E-3</v>
      </c>
      <c r="AJ79" s="50" t="str">
        <f t="shared" si="761"/>
        <v>堺市美原区</v>
      </c>
      <c r="AK79" s="157">
        <f t="shared" si="762"/>
        <v>3.0270655270655269E-3</v>
      </c>
      <c r="AL79" s="157">
        <f t="shared" si="763"/>
        <v>1.1691676488476698E-2</v>
      </c>
      <c r="AM79" s="157">
        <f t="shared" si="764"/>
        <v>5.8054628735580835E-3</v>
      </c>
      <c r="AN79" s="106">
        <v>9999</v>
      </c>
    </row>
    <row r="80" spans="2:40" s="53" customFormat="1" ht="14.25" thickTop="1">
      <c r="B80" s="162" t="s">
        <v>0</v>
      </c>
      <c r="C80" s="163"/>
      <c r="D80" s="154">
        <f>地区別_指導対象者群分析!D14</f>
        <v>1164076</v>
      </c>
      <c r="E80" s="154">
        <f>地区別_指導対象者群分析!E14</f>
        <v>236312</v>
      </c>
      <c r="F80" s="154">
        <f>地区別_指導対象者群分析!F14</f>
        <v>927764</v>
      </c>
      <c r="G80" s="130">
        <f>地区別_指導対象者群分析!G14</f>
        <v>39612</v>
      </c>
      <c r="H80" s="158">
        <f>地区別_指導対象者群分析!H14</f>
        <v>3.4028706029503225E-2</v>
      </c>
      <c r="I80" s="130">
        <f>地区別_指導対象者群分析!I14</f>
        <v>67196</v>
      </c>
      <c r="J80" s="158">
        <f>地区別_指導対象者群分析!J14</f>
        <v>5.7724753366618677E-2</v>
      </c>
      <c r="K80" s="130">
        <f>地区別_指導対象者群分析!K14</f>
        <v>20693</v>
      </c>
      <c r="L80" s="158">
        <f>地区別_指導対象者群分析!L14</f>
        <v>1.7776330755036613E-2</v>
      </c>
      <c r="M80" s="130">
        <f>地区別_指導対象者群分析!M14</f>
        <v>46503</v>
      </c>
      <c r="N80" s="158">
        <f>地区別_指導対象者群分析!N14</f>
        <v>3.994842261158206E-2</v>
      </c>
      <c r="O80" s="130">
        <f>地区別_指導対象者群分析!O14</f>
        <v>613</v>
      </c>
      <c r="P80" s="158">
        <f>地区別_指導対象者群分析!P14</f>
        <v>5.2659791972345447E-4</v>
      </c>
      <c r="Q80" s="130">
        <f>地区別_指導対象者群分析!Q14</f>
        <v>128891</v>
      </c>
      <c r="R80" s="158">
        <f>地区別_指導対象者群分析!R14</f>
        <v>0.11072387026276635</v>
      </c>
      <c r="S80" s="130">
        <f>地区別_指導対象者群分析!S14</f>
        <v>13610</v>
      </c>
      <c r="T80" s="158">
        <f>地区別_指導対象者群分析!T14</f>
        <v>1.1691676488476698E-2</v>
      </c>
      <c r="U80" s="130">
        <f>地区別_指導対象者群分析!U14</f>
        <v>115281</v>
      </c>
      <c r="V80" s="158">
        <f>地区別_指導対象者群分析!V14</f>
        <v>9.9032193774289651E-2</v>
      </c>
      <c r="W80" s="130">
        <f>地区別_指導対象者群分析!W14</f>
        <v>667143</v>
      </c>
      <c r="X80" s="158">
        <f>地区別_指導対象者群分析!X14</f>
        <v>0.57310948769667958</v>
      </c>
      <c r="Y80" s="130">
        <f>地区別_指導対象者群分析!Y14</f>
        <v>6758</v>
      </c>
      <c r="Z80" s="158">
        <f>地区別_指導対象者群分析!Z14</f>
        <v>5.8054628735580835E-3</v>
      </c>
      <c r="AA80" s="130">
        <f>地区別_指導対象者群分析!AA14</f>
        <v>253863</v>
      </c>
      <c r="AB80" s="158">
        <f>地区別_指導対象者群分析!AB14</f>
        <v>0.21808112185115061</v>
      </c>
      <c r="AC80" s="130">
        <f>地区別_指導対象者群分析!AC14</f>
        <v>74371</v>
      </c>
      <c r="AD80" s="158">
        <f>地区別_指導対象者群分析!AD14</f>
        <v>6.3888440273659114E-2</v>
      </c>
      <c r="AE80" s="130">
        <f>地区別_指導対象者群分析!AE14</f>
        <v>179492</v>
      </c>
      <c r="AF80" s="158">
        <f>地区別_指導対象者群分析!AF14</f>
        <v>0.1541926815774915</v>
      </c>
      <c r="AG80" s="52"/>
      <c r="AL80" s="52"/>
      <c r="AM80" s="52"/>
      <c r="AN80" s="52"/>
    </row>
    <row r="81" spans="1:41" s="62" customFormat="1">
      <c r="A81" s="53"/>
      <c r="B81" s="58"/>
      <c r="C81" s="53"/>
      <c r="D81" s="119"/>
      <c r="E81" s="119"/>
      <c r="F81" s="119"/>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2"/>
      <c r="AH81" s="53"/>
      <c r="AI81" s="53"/>
      <c r="AJ81" s="53"/>
      <c r="AK81" s="53"/>
      <c r="AL81" s="52"/>
      <c r="AM81" s="52"/>
      <c r="AN81" s="52"/>
      <c r="AO81" s="53"/>
    </row>
    <row r="82" spans="1:41">
      <c r="D82" s="54"/>
      <c r="E82" s="54"/>
    </row>
  </sheetData>
  <mergeCells count="25">
    <mergeCell ref="AH5:AI5"/>
    <mergeCell ref="AJ5:AK5"/>
    <mergeCell ref="AC3:AD3"/>
    <mergeCell ref="AE3:AF3"/>
    <mergeCell ref="K4:L4"/>
    <mergeCell ref="M4:N4"/>
    <mergeCell ref="AC4:AD4"/>
    <mergeCell ref="AE4:AF4"/>
    <mergeCell ref="I3:J4"/>
    <mergeCell ref="S3:T3"/>
    <mergeCell ref="S4:T4"/>
    <mergeCell ref="AA3:AB4"/>
    <mergeCell ref="Y3:Z4"/>
    <mergeCell ref="U3:V3"/>
    <mergeCell ref="O3:P4"/>
    <mergeCell ref="U4:V4"/>
    <mergeCell ref="Q3:R4"/>
    <mergeCell ref="W3:X4"/>
    <mergeCell ref="B80:C80"/>
    <mergeCell ref="B3:B5"/>
    <mergeCell ref="C3:C5"/>
    <mergeCell ref="E3:E5"/>
    <mergeCell ref="G3:H4"/>
    <mergeCell ref="F3:F5"/>
    <mergeCell ref="D3:D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2-6.医科健診分析</oddHeader>
  </headerFooter>
  <ignoredErrors>
    <ignoredError sqref="Q6:Q80 AA6:AA80 I6:I80 K80 M80 O80 S80 U80 W80 Y80 AC80 AE80" formula="1"/>
    <ignoredError sqref="AI6:AI7 AK6:AK9 AI9:AI10" emptyCellReferenc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263</v>
      </c>
    </row>
    <row r="2" spans="1:1" ht="16.5" customHeight="1">
      <c r="A2" s="6" t="s">
        <v>196</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202</v>
      </c>
    </row>
    <row r="2" spans="1:1" ht="16.5" customHeight="1">
      <c r="A2" s="6" t="s">
        <v>196</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3"/>
  <dimension ref="A1:P59"/>
  <sheetViews>
    <sheetView showGridLines="0" zoomScaleNormal="100" zoomScaleSheetLayoutView="100" workbookViewId="0"/>
  </sheetViews>
  <sheetFormatPr defaultColWidth="9" defaultRowHeight="13.5"/>
  <cols>
    <col min="1" max="1" width="4.625" style="86" customWidth="1"/>
    <col min="2" max="2" width="6.125" style="86" customWidth="1"/>
    <col min="3" max="6" width="16.625" style="86" customWidth="1"/>
    <col min="7" max="10" width="9" style="86"/>
    <col min="11" max="11" width="4.625" style="86" customWidth="1"/>
    <col min="12" max="16384" width="9" style="86"/>
  </cols>
  <sheetData>
    <row r="1" spans="1:6" ht="18" customHeight="1">
      <c r="A1" s="6" t="s">
        <v>223</v>
      </c>
    </row>
    <row r="2" spans="1:6" ht="18" customHeight="1">
      <c r="A2" s="6" t="s">
        <v>192</v>
      </c>
    </row>
    <row r="3" spans="1:6" ht="42" customHeight="1">
      <c r="B3" s="206" t="s">
        <v>255</v>
      </c>
      <c r="C3" s="207"/>
      <c r="D3" s="87" t="s">
        <v>295</v>
      </c>
      <c r="E3" s="88" t="s">
        <v>296</v>
      </c>
      <c r="F3" s="104" t="s">
        <v>270</v>
      </c>
    </row>
    <row r="4" spans="1:6" ht="30" customHeight="1">
      <c r="B4" s="204" t="s">
        <v>81</v>
      </c>
      <c r="C4" s="205"/>
      <c r="D4" s="114">
        <f>地区別_有所見者割合!D14</f>
        <v>236235</v>
      </c>
      <c r="E4" s="115">
        <f>地区別_有所見者割合!E14</f>
        <v>55716</v>
      </c>
      <c r="F4" s="107">
        <f>地区別_有所見者割合!F14</f>
        <v>0.23584989523144326</v>
      </c>
    </row>
    <row r="5" spans="1:6" ht="30" customHeight="1">
      <c r="B5" s="204" t="s">
        <v>256</v>
      </c>
      <c r="C5" s="205"/>
      <c r="D5" s="114">
        <f>地区別_有所見者割合!G14</f>
        <v>97854</v>
      </c>
      <c r="E5" s="115">
        <f>地区別_有所見者割合!H14</f>
        <v>35457</v>
      </c>
      <c r="F5" s="107">
        <f>地区別_有所見者割合!I14</f>
        <v>0.36234594395732417</v>
      </c>
    </row>
    <row r="6" spans="1:6" ht="30" customHeight="1">
      <c r="B6" s="204" t="s">
        <v>257</v>
      </c>
      <c r="C6" s="205"/>
      <c r="D6" s="114">
        <f>地区別_有所見者割合!J14</f>
        <v>236308</v>
      </c>
      <c r="E6" s="115">
        <f>地区別_有所見者割合!K14</f>
        <v>139940</v>
      </c>
      <c r="F6" s="107">
        <f>地区別_有所見者割合!L14</f>
        <v>0.59219323933171963</v>
      </c>
    </row>
    <row r="7" spans="1:6" ht="30" customHeight="1">
      <c r="B7" s="204" t="s">
        <v>258</v>
      </c>
      <c r="C7" s="205"/>
      <c r="D7" s="114">
        <f>地区別_有所見者割合!M14</f>
        <v>236302</v>
      </c>
      <c r="E7" s="115">
        <f>地区別_有所見者割合!N14</f>
        <v>28643</v>
      </c>
      <c r="F7" s="107">
        <f>地区別_有所見者割合!O14</f>
        <v>0.12121353183637887</v>
      </c>
    </row>
    <row r="8" spans="1:6" ht="30" customHeight="1">
      <c r="B8" s="204" t="s">
        <v>259</v>
      </c>
      <c r="C8" s="205"/>
      <c r="D8" s="114">
        <f>地区別_有所見者割合!P14</f>
        <v>236311</v>
      </c>
      <c r="E8" s="115">
        <f>地区別_有所見者割合!Q14</f>
        <v>39985</v>
      </c>
      <c r="F8" s="107">
        <f>地区別_有所見者割合!R14</f>
        <v>0.16920498834163455</v>
      </c>
    </row>
    <row r="9" spans="1:6" ht="30" customHeight="1">
      <c r="B9" s="204" t="s">
        <v>86</v>
      </c>
      <c r="C9" s="205"/>
      <c r="D9" s="110">
        <f>地区別_有所見者割合!S14</f>
        <v>236311</v>
      </c>
      <c r="E9" s="115">
        <f>地区別_有所見者割合!T14</f>
        <v>13116</v>
      </c>
      <c r="F9" s="107">
        <f>地区別_有所見者割合!U14</f>
        <v>5.5503129350728486E-2</v>
      </c>
    </row>
    <row r="10" spans="1:6" ht="30" customHeight="1">
      <c r="B10" s="204" t="s">
        <v>260</v>
      </c>
      <c r="C10" s="205"/>
      <c r="D10" s="114">
        <f>地区別_有所見者割合!V14</f>
        <v>236206</v>
      </c>
      <c r="E10" s="115">
        <f>地区別_有所見者割合!W14</f>
        <v>99824</v>
      </c>
      <c r="F10" s="107">
        <f>地区別_有所見者割合!X14</f>
        <v>0.42261415882746417</v>
      </c>
    </row>
    <row r="11" spans="1:6" ht="30" customHeight="1">
      <c r="B11" s="204" t="s">
        <v>261</v>
      </c>
      <c r="C11" s="205"/>
      <c r="D11" s="114">
        <f>地区別_有所見者割合!Y14</f>
        <v>201348</v>
      </c>
      <c r="E11" s="115">
        <f>地区別_有所見者割合!Z14</f>
        <v>76047</v>
      </c>
      <c r="F11" s="107">
        <f>地区別_有所見者割合!AA14</f>
        <v>0.37768937362178912</v>
      </c>
    </row>
    <row r="12" spans="1:6" ht="30" customHeight="1">
      <c r="B12" s="204" t="s">
        <v>262</v>
      </c>
      <c r="C12" s="205"/>
      <c r="D12" s="116">
        <f>地区別_有所見者割合!AB14</f>
        <v>236219</v>
      </c>
      <c r="E12" s="117">
        <f>地区別_有所見者割合!AC14</f>
        <v>150585</v>
      </c>
      <c r="F12" s="108">
        <f>地区別_有所見者割合!AD14</f>
        <v>0.63748047362828564</v>
      </c>
    </row>
    <row r="13" spans="1:6" ht="13.5" customHeight="1">
      <c r="B13" s="89" t="s">
        <v>275</v>
      </c>
      <c r="C13" s="90"/>
      <c r="D13" s="91"/>
      <c r="E13" s="91"/>
      <c r="F13" s="92"/>
    </row>
    <row r="14" spans="1:6" ht="13.5" customHeight="1">
      <c r="B14" s="93" t="s">
        <v>274</v>
      </c>
      <c r="C14" s="90"/>
      <c r="D14" s="91"/>
      <c r="E14" s="91"/>
      <c r="F14" s="92"/>
    </row>
    <row r="15" spans="1:6" ht="13.5" customHeight="1">
      <c r="B15" s="95" t="s">
        <v>297</v>
      </c>
    </row>
    <row r="16" spans="1:6">
      <c r="B16" s="95" t="s">
        <v>298</v>
      </c>
      <c r="C16" s="94"/>
    </row>
    <row r="17" spans="1:5">
      <c r="B17" s="95" t="s">
        <v>299</v>
      </c>
      <c r="C17" s="94"/>
    </row>
    <row r="18" spans="1:5">
      <c r="B18" s="95" t="s">
        <v>300</v>
      </c>
      <c r="C18" s="94"/>
      <c r="E18" s="65" t="s">
        <v>305</v>
      </c>
    </row>
    <row r="19" spans="1:5">
      <c r="B19" s="95" t="s">
        <v>301</v>
      </c>
      <c r="C19" s="94"/>
      <c r="E19" s="65" t="s">
        <v>306</v>
      </c>
    </row>
    <row r="20" spans="1:5">
      <c r="B20" s="95" t="s">
        <v>302</v>
      </c>
      <c r="C20" s="94"/>
      <c r="E20" s="65" t="s">
        <v>307</v>
      </c>
    </row>
    <row r="21" spans="1:5">
      <c r="B21" s="95" t="s">
        <v>303</v>
      </c>
      <c r="C21" s="94"/>
      <c r="E21" s="65" t="s">
        <v>308</v>
      </c>
    </row>
    <row r="22" spans="1:5">
      <c r="B22" s="95" t="s">
        <v>304</v>
      </c>
      <c r="C22" s="94"/>
    </row>
    <row r="23" spans="1:5">
      <c r="B23" s="95"/>
      <c r="C23" s="94"/>
    </row>
    <row r="24" spans="1:5" ht="18" customHeight="1">
      <c r="A24" s="6" t="s">
        <v>223</v>
      </c>
    </row>
    <row r="25" spans="1:5" ht="18" customHeight="1">
      <c r="A25" s="6" t="s">
        <v>192</v>
      </c>
    </row>
    <row r="35" spans="16:16">
      <c r="P35" s="65"/>
    </row>
    <row r="36" spans="16:16">
      <c r="P36" s="66"/>
    </row>
    <row r="37" spans="16:16">
      <c r="P37" s="95"/>
    </row>
    <row r="58" spans="2:6" ht="13.5" customHeight="1">
      <c r="B58" s="89" t="s">
        <v>275</v>
      </c>
      <c r="C58" s="90"/>
      <c r="D58" s="91"/>
      <c r="E58" s="91"/>
      <c r="F58" s="92"/>
    </row>
    <row r="59" spans="2:6" ht="13.5" customHeight="1">
      <c r="B59" s="93" t="s">
        <v>274</v>
      </c>
      <c r="C59" s="90"/>
      <c r="D59" s="91"/>
      <c r="E59" s="91"/>
      <c r="F59" s="92"/>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BH19"/>
  <sheetViews>
    <sheetView showGridLines="0" zoomScaleNormal="100" zoomScaleSheetLayoutView="100" workbookViewId="0"/>
  </sheetViews>
  <sheetFormatPr defaultColWidth="9" defaultRowHeight="13.5"/>
  <cols>
    <col min="1" max="1" width="4.625" style="6" customWidth="1"/>
    <col min="2" max="2" width="3.25" style="6" customWidth="1"/>
    <col min="3" max="3" width="13.625" style="6" customWidth="1"/>
    <col min="4" max="5" width="9.125" style="6" customWidth="1"/>
    <col min="6" max="6" width="9.625" style="6" customWidth="1"/>
    <col min="7" max="8" width="9.125" style="6" customWidth="1"/>
    <col min="9" max="9" width="9.625" style="6" customWidth="1"/>
    <col min="10" max="11" width="9.125" style="6" customWidth="1"/>
    <col min="12" max="12" width="9.625" style="6" customWidth="1"/>
    <col min="13" max="14" width="9.125" style="6" customWidth="1"/>
    <col min="15" max="15" width="9.625" style="6" customWidth="1"/>
    <col min="16" max="17" width="9.125" style="6" customWidth="1"/>
    <col min="18" max="18" width="9.625" style="6" customWidth="1"/>
    <col min="19" max="20" width="9.125" style="6" customWidth="1"/>
    <col min="21" max="21" width="9.625" style="6" customWidth="1"/>
    <col min="22" max="23" width="9.125" style="6" customWidth="1"/>
    <col min="24" max="24" width="9.625" style="6" customWidth="1"/>
    <col min="25" max="26" width="9.125" style="6" customWidth="1"/>
    <col min="27" max="27" width="9.625" style="6" customWidth="1"/>
    <col min="28" max="29" width="9.125" style="6" customWidth="1"/>
    <col min="30" max="30" width="9.625" style="6" customWidth="1"/>
    <col min="31" max="31" width="9" style="6"/>
    <col min="32" max="32" width="14.125" style="6" customWidth="1"/>
    <col min="33" max="33" width="9" style="6"/>
    <col min="34" max="34" width="14" style="6" customWidth="1"/>
    <col min="35" max="35" width="9" style="6"/>
    <col min="36" max="36" width="15.375" style="6" customWidth="1"/>
    <col min="37" max="37" width="9" style="6"/>
    <col min="38" max="38" width="13.125" style="6" customWidth="1"/>
    <col min="39" max="39" width="9" style="6"/>
    <col min="40" max="40" width="13.125" style="6" customWidth="1"/>
    <col min="41" max="41" width="9" style="6"/>
    <col min="42" max="42" width="13.125" style="6" customWidth="1"/>
    <col min="43" max="43" width="9" style="6"/>
    <col min="44" max="44" width="13.125" style="6" customWidth="1"/>
    <col min="45" max="45" width="9" style="6"/>
    <col min="46" max="46" width="13.375" style="6" customWidth="1"/>
    <col min="47" max="47" width="9" style="6"/>
    <col min="48" max="48" width="13.375" style="6" customWidth="1"/>
    <col min="49" max="16384" width="9" style="6"/>
  </cols>
  <sheetData>
    <row r="1" spans="1:60" ht="16.5" customHeight="1">
      <c r="A1" s="6" t="s">
        <v>223</v>
      </c>
    </row>
    <row r="2" spans="1:60" ht="16.5" customHeight="1">
      <c r="A2" s="6" t="s">
        <v>193</v>
      </c>
      <c r="D2" s="29" t="s">
        <v>287</v>
      </c>
    </row>
    <row r="3" spans="1:60" ht="16.5" customHeight="1">
      <c r="B3" s="164"/>
      <c r="C3" s="166" t="s">
        <v>130</v>
      </c>
      <c r="D3" s="164" t="s">
        <v>81</v>
      </c>
      <c r="E3" s="181"/>
      <c r="F3" s="187"/>
      <c r="G3" s="164" t="s">
        <v>82</v>
      </c>
      <c r="H3" s="181"/>
      <c r="I3" s="187"/>
      <c r="J3" s="164" t="s">
        <v>83</v>
      </c>
      <c r="K3" s="181"/>
      <c r="L3" s="187"/>
      <c r="M3" s="164" t="s">
        <v>84</v>
      </c>
      <c r="N3" s="181"/>
      <c r="O3" s="181"/>
      <c r="P3" s="164" t="s">
        <v>85</v>
      </c>
      <c r="Q3" s="181"/>
      <c r="R3" s="187"/>
      <c r="S3" s="164" t="s">
        <v>86</v>
      </c>
      <c r="T3" s="181"/>
      <c r="U3" s="187"/>
      <c r="V3" s="164" t="s">
        <v>87</v>
      </c>
      <c r="W3" s="181"/>
      <c r="X3" s="187"/>
      <c r="Y3" s="164" t="s">
        <v>88</v>
      </c>
      <c r="Z3" s="181"/>
      <c r="AA3" s="187"/>
      <c r="AB3" s="164" t="s">
        <v>262</v>
      </c>
      <c r="AC3" s="181"/>
      <c r="AD3" s="187"/>
    </row>
    <row r="4" spans="1:60" ht="16.5" customHeight="1">
      <c r="B4" s="183"/>
      <c r="C4" s="166"/>
      <c r="D4" s="165"/>
      <c r="E4" s="182"/>
      <c r="F4" s="188"/>
      <c r="G4" s="165"/>
      <c r="H4" s="182"/>
      <c r="I4" s="188"/>
      <c r="J4" s="165"/>
      <c r="K4" s="182"/>
      <c r="L4" s="188"/>
      <c r="M4" s="165"/>
      <c r="N4" s="182"/>
      <c r="O4" s="182"/>
      <c r="P4" s="165"/>
      <c r="Q4" s="182"/>
      <c r="R4" s="188"/>
      <c r="S4" s="165"/>
      <c r="T4" s="182"/>
      <c r="U4" s="188"/>
      <c r="V4" s="165"/>
      <c r="W4" s="182"/>
      <c r="X4" s="188"/>
      <c r="Y4" s="165"/>
      <c r="Z4" s="182"/>
      <c r="AA4" s="188"/>
      <c r="AB4" s="165"/>
      <c r="AC4" s="182"/>
      <c r="AD4" s="188"/>
      <c r="AF4" s="29" t="s">
        <v>243</v>
      </c>
    </row>
    <row r="5" spans="1:60" ht="48">
      <c r="B5" s="165"/>
      <c r="C5" s="166"/>
      <c r="D5" s="24" t="s">
        <v>80</v>
      </c>
      <c r="E5" s="22" t="s">
        <v>73</v>
      </c>
      <c r="F5" s="21" t="s">
        <v>269</v>
      </c>
      <c r="G5" s="24" t="s">
        <v>80</v>
      </c>
      <c r="H5" s="22" t="s">
        <v>73</v>
      </c>
      <c r="I5" s="21" t="s">
        <v>269</v>
      </c>
      <c r="J5" s="24" t="s">
        <v>80</v>
      </c>
      <c r="K5" s="22" t="s">
        <v>73</v>
      </c>
      <c r="L5" s="21" t="s">
        <v>269</v>
      </c>
      <c r="M5" s="24" t="s">
        <v>80</v>
      </c>
      <c r="N5" s="22" t="s">
        <v>73</v>
      </c>
      <c r="O5" s="21" t="s">
        <v>269</v>
      </c>
      <c r="P5" s="24" t="s">
        <v>80</v>
      </c>
      <c r="Q5" s="22" t="s">
        <v>73</v>
      </c>
      <c r="R5" s="21" t="s">
        <v>269</v>
      </c>
      <c r="S5" s="24" t="s">
        <v>80</v>
      </c>
      <c r="T5" s="22" t="s">
        <v>73</v>
      </c>
      <c r="U5" s="21" t="s">
        <v>269</v>
      </c>
      <c r="V5" s="24" t="s">
        <v>80</v>
      </c>
      <c r="W5" s="22" t="s">
        <v>73</v>
      </c>
      <c r="X5" s="21" t="s">
        <v>269</v>
      </c>
      <c r="Y5" s="24" t="s">
        <v>80</v>
      </c>
      <c r="Z5" s="22" t="s">
        <v>73</v>
      </c>
      <c r="AA5" s="21" t="s">
        <v>269</v>
      </c>
      <c r="AB5" s="24" t="s">
        <v>80</v>
      </c>
      <c r="AC5" s="22" t="s">
        <v>73</v>
      </c>
      <c r="AD5" s="21" t="s">
        <v>269</v>
      </c>
      <c r="AF5" s="169" t="s">
        <v>203</v>
      </c>
      <c r="AG5" s="170"/>
      <c r="AH5" s="169" t="s">
        <v>204</v>
      </c>
      <c r="AI5" s="170"/>
      <c r="AJ5" s="169" t="s">
        <v>205</v>
      </c>
      <c r="AK5" s="170"/>
      <c r="AL5" s="169" t="s">
        <v>206</v>
      </c>
      <c r="AM5" s="170"/>
      <c r="AN5" s="169" t="s">
        <v>207</v>
      </c>
      <c r="AO5" s="170"/>
      <c r="AP5" s="169" t="s">
        <v>208</v>
      </c>
      <c r="AQ5" s="170"/>
      <c r="AR5" s="169" t="s">
        <v>209</v>
      </c>
      <c r="AS5" s="170"/>
      <c r="AT5" s="169" t="s">
        <v>210</v>
      </c>
      <c r="AU5" s="170"/>
      <c r="AV5" s="169" t="s">
        <v>211</v>
      </c>
      <c r="AW5" s="170"/>
      <c r="AY5" s="25" t="s">
        <v>203</v>
      </c>
      <c r="AZ5" s="25" t="s">
        <v>204</v>
      </c>
      <c r="BA5" s="25" t="s">
        <v>205</v>
      </c>
      <c r="BB5" s="25" t="s">
        <v>206</v>
      </c>
      <c r="BC5" s="25" t="s">
        <v>207</v>
      </c>
      <c r="BD5" s="25" t="s">
        <v>208</v>
      </c>
      <c r="BE5" s="25" t="s">
        <v>209</v>
      </c>
      <c r="BF5" s="25" t="s">
        <v>210</v>
      </c>
      <c r="BG5" s="25" t="s">
        <v>211</v>
      </c>
      <c r="BH5" s="33"/>
    </row>
    <row r="6" spans="1:60" s="53" customFormat="1" ht="13.5" customHeight="1">
      <c r="B6" s="56">
        <v>1</v>
      </c>
      <c r="C6" s="49" t="s">
        <v>187</v>
      </c>
      <c r="D6" s="111">
        <v>39015</v>
      </c>
      <c r="E6" s="112">
        <v>8504</v>
      </c>
      <c r="F6" s="57">
        <f>IFERROR(E6/D6,"-")</f>
        <v>0.21796744841727542</v>
      </c>
      <c r="G6" s="111">
        <v>14485</v>
      </c>
      <c r="H6" s="112">
        <v>4975</v>
      </c>
      <c r="I6" s="57">
        <f>IFERROR(H6/G6,"-")</f>
        <v>0.34345875043148083</v>
      </c>
      <c r="J6" s="111">
        <v>39025</v>
      </c>
      <c r="K6" s="112">
        <v>22957</v>
      </c>
      <c r="L6" s="57">
        <f>IFERROR(K6/J6,"-")</f>
        <v>0.58826393337604099</v>
      </c>
      <c r="M6" s="111">
        <v>39025</v>
      </c>
      <c r="N6" s="112">
        <v>4720</v>
      </c>
      <c r="O6" s="57">
        <f t="shared" ref="O6:O11" si="0">IFERROR(N6/M6,"-")</f>
        <v>0.12094811018577835</v>
      </c>
      <c r="P6" s="111">
        <v>39027</v>
      </c>
      <c r="Q6" s="112">
        <v>5976</v>
      </c>
      <c r="R6" s="57">
        <f>IFERROR(Q6/P6,"-")</f>
        <v>0.1531247597816896</v>
      </c>
      <c r="S6" s="111">
        <v>39027</v>
      </c>
      <c r="T6" s="112">
        <v>1936</v>
      </c>
      <c r="U6" s="57">
        <f>IFERROR(T6/S6,"-")</f>
        <v>4.9606682553104263E-2</v>
      </c>
      <c r="V6" s="111">
        <v>39021</v>
      </c>
      <c r="W6" s="112">
        <v>17181</v>
      </c>
      <c r="X6" s="57">
        <f>IFERROR(W6/V6,"-")</f>
        <v>0.44030137618205584</v>
      </c>
      <c r="Y6" s="111">
        <v>33951</v>
      </c>
      <c r="Z6" s="112">
        <v>12672</v>
      </c>
      <c r="AA6" s="57">
        <f>IFERROR(Z6/Y6,"-")</f>
        <v>0.37324379252452061</v>
      </c>
      <c r="AB6" s="111">
        <v>39024</v>
      </c>
      <c r="AC6" s="112">
        <v>26720</v>
      </c>
      <c r="AD6" s="57">
        <f t="shared" ref="AD6:AD14" si="1">IFERROR(AC6/AB6,"-")</f>
        <v>0.68470684706847074</v>
      </c>
      <c r="AF6" s="34" t="str">
        <f>INDEX($C$6:$C$13,MATCH(AG6,F$6:F$13,0))</f>
        <v>中河内医療圏</v>
      </c>
      <c r="AG6" s="105">
        <f>LARGE(F$6:F$13,ROW(A1))</f>
        <v>0.24867437685274102</v>
      </c>
      <c r="AH6" s="34" t="str">
        <f>INDEX($C$6:$C$13,MATCH(AI6,I$6:I$13,0))</f>
        <v>北河内医療圏</v>
      </c>
      <c r="AI6" s="105">
        <f>LARGE(I$6:I$13,ROW(C1))</f>
        <v>0.37565835395646929</v>
      </c>
      <c r="AJ6" s="34" t="str">
        <f>INDEX($C$6:$C$13,MATCH(AK6,L$6:L$13,0))</f>
        <v>堺市医療圏</v>
      </c>
      <c r="AK6" s="105">
        <f>LARGE(L$6:L$13,ROW(E1))</f>
        <v>0.61638062354016454</v>
      </c>
      <c r="AL6" s="34" t="str">
        <f>INDEX($C$6:$C$13,MATCH(AM6,O$6:O$13,0))</f>
        <v>北河内医療圏</v>
      </c>
      <c r="AM6" s="105">
        <f>LARGE(O$6:O$13,ROW(G1))</f>
        <v>0.12948973574096437</v>
      </c>
      <c r="AN6" s="34" t="str">
        <f>INDEX($C$6:$C$13,MATCH(AO6,R$6:R$13,0))</f>
        <v>堺市医療圏</v>
      </c>
      <c r="AO6" s="105">
        <f>LARGE(R$6:R$13,ROW(I1))</f>
        <v>0.18188280694627806</v>
      </c>
      <c r="AP6" s="34" t="str">
        <f>INDEX($C$6:$C$13,MATCH(AQ6,U$6:U$13,0))</f>
        <v>泉州医療圏</v>
      </c>
      <c r="AQ6" s="105">
        <f>LARGE(U$6:U$13,ROW(K1))</f>
        <v>6.0689655172413794E-2</v>
      </c>
      <c r="AR6" s="34" t="str">
        <f>INDEX($C$6:$C$13,MATCH(AS6,X$6:X$13,0))</f>
        <v>中河内医療圏</v>
      </c>
      <c r="AS6" s="105">
        <f>LARGE(X$6:X$13,ROW(M1))</f>
        <v>0.45440494590417313</v>
      </c>
      <c r="AT6" s="34" t="str">
        <f>INDEX($C$6:$C$13,MATCH(AU6,AA$6:AA$13,0))</f>
        <v>堺市医療圏</v>
      </c>
      <c r="AU6" s="105">
        <f>LARGE(AA$6:AA$13,ROW(O1))</f>
        <v>0.40257534246575344</v>
      </c>
      <c r="AV6" s="34" t="str">
        <f>INDEX($C$6:$C$13,MATCH(AW6,AD$6:AD$13,0))</f>
        <v>豊能医療圏</v>
      </c>
      <c r="AW6" s="105">
        <f>LARGE(AD$6:AD$13,ROW(Q1))</f>
        <v>0.68470684706847074</v>
      </c>
      <c r="AY6" s="133">
        <f>$F$14</f>
        <v>0.23584989523144326</v>
      </c>
      <c r="AZ6" s="133">
        <f>$I$14</f>
        <v>0.36234594395732417</v>
      </c>
      <c r="BA6" s="133">
        <f>$L$14</f>
        <v>0.59219323933171963</v>
      </c>
      <c r="BB6" s="133">
        <f>$O$14</f>
        <v>0.12121353183637887</v>
      </c>
      <c r="BC6" s="133">
        <f>$R$14</f>
        <v>0.16920498834163455</v>
      </c>
      <c r="BD6" s="133">
        <f>$U$14</f>
        <v>5.5503129350728486E-2</v>
      </c>
      <c r="BE6" s="133">
        <f>$X$14</f>
        <v>0.42261415882746417</v>
      </c>
      <c r="BF6" s="133">
        <f>$AA$14</f>
        <v>0.37768937362178912</v>
      </c>
      <c r="BG6" s="133">
        <f>$AD$14</f>
        <v>0.63748047362828564</v>
      </c>
      <c r="BH6" s="113">
        <v>0</v>
      </c>
    </row>
    <row r="7" spans="1:60" s="53" customFormat="1">
      <c r="B7" s="56">
        <v>2</v>
      </c>
      <c r="C7" s="49" t="s">
        <v>7</v>
      </c>
      <c r="D7" s="111">
        <v>27693</v>
      </c>
      <c r="E7" s="112">
        <v>6148</v>
      </c>
      <c r="F7" s="57">
        <f t="shared" ref="F7:F14" si="2">IFERROR(E7/D7,"-")</f>
        <v>0.22200556097208682</v>
      </c>
      <c r="G7" s="111">
        <v>13270</v>
      </c>
      <c r="H7" s="112">
        <v>4803</v>
      </c>
      <c r="I7" s="57">
        <f t="shared" ref="I7:I14" si="3">IFERROR(H7/G7,"-")</f>
        <v>0.36194423511680485</v>
      </c>
      <c r="J7" s="111">
        <v>27696</v>
      </c>
      <c r="K7" s="112">
        <v>15850</v>
      </c>
      <c r="L7" s="57">
        <f t="shared" ref="L7:L14" si="4">IFERROR(K7/J7,"-")</f>
        <v>0.57228480647024838</v>
      </c>
      <c r="M7" s="111">
        <v>27695</v>
      </c>
      <c r="N7" s="112">
        <v>3254</v>
      </c>
      <c r="O7" s="57">
        <f t="shared" si="0"/>
        <v>0.11749413251489439</v>
      </c>
      <c r="P7" s="111">
        <v>27696</v>
      </c>
      <c r="Q7" s="112">
        <v>4078</v>
      </c>
      <c r="R7" s="57">
        <f t="shared" ref="R7:R14" si="5">IFERROR(Q7/P7,"-")</f>
        <v>0.14724147891392259</v>
      </c>
      <c r="S7" s="111">
        <v>27696</v>
      </c>
      <c r="T7" s="112">
        <v>1419</v>
      </c>
      <c r="U7" s="57">
        <f t="shared" ref="U7:U14" si="6">IFERROR(T7/S7,"-")</f>
        <v>5.123483535528596E-2</v>
      </c>
      <c r="V7" s="111">
        <v>27694</v>
      </c>
      <c r="W7" s="112">
        <v>11012</v>
      </c>
      <c r="X7" s="57">
        <f t="shared" ref="X7:X14" si="7">IFERROR(W7/V7,"-")</f>
        <v>0.39763125586769699</v>
      </c>
      <c r="Y7" s="111">
        <v>24227</v>
      </c>
      <c r="Z7" s="112">
        <v>9036</v>
      </c>
      <c r="AA7" s="57">
        <f t="shared" ref="AA7:AA14" si="8">IFERROR(Z7/Y7,"-")</f>
        <v>0.37297230362818345</v>
      </c>
      <c r="AB7" s="111">
        <v>27693</v>
      </c>
      <c r="AC7" s="112">
        <v>17565</v>
      </c>
      <c r="AD7" s="57">
        <f t="shared" si="1"/>
        <v>0.63427580977142239</v>
      </c>
      <c r="AF7" s="34" t="str">
        <f t="shared" ref="AF7:AF13" si="9">INDEX($C$6:$C$13,MATCH(AG7,F$6:F$13,0))</f>
        <v>大阪市医療圏</v>
      </c>
      <c r="AG7" s="105">
        <f t="shared" ref="AG7:AG13" si="10">LARGE(F$6:F$13,ROW(A2))</f>
        <v>0.2474954408734576</v>
      </c>
      <c r="AH7" s="34" t="str">
        <f t="shared" ref="AH7:AH13" si="11">INDEX($C$6:$C$13,MATCH(AI7,I$6:I$13,0))</f>
        <v>中河内医療圏</v>
      </c>
      <c r="AI7" s="105">
        <f t="shared" ref="AI7:AI13" si="12">LARGE(I$6:I$13,ROW(C2))</f>
        <v>0.36567811307665626</v>
      </c>
      <c r="AJ7" s="34" t="str">
        <f t="shared" ref="AJ7:AJ13" si="13">INDEX($C$6:$C$13,MATCH(AK7,L$6:L$13,0))</f>
        <v>中河内医療圏</v>
      </c>
      <c r="AK7" s="105">
        <f t="shared" ref="AK7:AK13" si="14">LARGE(L$6:L$13,ROW(E2))</f>
        <v>0.60730974632843793</v>
      </c>
      <c r="AL7" s="34" t="str">
        <f t="shared" ref="AL7:AL13" si="15">INDEX($C$6:$C$13,MATCH(AM7,O$6:O$13,0))</f>
        <v>堺市医療圏</v>
      </c>
      <c r="AM7" s="105">
        <f t="shared" ref="AM7:AM13" si="16">LARGE(O$6:O$13,ROW(G2))</f>
        <v>0.12943685573554053</v>
      </c>
      <c r="AN7" s="34" t="str">
        <f t="shared" ref="AN7:AN13" si="17">INDEX($C$6:$C$13,MATCH(AO7,R$6:R$13,0))</f>
        <v>北河内医療圏</v>
      </c>
      <c r="AO7" s="105">
        <f t="shared" ref="AO7:AO13" si="18">LARGE(R$6:R$13,ROW(I2))</f>
        <v>0.18071274116094246</v>
      </c>
      <c r="AP7" s="34" t="str">
        <f t="shared" ref="AP7:AP13" si="19">INDEX($C$6:$C$13,MATCH(AQ7,U$6:U$13,0))</f>
        <v>堺市医療圏</v>
      </c>
      <c r="AQ7" s="105">
        <f t="shared" ref="AQ7:AQ13" si="20">LARGE(U$6:U$13,ROW(K2))</f>
        <v>6.0373717883619379E-2</v>
      </c>
      <c r="AR7" s="34" t="str">
        <f t="shared" ref="AR7:AR13" si="21">INDEX($C$6:$C$13,MATCH(AS7,X$6:X$13,0))</f>
        <v>豊能医療圏</v>
      </c>
      <c r="AS7" s="105">
        <f t="shared" ref="AS7:AS13" si="22">LARGE(X$6:X$13,ROW(M2))</f>
        <v>0.44030137618205584</v>
      </c>
      <c r="AT7" s="34" t="str">
        <f t="shared" ref="AT7:AT13" si="23">INDEX($C$6:$C$13,MATCH(AU7,AA$6:AA$13,0))</f>
        <v>泉州医療圏</v>
      </c>
      <c r="AU7" s="105">
        <f t="shared" ref="AU7:AU13" si="24">LARGE(AA$6:AA$13,ROW(O2))</f>
        <v>0.38629268050944049</v>
      </c>
      <c r="AV7" s="34" t="str">
        <f t="shared" ref="AV7:AV13" si="25">INDEX($C$6:$C$13,MATCH(AW7,AD$6:AD$13,0))</f>
        <v>中河内医療圏</v>
      </c>
      <c r="AW7" s="105">
        <f t="shared" ref="AW7:AW13" si="26">LARGE(AD$6:AD$13,ROW(Q2))</f>
        <v>0.66250730323011431</v>
      </c>
      <c r="AY7" s="133">
        <f t="shared" ref="AY7:AY13" si="27">$F$14</f>
        <v>0.23584989523144326</v>
      </c>
      <c r="AZ7" s="133">
        <f t="shared" ref="AZ7:AZ13" si="28">$I$14</f>
        <v>0.36234594395732417</v>
      </c>
      <c r="BA7" s="133">
        <f t="shared" ref="BA7:BA13" si="29">$L$14</f>
        <v>0.59219323933171963</v>
      </c>
      <c r="BB7" s="133">
        <f t="shared" ref="BB7:BB13" si="30">$O$14</f>
        <v>0.12121353183637887</v>
      </c>
      <c r="BC7" s="133">
        <f t="shared" ref="BC7:BC13" si="31">$R$14</f>
        <v>0.16920498834163455</v>
      </c>
      <c r="BD7" s="133">
        <f t="shared" ref="BD7:BD13" si="32">$U$14</f>
        <v>5.5503129350728486E-2</v>
      </c>
      <c r="BE7" s="133">
        <f t="shared" ref="BE7:BE13" si="33">$X$14</f>
        <v>0.42261415882746417</v>
      </c>
      <c r="BF7" s="133">
        <f t="shared" ref="BF7:BF13" si="34">$AA$14</f>
        <v>0.37768937362178912</v>
      </c>
      <c r="BG7" s="133">
        <f t="shared" ref="BG7:BG13" si="35">$AD$14</f>
        <v>0.63748047362828564</v>
      </c>
      <c r="BH7" s="113">
        <v>0</v>
      </c>
    </row>
    <row r="8" spans="1:60" s="53" customFormat="1">
      <c r="B8" s="56">
        <v>3</v>
      </c>
      <c r="C8" s="49" t="s">
        <v>12</v>
      </c>
      <c r="D8" s="111">
        <v>35609</v>
      </c>
      <c r="E8" s="112">
        <v>8622</v>
      </c>
      <c r="F8" s="57">
        <f t="shared" si="2"/>
        <v>0.24212979864640963</v>
      </c>
      <c r="G8" s="111">
        <v>15759</v>
      </c>
      <c r="H8" s="112">
        <v>5920</v>
      </c>
      <c r="I8" s="57">
        <f t="shared" si="3"/>
        <v>0.37565835395646929</v>
      </c>
      <c r="J8" s="111">
        <v>35609</v>
      </c>
      <c r="K8" s="112">
        <v>21232</v>
      </c>
      <c r="L8" s="57">
        <f t="shared" si="4"/>
        <v>0.59625375607290287</v>
      </c>
      <c r="M8" s="111">
        <v>35609</v>
      </c>
      <c r="N8" s="112">
        <v>4611</v>
      </c>
      <c r="O8" s="57">
        <f t="shared" si="0"/>
        <v>0.12948973574096437</v>
      </c>
      <c r="P8" s="111">
        <v>35609</v>
      </c>
      <c r="Q8" s="112">
        <v>6435</v>
      </c>
      <c r="R8" s="57">
        <f>IFERROR(Q8/P8,"-")</f>
        <v>0.18071274116094246</v>
      </c>
      <c r="S8" s="111">
        <v>35609</v>
      </c>
      <c r="T8" s="112">
        <v>2011</v>
      </c>
      <c r="U8" s="57">
        <f t="shared" si="6"/>
        <v>5.6474486787048216E-2</v>
      </c>
      <c r="V8" s="111">
        <v>35609</v>
      </c>
      <c r="W8" s="112">
        <v>14922</v>
      </c>
      <c r="X8" s="57">
        <f t="shared" si="7"/>
        <v>0.41905136341936028</v>
      </c>
      <c r="Y8" s="111">
        <v>27982</v>
      </c>
      <c r="Z8" s="112">
        <v>10792</v>
      </c>
      <c r="AA8" s="57">
        <f t="shared" si="8"/>
        <v>0.38567650632549494</v>
      </c>
      <c r="AB8" s="111">
        <v>35606</v>
      </c>
      <c r="AC8" s="112">
        <v>22207</v>
      </c>
      <c r="AD8" s="57">
        <f t="shared" si="1"/>
        <v>0.62368701904173451</v>
      </c>
      <c r="AF8" s="34" t="str">
        <f t="shared" si="9"/>
        <v>泉州医療圏</v>
      </c>
      <c r="AG8" s="105">
        <f t="shared" si="10"/>
        <v>0.24463770539783417</v>
      </c>
      <c r="AH8" s="34" t="str">
        <f t="shared" si="11"/>
        <v>堺市医療圏</v>
      </c>
      <c r="AI8" s="105">
        <f t="shared" si="12"/>
        <v>0.36434390456793714</v>
      </c>
      <c r="AJ8" s="34" t="str">
        <f t="shared" si="13"/>
        <v>泉州医療圏</v>
      </c>
      <c r="AK8" s="105">
        <f t="shared" si="14"/>
        <v>0.60361113433085345</v>
      </c>
      <c r="AL8" s="34" t="str">
        <f t="shared" si="15"/>
        <v>中河内医療圏</v>
      </c>
      <c r="AM8" s="105">
        <f t="shared" si="16"/>
        <v>0.12758678237650201</v>
      </c>
      <c r="AN8" s="34" t="str">
        <f t="shared" si="17"/>
        <v>大阪市医療圏</v>
      </c>
      <c r="AO8" s="105">
        <f t="shared" si="18"/>
        <v>0.18022113312972038</v>
      </c>
      <c r="AP8" s="34" t="str">
        <f t="shared" si="19"/>
        <v>南河内医療圏</v>
      </c>
      <c r="AQ8" s="105">
        <f t="shared" si="20"/>
        <v>5.7588805166846072E-2</v>
      </c>
      <c r="AR8" s="34" t="str">
        <f t="shared" si="21"/>
        <v>堺市医療圏</v>
      </c>
      <c r="AS8" s="105">
        <f t="shared" si="22"/>
        <v>0.43045752297770784</v>
      </c>
      <c r="AT8" s="34" t="str">
        <f t="shared" si="23"/>
        <v>北河内医療圏</v>
      </c>
      <c r="AU8" s="105">
        <f t="shared" si="24"/>
        <v>0.38567650632549494</v>
      </c>
      <c r="AV8" s="34" t="str">
        <f t="shared" si="25"/>
        <v>堺市医療圏</v>
      </c>
      <c r="AW8" s="105">
        <f t="shared" si="26"/>
        <v>0.64166030048382994</v>
      </c>
      <c r="AY8" s="133">
        <f t="shared" si="27"/>
        <v>0.23584989523144326</v>
      </c>
      <c r="AZ8" s="133">
        <f t="shared" si="28"/>
        <v>0.36234594395732417</v>
      </c>
      <c r="BA8" s="133">
        <f t="shared" si="29"/>
        <v>0.59219323933171963</v>
      </c>
      <c r="BB8" s="133">
        <f t="shared" si="30"/>
        <v>0.12121353183637887</v>
      </c>
      <c r="BC8" s="133">
        <f t="shared" si="31"/>
        <v>0.16920498834163455</v>
      </c>
      <c r="BD8" s="133">
        <f t="shared" si="32"/>
        <v>5.5503129350728486E-2</v>
      </c>
      <c r="BE8" s="133">
        <f t="shared" si="33"/>
        <v>0.42261415882746417</v>
      </c>
      <c r="BF8" s="133">
        <f t="shared" si="34"/>
        <v>0.37768937362178912</v>
      </c>
      <c r="BG8" s="133">
        <f t="shared" si="35"/>
        <v>0.63748047362828564</v>
      </c>
      <c r="BH8" s="113">
        <v>0</v>
      </c>
    </row>
    <row r="9" spans="1:60" s="53" customFormat="1">
      <c r="B9" s="56">
        <v>4</v>
      </c>
      <c r="C9" s="49" t="s">
        <v>20</v>
      </c>
      <c r="D9" s="111">
        <v>23951</v>
      </c>
      <c r="E9" s="112">
        <v>5956</v>
      </c>
      <c r="F9" s="57">
        <f t="shared" si="2"/>
        <v>0.24867437685274102</v>
      </c>
      <c r="G9" s="111">
        <v>11532</v>
      </c>
      <c r="H9" s="112">
        <v>4217</v>
      </c>
      <c r="I9" s="57">
        <f t="shared" si="3"/>
        <v>0.36567811307665626</v>
      </c>
      <c r="J9" s="111">
        <v>23968</v>
      </c>
      <c r="K9" s="112">
        <v>14556</v>
      </c>
      <c r="L9" s="57">
        <f t="shared" si="4"/>
        <v>0.60730974632843793</v>
      </c>
      <c r="M9" s="111">
        <v>23968</v>
      </c>
      <c r="N9" s="112">
        <v>3058</v>
      </c>
      <c r="O9" s="57">
        <f t="shared" si="0"/>
        <v>0.12758678237650201</v>
      </c>
      <c r="P9" s="111">
        <v>23969</v>
      </c>
      <c r="Q9" s="112">
        <v>4135</v>
      </c>
      <c r="R9" s="57">
        <f>IFERROR(Q9/P9,"-")</f>
        <v>0.17251449789311193</v>
      </c>
      <c r="S9" s="111">
        <v>23969</v>
      </c>
      <c r="T9" s="112">
        <v>1340</v>
      </c>
      <c r="U9" s="57">
        <f t="shared" si="6"/>
        <v>5.5905544661854899E-2</v>
      </c>
      <c r="V9" s="111">
        <v>23939</v>
      </c>
      <c r="W9" s="112">
        <v>10878</v>
      </c>
      <c r="X9" s="57">
        <f t="shared" si="7"/>
        <v>0.45440494590417313</v>
      </c>
      <c r="Y9" s="111">
        <v>20267</v>
      </c>
      <c r="Z9" s="112">
        <v>7117</v>
      </c>
      <c r="AA9" s="57">
        <f t="shared" si="8"/>
        <v>0.35116198746731142</v>
      </c>
      <c r="AB9" s="111">
        <v>23962</v>
      </c>
      <c r="AC9" s="112">
        <v>15875</v>
      </c>
      <c r="AD9" s="57">
        <f t="shared" si="1"/>
        <v>0.66250730323011431</v>
      </c>
      <c r="AF9" s="34" t="str">
        <f t="shared" si="9"/>
        <v>北河内医療圏</v>
      </c>
      <c r="AG9" s="105">
        <f t="shared" si="10"/>
        <v>0.24212979864640963</v>
      </c>
      <c r="AH9" s="34" t="str">
        <f t="shared" si="11"/>
        <v>泉州医療圏</v>
      </c>
      <c r="AI9" s="105">
        <f t="shared" si="12"/>
        <v>0.36342155009451793</v>
      </c>
      <c r="AJ9" s="34" t="str">
        <f t="shared" si="13"/>
        <v>北河内医療圏</v>
      </c>
      <c r="AK9" s="105">
        <f t="shared" si="14"/>
        <v>0.59625375607290287</v>
      </c>
      <c r="AL9" s="34" t="str">
        <f t="shared" si="15"/>
        <v>豊能医療圏</v>
      </c>
      <c r="AM9" s="105">
        <f t="shared" si="16"/>
        <v>0.12094811018577835</v>
      </c>
      <c r="AN9" s="34" t="str">
        <f t="shared" si="17"/>
        <v>泉州医療圏</v>
      </c>
      <c r="AO9" s="105">
        <f t="shared" si="18"/>
        <v>0.17387669801462904</v>
      </c>
      <c r="AP9" s="34" t="str">
        <f t="shared" si="19"/>
        <v>北河内医療圏</v>
      </c>
      <c r="AQ9" s="105">
        <f t="shared" si="20"/>
        <v>5.6474486787048216E-2</v>
      </c>
      <c r="AR9" s="34" t="str">
        <f t="shared" si="21"/>
        <v>大阪市医療圏</v>
      </c>
      <c r="AS9" s="105">
        <f t="shared" si="22"/>
        <v>0.42245076897556816</v>
      </c>
      <c r="AT9" s="34" t="str">
        <f t="shared" si="23"/>
        <v>大阪市医療圏</v>
      </c>
      <c r="AU9" s="105">
        <f t="shared" si="24"/>
        <v>0.37693189122718762</v>
      </c>
      <c r="AV9" s="34" t="str">
        <f t="shared" si="25"/>
        <v>三島医療圏</v>
      </c>
      <c r="AW9" s="105">
        <f t="shared" si="26"/>
        <v>0.63427580977142239</v>
      </c>
      <c r="AY9" s="133">
        <f t="shared" si="27"/>
        <v>0.23584989523144326</v>
      </c>
      <c r="AZ9" s="133">
        <f t="shared" si="28"/>
        <v>0.36234594395732417</v>
      </c>
      <c r="BA9" s="133">
        <f t="shared" si="29"/>
        <v>0.59219323933171963</v>
      </c>
      <c r="BB9" s="133">
        <f t="shared" si="30"/>
        <v>0.12121353183637887</v>
      </c>
      <c r="BC9" s="133">
        <f t="shared" si="31"/>
        <v>0.16920498834163455</v>
      </c>
      <c r="BD9" s="133">
        <f t="shared" si="32"/>
        <v>5.5503129350728486E-2</v>
      </c>
      <c r="BE9" s="133">
        <f t="shared" si="33"/>
        <v>0.42261415882746417</v>
      </c>
      <c r="BF9" s="133">
        <f t="shared" si="34"/>
        <v>0.37768937362178912</v>
      </c>
      <c r="BG9" s="133">
        <f t="shared" si="35"/>
        <v>0.63748047362828564</v>
      </c>
      <c r="BH9" s="113">
        <v>0</v>
      </c>
    </row>
    <row r="10" spans="1:60" s="53" customFormat="1">
      <c r="B10" s="56">
        <v>5</v>
      </c>
      <c r="C10" s="49" t="s">
        <v>24</v>
      </c>
      <c r="D10" s="111">
        <v>24147</v>
      </c>
      <c r="E10" s="112">
        <v>5533</v>
      </c>
      <c r="F10" s="57">
        <f t="shared" si="2"/>
        <v>0.22913819522093842</v>
      </c>
      <c r="G10" s="111">
        <v>5117</v>
      </c>
      <c r="H10" s="112">
        <v>1855</v>
      </c>
      <c r="I10" s="57">
        <f t="shared" si="3"/>
        <v>0.36251709986320108</v>
      </c>
      <c r="J10" s="111">
        <v>24154</v>
      </c>
      <c r="K10" s="112">
        <v>13748</v>
      </c>
      <c r="L10" s="57">
        <f>IFERROR(K10/J10,"-")</f>
        <v>0.56918108801854761</v>
      </c>
      <c r="M10" s="111">
        <v>24154</v>
      </c>
      <c r="N10" s="112">
        <v>2664</v>
      </c>
      <c r="O10" s="57">
        <f t="shared" si="0"/>
        <v>0.11029229113190361</v>
      </c>
      <c r="P10" s="111">
        <v>24154</v>
      </c>
      <c r="Q10" s="112">
        <v>4007</v>
      </c>
      <c r="R10" s="57">
        <f>IFERROR(Q10/P10,"-")</f>
        <v>0.16589384780988656</v>
      </c>
      <c r="S10" s="111">
        <v>24154</v>
      </c>
      <c r="T10" s="112">
        <v>1391</v>
      </c>
      <c r="U10" s="57">
        <f t="shared" si="6"/>
        <v>5.7588805166846072E-2</v>
      </c>
      <c r="V10" s="111">
        <v>24149</v>
      </c>
      <c r="W10" s="112">
        <v>9822</v>
      </c>
      <c r="X10" s="57">
        <f t="shared" si="7"/>
        <v>0.40672491614559608</v>
      </c>
      <c r="Y10" s="111">
        <v>20711</v>
      </c>
      <c r="Z10" s="112">
        <v>7801</v>
      </c>
      <c r="AA10" s="57">
        <f t="shared" si="8"/>
        <v>0.37665974602868041</v>
      </c>
      <c r="AB10" s="111">
        <v>24153</v>
      </c>
      <c r="AC10" s="112">
        <v>15050</v>
      </c>
      <c r="AD10" s="57">
        <f t="shared" si="1"/>
        <v>0.62311100070384629</v>
      </c>
      <c r="AF10" s="34" t="str">
        <f t="shared" si="9"/>
        <v>堺市医療圏</v>
      </c>
      <c r="AG10" s="105">
        <f t="shared" si="10"/>
        <v>0.23638211382113822</v>
      </c>
      <c r="AH10" s="34" t="str">
        <f t="shared" si="11"/>
        <v>南河内医療圏</v>
      </c>
      <c r="AI10" s="105">
        <f t="shared" si="12"/>
        <v>0.36251709986320108</v>
      </c>
      <c r="AJ10" s="34" t="str">
        <f t="shared" si="13"/>
        <v>大阪市医療圏</v>
      </c>
      <c r="AK10" s="105">
        <f t="shared" si="14"/>
        <v>0.59229093664172738</v>
      </c>
      <c r="AL10" s="34" t="str">
        <f t="shared" si="15"/>
        <v>大阪市医療圏</v>
      </c>
      <c r="AM10" s="105">
        <f t="shared" si="16"/>
        <v>0.12030876328937087</v>
      </c>
      <c r="AN10" s="34" t="str">
        <f t="shared" si="17"/>
        <v>中河内医療圏</v>
      </c>
      <c r="AO10" s="105">
        <f t="shared" si="18"/>
        <v>0.17251449789311193</v>
      </c>
      <c r="AP10" s="34" t="str">
        <f t="shared" si="19"/>
        <v>大阪市医療圏</v>
      </c>
      <c r="AQ10" s="105">
        <f t="shared" si="20"/>
        <v>5.6301347160072922E-2</v>
      </c>
      <c r="AR10" s="34" t="str">
        <f t="shared" si="21"/>
        <v>北河内医療圏</v>
      </c>
      <c r="AS10" s="105">
        <f t="shared" si="22"/>
        <v>0.41905136341936028</v>
      </c>
      <c r="AT10" s="34" t="str">
        <f t="shared" si="23"/>
        <v>南河内医療圏</v>
      </c>
      <c r="AU10" s="105">
        <f t="shared" si="24"/>
        <v>0.37665974602868041</v>
      </c>
      <c r="AV10" s="34" t="str">
        <f t="shared" si="25"/>
        <v>泉州医療圏</v>
      </c>
      <c r="AW10" s="105">
        <f t="shared" si="26"/>
        <v>0.63105091547529468</v>
      </c>
      <c r="AY10" s="133">
        <f t="shared" si="27"/>
        <v>0.23584989523144326</v>
      </c>
      <c r="AZ10" s="133">
        <f t="shared" si="28"/>
        <v>0.36234594395732417</v>
      </c>
      <c r="BA10" s="133">
        <f t="shared" si="29"/>
        <v>0.59219323933171963</v>
      </c>
      <c r="BB10" s="133">
        <f t="shared" si="30"/>
        <v>0.12121353183637887</v>
      </c>
      <c r="BC10" s="133">
        <f t="shared" si="31"/>
        <v>0.16920498834163455</v>
      </c>
      <c r="BD10" s="133">
        <f t="shared" si="32"/>
        <v>5.5503129350728486E-2</v>
      </c>
      <c r="BE10" s="133">
        <f t="shared" si="33"/>
        <v>0.42261415882746417</v>
      </c>
      <c r="BF10" s="133">
        <f t="shared" si="34"/>
        <v>0.37768937362178912</v>
      </c>
      <c r="BG10" s="133">
        <f t="shared" si="35"/>
        <v>0.63748047362828564</v>
      </c>
      <c r="BH10" s="113">
        <v>0</v>
      </c>
    </row>
    <row r="11" spans="1:60" s="53" customFormat="1">
      <c r="B11" s="56">
        <v>6</v>
      </c>
      <c r="C11" s="49" t="s">
        <v>34</v>
      </c>
      <c r="D11" s="111">
        <v>19680</v>
      </c>
      <c r="E11" s="112">
        <v>4652</v>
      </c>
      <c r="F11" s="57">
        <f t="shared" si="2"/>
        <v>0.23638211382113822</v>
      </c>
      <c r="G11" s="111">
        <v>13748</v>
      </c>
      <c r="H11" s="112">
        <v>5009</v>
      </c>
      <c r="I11" s="57">
        <f t="shared" si="3"/>
        <v>0.36434390456793714</v>
      </c>
      <c r="J11" s="111">
        <v>19694</v>
      </c>
      <c r="K11" s="112">
        <v>12139</v>
      </c>
      <c r="L11" s="57">
        <f>IFERROR(K11/J11,"-")</f>
        <v>0.61638062354016454</v>
      </c>
      <c r="M11" s="111">
        <v>19693</v>
      </c>
      <c r="N11" s="112">
        <v>2549</v>
      </c>
      <c r="O11" s="57">
        <f t="shared" si="0"/>
        <v>0.12943685573554053</v>
      </c>
      <c r="P11" s="111">
        <v>19694</v>
      </c>
      <c r="Q11" s="112">
        <v>3582</v>
      </c>
      <c r="R11" s="57">
        <f>IFERROR(Q11/P11,"-")</f>
        <v>0.18188280694627806</v>
      </c>
      <c r="S11" s="111">
        <v>19694</v>
      </c>
      <c r="T11" s="112">
        <v>1189</v>
      </c>
      <c r="U11" s="57">
        <f t="shared" si="6"/>
        <v>6.0373717883619379E-2</v>
      </c>
      <c r="V11" s="111">
        <v>19693</v>
      </c>
      <c r="W11" s="112">
        <v>8477</v>
      </c>
      <c r="X11" s="57">
        <f t="shared" si="7"/>
        <v>0.43045752297770784</v>
      </c>
      <c r="Y11" s="111">
        <v>18250</v>
      </c>
      <c r="Z11" s="112">
        <v>7347</v>
      </c>
      <c r="AA11" s="57">
        <f t="shared" si="8"/>
        <v>0.40257534246575344</v>
      </c>
      <c r="AB11" s="111">
        <v>19635</v>
      </c>
      <c r="AC11" s="112">
        <v>12599</v>
      </c>
      <c r="AD11" s="57">
        <f t="shared" si="1"/>
        <v>0.64166030048382994</v>
      </c>
      <c r="AF11" s="34" t="str">
        <f t="shared" si="9"/>
        <v>南河内医療圏</v>
      </c>
      <c r="AG11" s="105">
        <f t="shared" si="10"/>
        <v>0.22913819522093842</v>
      </c>
      <c r="AH11" s="34" t="str">
        <f t="shared" si="11"/>
        <v>大阪市医療圏</v>
      </c>
      <c r="AI11" s="105">
        <f t="shared" si="12"/>
        <v>0.36223428542438235</v>
      </c>
      <c r="AJ11" s="34" t="str">
        <f t="shared" si="13"/>
        <v>豊能医療圏</v>
      </c>
      <c r="AK11" s="105">
        <f t="shared" si="14"/>
        <v>0.58826393337604099</v>
      </c>
      <c r="AL11" s="34" t="str">
        <f t="shared" si="15"/>
        <v>三島医療圏</v>
      </c>
      <c r="AM11" s="105">
        <f t="shared" si="16"/>
        <v>0.11749413251489439</v>
      </c>
      <c r="AN11" s="34" t="str">
        <f t="shared" si="17"/>
        <v>南河内医療圏</v>
      </c>
      <c r="AO11" s="105">
        <f t="shared" si="18"/>
        <v>0.16589384780988656</v>
      </c>
      <c r="AP11" s="34" t="str">
        <f t="shared" si="19"/>
        <v>中河内医療圏</v>
      </c>
      <c r="AQ11" s="105">
        <f t="shared" si="20"/>
        <v>5.5905544661854899E-2</v>
      </c>
      <c r="AR11" s="34" t="str">
        <f t="shared" si="21"/>
        <v>南河内医療圏</v>
      </c>
      <c r="AS11" s="105">
        <f t="shared" si="22"/>
        <v>0.40672491614559608</v>
      </c>
      <c r="AT11" s="34" t="str">
        <f t="shared" si="23"/>
        <v>豊能医療圏</v>
      </c>
      <c r="AU11" s="105">
        <f t="shared" si="24"/>
        <v>0.37324379252452061</v>
      </c>
      <c r="AV11" s="34" t="str">
        <f t="shared" si="25"/>
        <v>北河内医療圏</v>
      </c>
      <c r="AW11" s="105">
        <f t="shared" si="26"/>
        <v>0.62368701904173451</v>
      </c>
      <c r="AY11" s="133">
        <f t="shared" si="27"/>
        <v>0.23584989523144326</v>
      </c>
      <c r="AZ11" s="133">
        <f t="shared" si="28"/>
        <v>0.36234594395732417</v>
      </c>
      <c r="BA11" s="133">
        <f t="shared" si="29"/>
        <v>0.59219323933171963</v>
      </c>
      <c r="BB11" s="133">
        <f t="shared" si="30"/>
        <v>0.12121353183637887</v>
      </c>
      <c r="BC11" s="133">
        <f t="shared" si="31"/>
        <v>0.16920498834163455</v>
      </c>
      <c r="BD11" s="133">
        <f t="shared" si="32"/>
        <v>5.5503129350728486E-2</v>
      </c>
      <c r="BE11" s="133">
        <f t="shared" si="33"/>
        <v>0.42261415882746417</v>
      </c>
      <c r="BF11" s="133">
        <f t="shared" si="34"/>
        <v>0.37768937362178912</v>
      </c>
      <c r="BG11" s="133">
        <f t="shared" si="35"/>
        <v>0.63748047362828564</v>
      </c>
      <c r="BH11" s="113">
        <v>0</v>
      </c>
    </row>
    <row r="12" spans="1:60" s="53" customFormat="1">
      <c r="B12" s="56">
        <v>7</v>
      </c>
      <c r="C12" s="49" t="s">
        <v>43</v>
      </c>
      <c r="D12" s="111">
        <v>23917</v>
      </c>
      <c r="E12" s="112">
        <v>5851</v>
      </c>
      <c r="F12" s="57">
        <f t="shared" si="2"/>
        <v>0.24463770539783417</v>
      </c>
      <c r="G12" s="111">
        <v>4232</v>
      </c>
      <c r="H12" s="112">
        <v>1538</v>
      </c>
      <c r="I12" s="57">
        <f t="shared" si="3"/>
        <v>0.36342155009451793</v>
      </c>
      <c r="J12" s="111">
        <v>23926</v>
      </c>
      <c r="K12" s="112">
        <v>14442</v>
      </c>
      <c r="L12" s="57">
        <f>IFERROR(K12/J12,"-")</f>
        <v>0.60361113433085345</v>
      </c>
      <c r="M12" s="111">
        <v>23925</v>
      </c>
      <c r="N12" s="112">
        <v>2706</v>
      </c>
      <c r="O12" s="57">
        <f t="shared" ref="O12:O14" si="36">IFERROR(N12/M12,"-")</f>
        <v>0.11310344827586206</v>
      </c>
      <c r="P12" s="111">
        <v>23925</v>
      </c>
      <c r="Q12" s="112">
        <v>4160</v>
      </c>
      <c r="R12" s="57">
        <f t="shared" si="5"/>
        <v>0.17387669801462904</v>
      </c>
      <c r="S12" s="111">
        <v>23925</v>
      </c>
      <c r="T12" s="112">
        <v>1452</v>
      </c>
      <c r="U12" s="57">
        <f t="shared" si="6"/>
        <v>6.0689655172413794E-2</v>
      </c>
      <c r="V12" s="111">
        <v>23902</v>
      </c>
      <c r="W12" s="112">
        <v>9705</v>
      </c>
      <c r="X12" s="57">
        <f t="shared" si="7"/>
        <v>0.40603296795247262</v>
      </c>
      <c r="Y12" s="111">
        <v>20179</v>
      </c>
      <c r="Z12" s="112">
        <v>7795</v>
      </c>
      <c r="AA12" s="57">
        <f t="shared" si="8"/>
        <v>0.38629268050944049</v>
      </c>
      <c r="AB12" s="111">
        <v>23922</v>
      </c>
      <c r="AC12" s="112">
        <v>15096</v>
      </c>
      <c r="AD12" s="57">
        <f t="shared" si="1"/>
        <v>0.63105091547529468</v>
      </c>
      <c r="AF12" s="34" t="str">
        <f t="shared" si="9"/>
        <v>三島医療圏</v>
      </c>
      <c r="AG12" s="105">
        <f t="shared" si="10"/>
        <v>0.22200556097208682</v>
      </c>
      <c r="AH12" s="34" t="str">
        <f t="shared" si="11"/>
        <v>三島医療圏</v>
      </c>
      <c r="AI12" s="105">
        <f t="shared" si="12"/>
        <v>0.36194423511680485</v>
      </c>
      <c r="AJ12" s="34" t="str">
        <f t="shared" si="13"/>
        <v>三島医療圏</v>
      </c>
      <c r="AK12" s="105">
        <f t="shared" si="14"/>
        <v>0.57228480647024838</v>
      </c>
      <c r="AL12" s="34" t="str">
        <f t="shared" si="15"/>
        <v>泉州医療圏</v>
      </c>
      <c r="AM12" s="105">
        <f t="shared" si="16"/>
        <v>0.11310344827586206</v>
      </c>
      <c r="AN12" s="34" t="str">
        <f t="shared" si="17"/>
        <v>豊能医療圏</v>
      </c>
      <c r="AO12" s="105">
        <f t="shared" si="18"/>
        <v>0.1531247597816896</v>
      </c>
      <c r="AP12" s="34" t="str">
        <f t="shared" si="19"/>
        <v>三島医療圏</v>
      </c>
      <c r="AQ12" s="105">
        <f t="shared" si="20"/>
        <v>5.123483535528596E-2</v>
      </c>
      <c r="AR12" s="34" t="str">
        <f t="shared" si="21"/>
        <v>泉州医療圏</v>
      </c>
      <c r="AS12" s="105">
        <f t="shared" si="22"/>
        <v>0.40603296795247262</v>
      </c>
      <c r="AT12" s="34" t="str">
        <f t="shared" si="23"/>
        <v>三島医療圏</v>
      </c>
      <c r="AU12" s="105">
        <f t="shared" si="24"/>
        <v>0.37297230362818345</v>
      </c>
      <c r="AV12" s="34" t="str">
        <f t="shared" si="25"/>
        <v>南河内医療圏</v>
      </c>
      <c r="AW12" s="105">
        <f t="shared" si="26"/>
        <v>0.62311100070384629</v>
      </c>
      <c r="AY12" s="133">
        <f t="shared" si="27"/>
        <v>0.23584989523144326</v>
      </c>
      <c r="AZ12" s="133">
        <f t="shared" si="28"/>
        <v>0.36234594395732417</v>
      </c>
      <c r="BA12" s="133">
        <f t="shared" si="29"/>
        <v>0.59219323933171963</v>
      </c>
      <c r="BB12" s="133">
        <f t="shared" si="30"/>
        <v>0.12121353183637887</v>
      </c>
      <c r="BC12" s="133">
        <f t="shared" si="31"/>
        <v>0.16920498834163455</v>
      </c>
      <c r="BD12" s="133">
        <f t="shared" si="32"/>
        <v>5.5503129350728486E-2</v>
      </c>
      <c r="BE12" s="133">
        <f t="shared" si="33"/>
        <v>0.42261415882746417</v>
      </c>
      <c r="BF12" s="133">
        <f t="shared" si="34"/>
        <v>0.37768937362178912</v>
      </c>
      <c r="BG12" s="133">
        <f t="shared" si="35"/>
        <v>0.63748047362828564</v>
      </c>
      <c r="BH12" s="113">
        <v>0</v>
      </c>
    </row>
    <row r="13" spans="1:60" s="53" customFormat="1" ht="14.25" thickBot="1">
      <c r="B13" s="56">
        <v>8</v>
      </c>
      <c r="C13" s="49" t="s">
        <v>56</v>
      </c>
      <c r="D13" s="111">
        <v>42223</v>
      </c>
      <c r="E13" s="112">
        <v>10450</v>
      </c>
      <c r="F13" s="57">
        <f t="shared" si="2"/>
        <v>0.2474954408734576</v>
      </c>
      <c r="G13" s="111">
        <v>19711</v>
      </c>
      <c r="H13" s="112">
        <v>7140</v>
      </c>
      <c r="I13" s="57">
        <f t="shared" si="3"/>
        <v>0.36223428542438235</v>
      </c>
      <c r="J13" s="111">
        <v>42236</v>
      </c>
      <c r="K13" s="112">
        <v>25016</v>
      </c>
      <c r="L13" s="57">
        <f>IFERROR(K13/J13,"-")</f>
        <v>0.59229093664172738</v>
      </c>
      <c r="M13" s="111">
        <v>42233</v>
      </c>
      <c r="N13" s="112">
        <v>5081</v>
      </c>
      <c r="O13" s="57">
        <f t="shared" si="36"/>
        <v>0.12030876328937087</v>
      </c>
      <c r="P13" s="111">
        <v>42237</v>
      </c>
      <c r="Q13" s="112">
        <v>7612</v>
      </c>
      <c r="R13" s="57">
        <f t="shared" si="5"/>
        <v>0.18022113312972038</v>
      </c>
      <c r="S13" s="111">
        <v>42237</v>
      </c>
      <c r="T13" s="112">
        <v>2378</v>
      </c>
      <c r="U13" s="57">
        <f t="shared" si="6"/>
        <v>5.6301347160072922E-2</v>
      </c>
      <c r="V13" s="111">
        <v>42199</v>
      </c>
      <c r="W13" s="112">
        <v>17827</v>
      </c>
      <c r="X13" s="57">
        <f t="shared" si="7"/>
        <v>0.42245076897556816</v>
      </c>
      <c r="Y13" s="111">
        <v>35781</v>
      </c>
      <c r="Z13" s="112">
        <v>13487</v>
      </c>
      <c r="AA13" s="57">
        <f t="shared" si="8"/>
        <v>0.37693189122718762</v>
      </c>
      <c r="AB13" s="111">
        <v>42224</v>
      </c>
      <c r="AC13" s="112">
        <v>25473</v>
      </c>
      <c r="AD13" s="57">
        <f t="shared" si="1"/>
        <v>0.60328249336870021</v>
      </c>
      <c r="AF13" s="34" t="str">
        <f t="shared" si="9"/>
        <v>豊能医療圏</v>
      </c>
      <c r="AG13" s="105">
        <f t="shared" si="10"/>
        <v>0.21796744841727542</v>
      </c>
      <c r="AH13" s="34" t="str">
        <f t="shared" si="11"/>
        <v>豊能医療圏</v>
      </c>
      <c r="AI13" s="105">
        <f t="shared" si="12"/>
        <v>0.34345875043148083</v>
      </c>
      <c r="AJ13" s="34" t="str">
        <f t="shared" si="13"/>
        <v>南河内医療圏</v>
      </c>
      <c r="AK13" s="105">
        <f t="shared" si="14"/>
        <v>0.56918108801854761</v>
      </c>
      <c r="AL13" s="34" t="str">
        <f t="shared" si="15"/>
        <v>南河内医療圏</v>
      </c>
      <c r="AM13" s="105">
        <f t="shared" si="16"/>
        <v>0.11029229113190361</v>
      </c>
      <c r="AN13" s="34" t="str">
        <f t="shared" si="17"/>
        <v>三島医療圏</v>
      </c>
      <c r="AO13" s="105">
        <f t="shared" si="18"/>
        <v>0.14724147891392259</v>
      </c>
      <c r="AP13" s="34" t="str">
        <f t="shared" si="19"/>
        <v>豊能医療圏</v>
      </c>
      <c r="AQ13" s="105">
        <f t="shared" si="20"/>
        <v>4.9606682553104263E-2</v>
      </c>
      <c r="AR13" s="34" t="str">
        <f t="shared" si="21"/>
        <v>三島医療圏</v>
      </c>
      <c r="AS13" s="105">
        <f t="shared" si="22"/>
        <v>0.39763125586769699</v>
      </c>
      <c r="AT13" s="34" t="str">
        <f t="shared" si="23"/>
        <v>中河内医療圏</v>
      </c>
      <c r="AU13" s="105">
        <f t="shared" si="24"/>
        <v>0.35116198746731142</v>
      </c>
      <c r="AV13" s="34" t="str">
        <f t="shared" si="25"/>
        <v>大阪市医療圏</v>
      </c>
      <c r="AW13" s="105">
        <f t="shared" si="26"/>
        <v>0.60328249336870021</v>
      </c>
      <c r="AY13" s="133">
        <f t="shared" si="27"/>
        <v>0.23584989523144326</v>
      </c>
      <c r="AZ13" s="133">
        <f t="shared" si="28"/>
        <v>0.36234594395732417</v>
      </c>
      <c r="BA13" s="133">
        <f t="shared" si="29"/>
        <v>0.59219323933171963</v>
      </c>
      <c r="BB13" s="133">
        <f t="shared" si="30"/>
        <v>0.12121353183637887</v>
      </c>
      <c r="BC13" s="133">
        <f t="shared" si="31"/>
        <v>0.16920498834163455</v>
      </c>
      <c r="BD13" s="133">
        <f t="shared" si="32"/>
        <v>5.5503129350728486E-2</v>
      </c>
      <c r="BE13" s="133">
        <f t="shared" si="33"/>
        <v>0.42261415882746417</v>
      </c>
      <c r="BF13" s="133">
        <f t="shared" si="34"/>
        <v>0.37768937362178912</v>
      </c>
      <c r="BG13" s="133">
        <f t="shared" si="35"/>
        <v>0.63748047362828564</v>
      </c>
      <c r="BH13" s="113">
        <v>999</v>
      </c>
    </row>
    <row r="14" spans="1:60" s="53" customFormat="1" ht="14.25" thickTop="1">
      <c r="B14" s="162" t="s">
        <v>0</v>
      </c>
      <c r="C14" s="163"/>
      <c r="D14" s="130">
        <f>SUM(D6:D13)</f>
        <v>236235</v>
      </c>
      <c r="E14" s="131">
        <f>SUM(E6:E13)</f>
        <v>55716</v>
      </c>
      <c r="F14" s="132">
        <f t="shared" si="2"/>
        <v>0.23584989523144326</v>
      </c>
      <c r="G14" s="130">
        <f>SUM(G6:G13)</f>
        <v>97854</v>
      </c>
      <c r="H14" s="131">
        <f>SUM(H6:H13)</f>
        <v>35457</v>
      </c>
      <c r="I14" s="132">
        <f t="shared" si="3"/>
        <v>0.36234594395732417</v>
      </c>
      <c r="J14" s="130">
        <f>SUM(J6:J13)</f>
        <v>236308</v>
      </c>
      <c r="K14" s="131">
        <f>SUM(K6:K13)</f>
        <v>139940</v>
      </c>
      <c r="L14" s="132">
        <f t="shared" si="4"/>
        <v>0.59219323933171963</v>
      </c>
      <c r="M14" s="130">
        <f>SUM(M6:M13)</f>
        <v>236302</v>
      </c>
      <c r="N14" s="131">
        <f>SUM(N6:N13)</f>
        <v>28643</v>
      </c>
      <c r="O14" s="132">
        <f t="shared" si="36"/>
        <v>0.12121353183637887</v>
      </c>
      <c r="P14" s="130">
        <f>SUM(P6:P13)</f>
        <v>236311</v>
      </c>
      <c r="Q14" s="131">
        <f>SUM(Q6:Q13)</f>
        <v>39985</v>
      </c>
      <c r="R14" s="132">
        <f t="shared" si="5"/>
        <v>0.16920498834163455</v>
      </c>
      <c r="S14" s="130">
        <f>SUM(S6:S13)</f>
        <v>236311</v>
      </c>
      <c r="T14" s="131">
        <f>SUM(T6:T13)</f>
        <v>13116</v>
      </c>
      <c r="U14" s="132">
        <f t="shared" si="6"/>
        <v>5.5503129350728486E-2</v>
      </c>
      <c r="V14" s="130">
        <f>SUM(V6:V13)</f>
        <v>236206</v>
      </c>
      <c r="W14" s="131">
        <f>SUM(W6:W13)</f>
        <v>99824</v>
      </c>
      <c r="X14" s="132">
        <f t="shared" si="7"/>
        <v>0.42261415882746417</v>
      </c>
      <c r="Y14" s="130">
        <f>SUM(Y6:Y13)</f>
        <v>201348</v>
      </c>
      <c r="Z14" s="131">
        <f>SUM(Z6:Z13)</f>
        <v>76047</v>
      </c>
      <c r="AA14" s="132">
        <f t="shared" si="8"/>
        <v>0.37768937362178912</v>
      </c>
      <c r="AB14" s="130">
        <f>SUM(AB6:AB13)</f>
        <v>236219</v>
      </c>
      <c r="AC14" s="131">
        <f>SUM(AC6:AC13)</f>
        <v>150585</v>
      </c>
      <c r="AD14" s="132">
        <f t="shared" si="1"/>
        <v>0.63748047362828564</v>
      </c>
    </row>
    <row r="15" spans="1:60" s="53" customFormat="1">
      <c r="B15" s="11"/>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row>
    <row r="16" spans="1:60" s="53" customFormat="1">
      <c r="B16" s="11"/>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row>
    <row r="17" spans="2:30">
      <c r="B17" s="12"/>
      <c r="C17" s="29"/>
      <c r="D17" s="55"/>
      <c r="E17" s="55"/>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row>
    <row r="18" spans="2:30">
      <c r="B18" s="12"/>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row>
    <row r="19" spans="2:30">
      <c r="B19" s="35"/>
    </row>
  </sheetData>
  <mergeCells count="21">
    <mergeCell ref="AV5:AW5"/>
    <mergeCell ref="AL5:AM5"/>
    <mergeCell ref="AN5:AO5"/>
    <mergeCell ref="AP5:AQ5"/>
    <mergeCell ref="AR5:AS5"/>
    <mergeCell ref="AT5:AU5"/>
    <mergeCell ref="AF5:AG5"/>
    <mergeCell ref="AH5:AI5"/>
    <mergeCell ref="AJ5:AK5"/>
    <mergeCell ref="P3:R4"/>
    <mergeCell ref="S3:U4"/>
    <mergeCell ref="V3:X4"/>
    <mergeCell ref="Y3:AA4"/>
    <mergeCell ref="AB3:AD4"/>
    <mergeCell ref="J3:L4"/>
    <mergeCell ref="M3:O4"/>
    <mergeCell ref="B14:C14"/>
    <mergeCell ref="B3:B5"/>
    <mergeCell ref="C3:C5"/>
    <mergeCell ref="D3:F4"/>
    <mergeCell ref="G3:I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F14:AD14" formula="1"/>
    <ignoredError sqref="AI6:AI7 AK6:AK9 AM6:AM7 AO6:AO9 AQ6:AQ9 AS6:AS7 AU6:AU9 AW6:AW9 AG8:AG13 AI9:AI10 AM9 AS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212</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246</v>
      </c>
    </row>
    <row r="2" spans="1:16">
      <c r="A2" s="68" t="s">
        <v>244</v>
      </c>
    </row>
    <row r="4" spans="1:16" ht="13.5" customHeight="1">
      <c r="B4" s="69"/>
      <c r="C4" s="70"/>
      <c r="D4" s="70"/>
      <c r="E4" s="70"/>
      <c r="F4" s="70"/>
      <c r="G4" s="71"/>
    </row>
    <row r="5" spans="1:16" ht="13.5" customHeight="1">
      <c r="B5" s="72"/>
      <c r="C5" s="73"/>
      <c r="D5" s="74">
        <v>0.24359999999999996</v>
      </c>
      <c r="E5" s="40" t="s">
        <v>292</v>
      </c>
      <c r="F5" s="75">
        <v>0.25</v>
      </c>
      <c r="G5" s="76" t="s">
        <v>293</v>
      </c>
    </row>
    <row r="6" spans="1:16">
      <c r="B6" s="72"/>
      <c r="D6" s="74"/>
      <c r="E6" s="40"/>
      <c r="F6" s="75"/>
      <c r="G6" s="76"/>
    </row>
    <row r="7" spans="1:16">
      <c r="B7" s="72"/>
      <c r="C7" s="77"/>
      <c r="D7" s="74">
        <v>0.23719999999999997</v>
      </c>
      <c r="E7" s="40" t="s">
        <v>292</v>
      </c>
      <c r="F7" s="75">
        <v>0.24359999999999996</v>
      </c>
      <c r="G7" s="76" t="s">
        <v>294</v>
      </c>
    </row>
    <row r="8" spans="1:16">
      <c r="B8" s="72"/>
      <c r="D8" s="74"/>
      <c r="E8" s="40"/>
      <c r="F8" s="75"/>
      <c r="G8" s="76"/>
    </row>
    <row r="9" spans="1:16">
      <c r="B9" s="72"/>
      <c r="C9" s="78"/>
      <c r="D9" s="74">
        <v>0.23079999999999998</v>
      </c>
      <c r="E9" s="40" t="s">
        <v>292</v>
      </c>
      <c r="F9" s="75">
        <v>0.23719999999999997</v>
      </c>
      <c r="G9" s="76" t="s">
        <v>294</v>
      </c>
    </row>
    <row r="10" spans="1:16">
      <c r="B10" s="72"/>
      <c r="D10" s="74"/>
      <c r="E10" s="40"/>
      <c r="F10" s="75"/>
      <c r="G10" s="76"/>
    </row>
    <row r="11" spans="1:16">
      <c r="B11" s="72"/>
      <c r="C11" s="79"/>
      <c r="D11" s="74">
        <v>0.22439999999999999</v>
      </c>
      <c r="E11" s="40" t="s">
        <v>292</v>
      </c>
      <c r="F11" s="75">
        <v>0.23079999999999998</v>
      </c>
      <c r="G11" s="76" t="s">
        <v>294</v>
      </c>
    </row>
    <row r="12" spans="1:16">
      <c r="B12" s="72"/>
      <c r="D12" s="74"/>
      <c r="E12" s="40"/>
      <c r="F12" s="75"/>
      <c r="G12" s="76"/>
    </row>
    <row r="13" spans="1:16">
      <c r="B13" s="72"/>
      <c r="C13" s="80"/>
      <c r="D13" s="74">
        <v>0.218</v>
      </c>
      <c r="E13" s="40" t="s">
        <v>292</v>
      </c>
      <c r="F13" s="75">
        <v>0.22439999999999999</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213</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247</v>
      </c>
    </row>
    <row r="2" spans="1:16">
      <c r="A2" s="68" t="s">
        <v>244</v>
      </c>
    </row>
    <row r="4" spans="1:16" ht="13.5" customHeight="1">
      <c r="B4" s="69"/>
      <c r="C4" s="70"/>
      <c r="D4" s="70"/>
      <c r="E4" s="70"/>
      <c r="F4" s="70"/>
      <c r="G4" s="71"/>
    </row>
    <row r="5" spans="1:16" ht="13.5" customHeight="1">
      <c r="B5" s="72"/>
      <c r="C5" s="73"/>
      <c r="D5" s="74">
        <v>0.37200000000000005</v>
      </c>
      <c r="E5" s="40" t="s">
        <v>292</v>
      </c>
      <c r="F5" s="75">
        <v>0.38</v>
      </c>
      <c r="G5" s="76" t="s">
        <v>293</v>
      </c>
    </row>
    <row r="6" spans="1:16">
      <c r="B6" s="72"/>
      <c r="D6" s="74"/>
      <c r="E6" s="40"/>
      <c r="F6" s="75"/>
      <c r="G6" s="76"/>
    </row>
    <row r="7" spans="1:16">
      <c r="B7" s="72"/>
      <c r="C7" s="77"/>
      <c r="D7" s="74">
        <v>0.36400000000000005</v>
      </c>
      <c r="E7" s="40" t="s">
        <v>292</v>
      </c>
      <c r="F7" s="75">
        <v>0.37200000000000005</v>
      </c>
      <c r="G7" s="76" t="s">
        <v>294</v>
      </c>
    </row>
    <row r="8" spans="1:16">
      <c r="B8" s="72"/>
      <c r="D8" s="74"/>
      <c r="E8" s="40"/>
      <c r="F8" s="75"/>
      <c r="G8" s="76"/>
    </row>
    <row r="9" spans="1:16">
      <c r="B9" s="72"/>
      <c r="C9" s="78"/>
      <c r="D9" s="74">
        <v>0.35600000000000004</v>
      </c>
      <c r="E9" s="40" t="s">
        <v>292</v>
      </c>
      <c r="F9" s="75">
        <v>0.36400000000000005</v>
      </c>
      <c r="G9" s="76" t="s">
        <v>294</v>
      </c>
    </row>
    <row r="10" spans="1:16">
      <c r="B10" s="72"/>
      <c r="D10" s="74"/>
      <c r="E10" s="40"/>
      <c r="F10" s="75"/>
      <c r="G10" s="76"/>
    </row>
    <row r="11" spans="1:16">
      <c r="B11" s="72"/>
      <c r="C11" s="79"/>
      <c r="D11" s="74">
        <v>0.34800000000000003</v>
      </c>
      <c r="E11" s="40" t="s">
        <v>292</v>
      </c>
      <c r="F11" s="75">
        <v>0.35600000000000004</v>
      </c>
      <c r="G11" s="76" t="s">
        <v>294</v>
      </c>
    </row>
    <row r="12" spans="1:16">
      <c r="B12" s="72"/>
      <c r="D12" s="74"/>
      <c r="E12" s="40"/>
      <c r="F12" s="75"/>
      <c r="G12" s="76"/>
    </row>
    <row r="13" spans="1:16">
      <c r="B13" s="72"/>
      <c r="C13" s="80"/>
      <c r="D13" s="74">
        <v>0.34</v>
      </c>
      <c r="E13" s="40" t="s">
        <v>292</v>
      </c>
      <c r="F13" s="75">
        <v>0.34800000000000003</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G17"/>
  <sheetViews>
    <sheetView showGridLines="0" zoomScaleNormal="100" zoomScaleSheetLayoutView="100" workbookViewId="0"/>
  </sheetViews>
  <sheetFormatPr defaultColWidth="9" defaultRowHeight="13.5"/>
  <cols>
    <col min="1" max="1" width="4.625" style="6" customWidth="1"/>
    <col min="2" max="2" width="3.125" style="6" customWidth="1"/>
    <col min="3" max="3" width="11.375" style="6" bestFit="1" customWidth="1"/>
    <col min="4" max="27" width="9.625" style="6" customWidth="1"/>
    <col min="28" max="28" width="9" style="6"/>
    <col min="29" max="29" width="12.25" style="6" bestFit="1" customWidth="1"/>
    <col min="30" max="30" width="11.125" style="6" customWidth="1"/>
    <col min="31" max="16384" width="9" style="6"/>
  </cols>
  <sheetData>
    <row r="1" spans="1:33" ht="16.5" customHeight="1">
      <c r="A1" s="6" t="s">
        <v>278</v>
      </c>
    </row>
    <row r="2" spans="1:33" ht="16.5" customHeight="1">
      <c r="A2" s="6" t="s">
        <v>193</v>
      </c>
      <c r="D2" s="29" t="s">
        <v>279</v>
      </c>
    </row>
    <row r="3" spans="1:33" ht="16.5" customHeight="1">
      <c r="B3" s="164"/>
      <c r="C3" s="166" t="s">
        <v>130</v>
      </c>
      <c r="D3" s="159" t="s">
        <v>65</v>
      </c>
      <c r="E3" s="160"/>
      <c r="F3" s="161"/>
      <c r="G3" s="159" t="s">
        <v>66</v>
      </c>
      <c r="H3" s="160"/>
      <c r="I3" s="161"/>
      <c r="J3" s="159" t="s">
        <v>67</v>
      </c>
      <c r="K3" s="160"/>
      <c r="L3" s="161"/>
      <c r="M3" s="159" t="s">
        <v>68</v>
      </c>
      <c r="N3" s="160"/>
      <c r="O3" s="161"/>
      <c r="P3" s="159" t="s">
        <v>69</v>
      </c>
      <c r="Q3" s="160"/>
      <c r="R3" s="161"/>
      <c r="S3" s="159" t="s">
        <v>70</v>
      </c>
      <c r="T3" s="160"/>
      <c r="U3" s="161"/>
      <c r="V3" s="159" t="s">
        <v>71</v>
      </c>
      <c r="W3" s="160"/>
      <c r="X3" s="161"/>
      <c r="Y3" s="159" t="s">
        <v>64</v>
      </c>
      <c r="Z3" s="160"/>
      <c r="AA3" s="161"/>
      <c r="AC3" s="101" t="s">
        <v>243</v>
      </c>
      <c r="AD3" s="15"/>
    </row>
    <row r="4" spans="1:33" ht="27" customHeight="1">
      <c r="B4" s="165"/>
      <c r="C4" s="166"/>
      <c r="D4" s="18" t="s">
        <v>131</v>
      </c>
      <c r="E4" s="19" t="s">
        <v>72</v>
      </c>
      <c r="F4" s="20" t="s">
        <v>268</v>
      </c>
      <c r="G4" s="18" t="s">
        <v>131</v>
      </c>
      <c r="H4" s="19" t="s">
        <v>72</v>
      </c>
      <c r="I4" s="20" t="s">
        <v>268</v>
      </c>
      <c r="J4" s="18" t="s">
        <v>131</v>
      </c>
      <c r="K4" s="19" t="s">
        <v>72</v>
      </c>
      <c r="L4" s="20" t="s">
        <v>268</v>
      </c>
      <c r="M4" s="18" t="s">
        <v>131</v>
      </c>
      <c r="N4" s="19" t="s">
        <v>72</v>
      </c>
      <c r="O4" s="20" t="s">
        <v>268</v>
      </c>
      <c r="P4" s="18" t="s">
        <v>131</v>
      </c>
      <c r="Q4" s="19" t="s">
        <v>72</v>
      </c>
      <c r="R4" s="20" t="s">
        <v>268</v>
      </c>
      <c r="S4" s="18" t="s">
        <v>131</v>
      </c>
      <c r="T4" s="19" t="s">
        <v>72</v>
      </c>
      <c r="U4" s="20" t="s">
        <v>268</v>
      </c>
      <c r="V4" s="18" t="s">
        <v>131</v>
      </c>
      <c r="W4" s="19" t="s">
        <v>72</v>
      </c>
      <c r="X4" s="20" t="s">
        <v>268</v>
      </c>
      <c r="Y4" s="18" t="s">
        <v>131</v>
      </c>
      <c r="Z4" s="19" t="s">
        <v>72</v>
      </c>
      <c r="AA4" s="20" t="s">
        <v>268</v>
      </c>
      <c r="AC4" s="169" t="s">
        <v>194</v>
      </c>
      <c r="AD4" s="170"/>
      <c r="AF4" s="167" t="s">
        <v>195</v>
      </c>
      <c r="AG4" s="168"/>
    </row>
    <row r="5" spans="1:33" s="53" customFormat="1">
      <c r="B5" s="56">
        <v>1</v>
      </c>
      <c r="C5" s="26" t="s">
        <v>187</v>
      </c>
      <c r="D5" s="111">
        <v>97</v>
      </c>
      <c r="E5" s="112">
        <v>29</v>
      </c>
      <c r="F5" s="57">
        <f t="shared" ref="F5:F12" si="0">IFERROR(E5/D5,"-")</f>
        <v>0.29896907216494845</v>
      </c>
      <c r="G5" s="111">
        <v>259</v>
      </c>
      <c r="H5" s="112">
        <v>66</v>
      </c>
      <c r="I5" s="57">
        <f t="shared" ref="I5:I12" si="1">IFERROR(H5/G5,"-")</f>
        <v>0.25482625482625482</v>
      </c>
      <c r="J5" s="111">
        <v>43949</v>
      </c>
      <c r="K5" s="112">
        <v>15307</v>
      </c>
      <c r="L5" s="57">
        <f t="shared" ref="L5:L12" si="2">IFERROR(K5/J5,"-")</f>
        <v>0.34829006348267311</v>
      </c>
      <c r="M5" s="111">
        <v>39642</v>
      </c>
      <c r="N5" s="112">
        <v>12500</v>
      </c>
      <c r="O5" s="57">
        <f t="shared" ref="O5:O12" si="3">IFERROR(N5/M5,"-")</f>
        <v>0.31532213309116591</v>
      </c>
      <c r="P5" s="111">
        <v>24463</v>
      </c>
      <c r="Q5" s="112">
        <v>5943</v>
      </c>
      <c r="R5" s="57">
        <f t="shared" ref="R5:R12" si="4">IFERROR(Q5/P5,"-")</f>
        <v>0.24293831500633609</v>
      </c>
      <c r="S5" s="111">
        <v>10821</v>
      </c>
      <c r="T5" s="112">
        <v>1782</v>
      </c>
      <c r="U5" s="57">
        <f t="shared" ref="U5:U12" si="5">IFERROR(T5/S5,"-")</f>
        <v>0.16467978929858609</v>
      </c>
      <c r="V5" s="111">
        <v>3551</v>
      </c>
      <c r="W5" s="112">
        <v>364</v>
      </c>
      <c r="X5" s="57">
        <f t="shared" ref="X5:X12" si="6">IFERROR(W5/V5,"-")</f>
        <v>0.10250633624331175</v>
      </c>
      <c r="Y5" s="111">
        <f>SUM(D5,G5,J5,M5,P5,S5,V5)</f>
        <v>122782</v>
      </c>
      <c r="Z5" s="112">
        <f>SUM(E5,H5,K5,N5,Q5,T5,W5)</f>
        <v>35991</v>
      </c>
      <c r="AA5" s="57">
        <f t="shared" ref="AA5:AA12" si="7">IFERROR(Z5/Y5,"-")</f>
        <v>0.29312928605170141</v>
      </c>
      <c r="AC5" s="34" t="str">
        <f t="shared" ref="AC5:AC12" si="8">INDEX($C$5:$C$12,MATCH(AD5,AA$5:AA$12,0))</f>
        <v>豊能医療圏</v>
      </c>
      <c r="AD5" s="105">
        <f t="shared" ref="AD5:AD12" si="9">LARGE(AA$5:AA$12,ROW(A1))</f>
        <v>0.29312928605170141</v>
      </c>
      <c r="AF5" s="133">
        <f>$AA$13</f>
        <v>0.2060617247352004</v>
      </c>
      <c r="AG5" s="113">
        <v>0</v>
      </c>
    </row>
    <row r="6" spans="1:33" s="53" customFormat="1">
      <c r="B6" s="56">
        <v>2</v>
      </c>
      <c r="C6" s="26" t="s">
        <v>7</v>
      </c>
      <c r="D6" s="111">
        <v>202</v>
      </c>
      <c r="E6" s="112">
        <v>15</v>
      </c>
      <c r="F6" s="57">
        <f t="shared" si="0"/>
        <v>7.4257425742574254E-2</v>
      </c>
      <c r="G6" s="111">
        <v>400</v>
      </c>
      <c r="H6" s="112">
        <v>63</v>
      </c>
      <c r="I6" s="57">
        <f t="shared" si="1"/>
        <v>0.1575</v>
      </c>
      <c r="J6" s="111">
        <v>35724</v>
      </c>
      <c r="K6" s="112">
        <v>12454</v>
      </c>
      <c r="L6" s="57">
        <f t="shared" si="2"/>
        <v>0.34861717612809318</v>
      </c>
      <c r="M6" s="111">
        <v>29285</v>
      </c>
      <c r="N6" s="112">
        <v>8659</v>
      </c>
      <c r="O6" s="57">
        <f t="shared" si="3"/>
        <v>0.29568038244835237</v>
      </c>
      <c r="P6" s="111">
        <v>16998</v>
      </c>
      <c r="Q6" s="112">
        <v>3700</v>
      </c>
      <c r="R6" s="57">
        <f t="shared" si="4"/>
        <v>0.21767266737263208</v>
      </c>
      <c r="S6" s="111">
        <v>7239</v>
      </c>
      <c r="T6" s="112">
        <v>934</v>
      </c>
      <c r="U6" s="57">
        <f t="shared" si="5"/>
        <v>0.12902334576598978</v>
      </c>
      <c r="V6" s="111">
        <v>2282</v>
      </c>
      <c r="W6" s="112">
        <v>167</v>
      </c>
      <c r="X6" s="57">
        <f t="shared" si="6"/>
        <v>7.3181419807186676E-2</v>
      </c>
      <c r="Y6" s="111">
        <f>SUM(D6,G6,J6,M6,P6,S6,V6)</f>
        <v>92130</v>
      </c>
      <c r="Z6" s="112">
        <f>SUM(E6,H6,K6,N6,Q6,T6,W6)</f>
        <v>25992</v>
      </c>
      <c r="AA6" s="57">
        <f t="shared" si="7"/>
        <v>0.28212308694236404</v>
      </c>
      <c r="AC6" s="34" t="str">
        <f t="shared" si="8"/>
        <v>三島医療圏</v>
      </c>
      <c r="AD6" s="105">
        <f t="shared" si="9"/>
        <v>0.28212308694236404</v>
      </c>
      <c r="AF6" s="133">
        <f>$AA$13</f>
        <v>0.2060617247352004</v>
      </c>
      <c r="AG6" s="113">
        <v>0</v>
      </c>
    </row>
    <row r="7" spans="1:33" s="53" customFormat="1">
      <c r="B7" s="56">
        <v>3</v>
      </c>
      <c r="C7" s="26" t="s">
        <v>12</v>
      </c>
      <c r="D7" s="111">
        <v>329</v>
      </c>
      <c r="E7" s="112">
        <v>56</v>
      </c>
      <c r="F7" s="57">
        <f t="shared" si="0"/>
        <v>0.1702127659574468</v>
      </c>
      <c r="G7" s="111">
        <v>919</v>
      </c>
      <c r="H7" s="112">
        <v>164</v>
      </c>
      <c r="I7" s="57">
        <f t="shared" si="1"/>
        <v>0.17845484221980412</v>
      </c>
      <c r="J7" s="111">
        <v>58841</v>
      </c>
      <c r="K7" s="112">
        <v>16410</v>
      </c>
      <c r="L7" s="57">
        <f t="shared" si="2"/>
        <v>0.27888717051035844</v>
      </c>
      <c r="M7" s="111">
        <v>47203</v>
      </c>
      <c r="N7" s="112">
        <v>10725</v>
      </c>
      <c r="O7" s="57">
        <f t="shared" si="3"/>
        <v>0.22721013494904985</v>
      </c>
      <c r="P7" s="111">
        <v>25487</v>
      </c>
      <c r="Q7" s="112">
        <v>4218</v>
      </c>
      <c r="R7" s="57">
        <f t="shared" si="4"/>
        <v>0.16549613528465493</v>
      </c>
      <c r="S7" s="111">
        <v>10119</v>
      </c>
      <c r="T7" s="112">
        <v>1021</v>
      </c>
      <c r="U7" s="57">
        <f t="shared" si="5"/>
        <v>0.10089929834963929</v>
      </c>
      <c r="V7" s="111">
        <v>3162</v>
      </c>
      <c r="W7" s="112">
        <v>204</v>
      </c>
      <c r="X7" s="57">
        <f t="shared" si="6"/>
        <v>6.4516129032258063E-2</v>
      </c>
      <c r="Y7" s="111">
        <f t="shared" ref="Y7:Z12" si="10">SUM(D7,G7,J7,M7,P7,S7,V7)</f>
        <v>146060</v>
      </c>
      <c r="Z7" s="112">
        <f t="shared" si="10"/>
        <v>32798</v>
      </c>
      <c r="AA7" s="57">
        <f t="shared" si="7"/>
        <v>0.22455155415582637</v>
      </c>
      <c r="AC7" s="34" t="str">
        <f t="shared" si="8"/>
        <v>南河内医療圏</v>
      </c>
      <c r="AD7" s="105">
        <f t="shared" si="9"/>
        <v>0.26455789774895078</v>
      </c>
      <c r="AF7" s="133">
        <f>$AA$13</f>
        <v>0.2060617247352004</v>
      </c>
      <c r="AG7" s="113">
        <v>0</v>
      </c>
    </row>
    <row r="8" spans="1:33" s="53" customFormat="1">
      <c r="B8" s="56">
        <v>4</v>
      </c>
      <c r="C8" s="26" t="s">
        <v>20</v>
      </c>
      <c r="D8" s="111">
        <v>106</v>
      </c>
      <c r="E8" s="112">
        <v>12</v>
      </c>
      <c r="F8" s="57">
        <f t="shared" si="0"/>
        <v>0.11320754716981132</v>
      </c>
      <c r="G8" s="111">
        <v>259</v>
      </c>
      <c r="H8" s="112">
        <v>48</v>
      </c>
      <c r="I8" s="57">
        <f t="shared" si="1"/>
        <v>0.18532818532818532</v>
      </c>
      <c r="J8" s="111">
        <v>40560</v>
      </c>
      <c r="K8" s="112">
        <v>10807</v>
      </c>
      <c r="L8" s="57">
        <f t="shared" si="2"/>
        <v>0.26644477317554238</v>
      </c>
      <c r="M8" s="111">
        <v>34364</v>
      </c>
      <c r="N8" s="112">
        <v>7489</v>
      </c>
      <c r="O8" s="57">
        <f t="shared" si="3"/>
        <v>0.21793155627982772</v>
      </c>
      <c r="P8" s="111">
        <v>19371</v>
      </c>
      <c r="Q8" s="112">
        <v>2925</v>
      </c>
      <c r="R8" s="57">
        <f t="shared" si="4"/>
        <v>0.15099891590521913</v>
      </c>
      <c r="S8" s="111">
        <v>7686</v>
      </c>
      <c r="T8" s="112">
        <v>741</v>
      </c>
      <c r="U8" s="57">
        <f t="shared" si="5"/>
        <v>9.6409055425448864E-2</v>
      </c>
      <c r="V8" s="111">
        <v>2446</v>
      </c>
      <c r="W8" s="112">
        <v>150</v>
      </c>
      <c r="X8" s="57">
        <f t="shared" si="6"/>
        <v>6.1324611610793132E-2</v>
      </c>
      <c r="Y8" s="111">
        <f t="shared" si="10"/>
        <v>104792</v>
      </c>
      <c r="Z8" s="112">
        <f t="shared" si="10"/>
        <v>22172</v>
      </c>
      <c r="AA8" s="57">
        <f t="shared" si="7"/>
        <v>0.21158103672036033</v>
      </c>
      <c r="AC8" s="34" t="str">
        <f t="shared" si="8"/>
        <v>北河内医療圏</v>
      </c>
      <c r="AD8" s="105">
        <f t="shared" si="9"/>
        <v>0.22455155415582637</v>
      </c>
      <c r="AF8" s="133">
        <f>$AA$13</f>
        <v>0.2060617247352004</v>
      </c>
      <c r="AG8" s="113">
        <v>0</v>
      </c>
    </row>
    <row r="9" spans="1:33" s="53" customFormat="1">
      <c r="B9" s="56">
        <v>5</v>
      </c>
      <c r="C9" s="26" t="s">
        <v>24</v>
      </c>
      <c r="D9" s="111">
        <v>208</v>
      </c>
      <c r="E9" s="112">
        <v>31</v>
      </c>
      <c r="F9" s="57">
        <f t="shared" si="0"/>
        <v>0.14903846153846154</v>
      </c>
      <c r="G9" s="111">
        <v>461</v>
      </c>
      <c r="H9" s="112">
        <v>77</v>
      </c>
      <c r="I9" s="57">
        <f t="shared" si="1"/>
        <v>0.16702819956616052</v>
      </c>
      <c r="J9" s="111">
        <v>31839</v>
      </c>
      <c r="K9" s="112">
        <v>10281</v>
      </c>
      <c r="L9" s="57">
        <f t="shared" si="2"/>
        <v>0.32290587015923866</v>
      </c>
      <c r="M9" s="111">
        <v>26589</v>
      </c>
      <c r="N9" s="112">
        <v>7355</v>
      </c>
      <c r="O9" s="57">
        <f t="shared" si="3"/>
        <v>0.27661815036293202</v>
      </c>
      <c r="P9" s="111">
        <v>15651</v>
      </c>
      <c r="Q9" s="112">
        <v>3283</v>
      </c>
      <c r="R9" s="57">
        <f t="shared" si="4"/>
        <v>0.20976295444380549</v>
      </c>
      <c r="S9" s="111">
        <v>6906</v>
      </c>
      <c r="T9" s="112">
        <v>973</v>
      </c>
      <c r="U9" s="57">
        <f t="shared" si="5"/>
        <v>0.14089197799015349</v>
      </c>
      <c r="V9" s="111">
        <v>2218</v>
      </c>
      <c r="W9" s="112">
        <v>189</v>
      </c>
      <c r="X9" s="57">
        <f t="shared" si="6"/>
        <v>8.5211902614968443E-2</v>
      </c>
      <c r="Y9" s="111">
        <f t="shared" si="10"/>
        <v>83872</v>
      </c>
      <c r="Z9" s="112">
        <f t="shared" si="10"/>
        <v>22189</v>
      </c>
      <c r="AA9" s="57">
        <f t="shared" si="7"/>
        <v>0.26455789774895078</v>
      </c>
      <c r="AC9" s="34" t="str">
        <f t="shared" si="8"/>
        <v>中河内医療圏</v>
      </c>
      <c r="AD9" s="105">
        <f t="shared" si="9"/>
        <v>0.21158103672036033</v>
      </c>
      <c r="AF9" s="133">
        <f>$AA$13</f>
        <v>0.2060617247352004</v>
      </c>
      <c r="AG9" s="113">
        <v>0</v>
      </c>
    </row>
    <row r="10" spans="1:33" s="53" customFormat="1">
      <c r="B10" s="56">
        <v>6</v>
      </c>
      <c r="C10" s="26" t="s">
        <v>34</v>
      </c>
      <c r="D10" s="111">
        <v>466</v>
      </c>
      <c r="E10" s="112">
        <v>33</v>
      </c>
      <c r="F10" s="57">
        <f t="shared" si="0"/>
        <v>7.0815450643776826E-2</v>
      </c>
      <c r="G10" s="111">
        <v>971</v>
      </c>
      <c r="H10" s="112">
        <v>115</v>
      </c>
      <c r="I10" s="57">
        <f t="shared" si="1"/>
        <v>0.11843460350154481</v>
      </c>
      <c r="J10" s="111">
        <v>39618</v>
      </c>
      <c r="K10" s="112">
        <v>8504</v>
      </c>
      <c r="L10" s="57">
        <f t="shared" si="2"/>
        <v>0.21464990660810743</v>
      </c>
      <c r="M10" s="111">
        <v>32703</v>
      </c>
      <c r="N10" s="112">
        <v>6070</v>
      </c>
      <c r="O10" s="57">
        <f t="shared" si="3"/>
        <v>0.1856098828853622</v>
      </c>
      <c r="P10" s="111">
        <v>18976</v>
      </c>
      <c r="Q10" s="112">
        <v>2504</v>
      </c>
      <c r="R10" s="57">
        <f t="shared" si="4"/>
        <v>0.13195615514333894</v>
      </c>
      <c r="S10" s="111">
        <v>8179</v>
      </c>
      <c r="T10" s="112">
        <v>729</v>
      </c>
      <c r="U10" s="57">
        <f t="shared" si="5"/>
        <v>8.9130700574642382E-2</v>
      </c>
      <c r="V10" s="111">
        <v>2691</v>
      </c>
      <c r="W10" s="112">
        <v>174</v>
      </c>
      <c r="X10" s="57">
        <f t="shared" si="6"/>
        <v>6.4659977703455968E-2</v>
      </c>
      <c r="Y10" s="111">
        <f t="shared" si="10"/>
        <v>103604</v>
      </c>
      <c r="Z10" s="112">
        <f t="shared" si="10"/>
        <v>18129</v>
      </c>
      <c r="AA10" s="57">
        <f t="shared" si="7"/>
        <v>0.17498359136712868</v>
      </c>
      <c r="AC10" s="34" t="str">
        <f t="shared" si="8"/>
        <v>泉州医療圏</v>
      </c>
      <c r="AD10" s="105">
        <f t="shared" si="9"/>
        <v>0.20451930215293243</v>
      </c>
      <c r="AF10" s="133">
        <f t="shared" ref="AF10:AF12" si="11">$AA$13</f>
        <v>0.2060617247352004</v>
      </c>
      <c r="AG10" s="113">
        <v>0</v>
      </c>
    </row>
    <row r="11" spans="1:33" s="53" customFormat="1">
      <c r="B11" s="56">
        <v>7</v>
      </c>
      <c r="C11" s="26" t="s">
        <v>43</v>
      </c>
      <c r="D11" s="111">
        <v>487</v>
      </c>
      <c r="E11" s="112">
        <v>77</v>
      </c>
      <c r="F11" s="57">
        <f t="shared" si="0"/>
        <v>0.15811088295687886</v>
      </c>
      <c r="G11" s="111">
        <v>1021</v>
      </c>
      <c r="H11" s="112">
        <v>135</v>
      </c>
      <c r="I11" s="57">
        <f t="shared" si="1"/>
        <v>0.13222331047992164</v>
      </c>
      <c r="J11" s="111">
        <v>40420</v>
      </c>
      <c r="K11" s="112">
        <v>10395</v>
      </c>
      <c r="L11" s="57">
        <f t="shared" si="2"/>
        <v>0.25717466600692729</v>
      </c>
      <c r="M11" s="111">
        <v>34021</v>
      </c>
      <c r="N11" s="112">
        <v>7253</v>
      </c>
      <c r="O11" s="57">
        <f t="shared" si="3"/>
        <v>0.21319185209135533</v>
      </c>
      <c r="P11" s="111">
        <v>20334</v>
      </c>
      <c r="Q11" s="112">
        <v>3079</v>
      </c>
      <c r="R11" s="57">
        <f t="shared" si="4"/>
        <v>0.15142126487656143</v>
      </c>
      <c r="S11" s="111">
        <v>8711</v>
      </c>
      <c r="T11" s="112">
        <v>900</v>
      </c>
      <c r="U11" s="57">
        <f t="shared" si="5"/>
        <v>0.10331764435770864</v>
      </c>
      <c r="V11" s="111">
        <v>2766</v>
      </c>
      <c r="W11" s="112">
        <v>200</v>
      </c>
      <c r="X11" s="57">
        <f t="shared" si="6"/>
        <v>7.230657989877079E-2</v>
      </c>
      <c r="Y11" s="111">
        <f t="shared" si="10"/>
        <v>107760</v>
      </c>
      <c r="Z11" s="112">
        <f t="shared" si="10"/>
        <v>22039</v>
      </c>
      <c r="AA11" s="57">
        <f t="shared" si="7"/>
        <v>0.20451930215293243</v>
      </c>
      <c r="AC11" s="34" t="str">
        <f t="shared" si="8"/>
        <v>堺市医療圏</v>
      </c>
      <c r="AD11" s="105">
        <f t="shared" si="9"/>
        <v>0.17498359136712868</v>
      </c>
      <c r="AF11" s="133">
        <f t="shared" si="11"/>
        <v>0.2060617247352004</v>
      </c>
      <c r="AG11" s="113">
        <v>0</v>
      </c>
    </row>
    <row r="12" spans="1:33" s="53" customFormat="1" ht="14.25" thickBot="1">
      <c r="B12" s="56">
        <v>8</v>
      </c>
      <c r="C12" s="26" t="s">
        <v>56</v>
      </c>
      <c r="D12" s="111">
        <v>1114</v>
      </c>
      <c r="E12" s="112">
        <v>88</v>
      </c>
      <c r="F12" s="57">
        <f t="shared" si="0"/>
        <v>7.899461400359066E-2</v>
      </c>
      <c r="G12" s="111">
        <v>2514</v>
      </c>
      <c r="H12" s="112">
        <v>205</v>
      </c>
      <c r="I12" s="57">
        <f t="shared" si="1"/>
        <v>8.1543357199681782E-2</v>
      </c>
      <c r="J12" s="111">
        <v>101051</v>
      </c>
      <c r="K12" s="112">
        <v>17094</v>
      </c>
      <c r="L12" s="57">
        <f t="shared" si="2"/>
        <v>0.16916210626317404</v>
      </c>
      <c r="M12" s="111">
        <v>93430</v>
      </c>
      <c r="N12" s="112">
        <v>12746</v>
      </c>
      <c r="O12" s="57">
        <f t="shared" si="3"/>
        <v>0.13642299047415177</v>
      </c>
      <c r="P12" s="111">
        <v>61279</v>
      </c>
      <c r="Q12" s="112">
        <v>6191</v>
      </c>
      <c r="R12" s="57">
        <f t="shared" si="4"/>
        <v>0.10102971654237178</v>
      </c>
      <c r="S12" s="111">
        <v>26641</v>
      </c>
      <c r="T12" s="112">
        <v>1962</v>
      </c>
      <c r="U12" s="57">
        <f t="shared" si="5"/>
        <v>7.3645884163507369E-2</v>
      </c>
      <c r="V12" s="111">
        <v>8714</v>
      </c>
      <c r="W12" s="112">
        <v>430</v>
      </c>
      <c r="X12" s="57">
        <f t="shared" si="6"/>
        <v>4.9345880192793207E-2</v>
      </c>
      <c r="Y12" s="111">
        <f t="shared" si="10"/>
        <v>294743</v>
      </c>
      <c r="Z12" s="112">
        <f t="shared" si="10"/>
        <v>38716</v>
      </c>
      <c r="AA12" s="57">
        <f t="shared" si="7"/>
        <v>0.13135511275925127</v>
      </c>
      <c r="AC12" s="34" t="str">
        <f t="shared" si="8"/>
        <v>大阪市医療圏</v>
      </c>
      <c r="AD12" s="105">
        <f t="shared" si="9"/>
        <v>0.13135511275925127</v>
      </c>
      <c r="AF12" s="133">
        <f t="shared" si="11"/>
        <v>0.2060617247352004</v>
      </c>
      <c r="AG12" s="113">
        <v>999</v>
      </c>
    </row>
    <row r="13" spans="1:33" s="53" customFormat="1" ht="14.25" thickTop="1">
      <c r="B13" s="162" t="s">
        <v>0</v>
      </c>
      <c r="C13" s="163"/>
      <c r="D13" s="130">
        <v>2868</v>
      </c>
      <c r="E13" s="131">
        <v>350</v>
      </c>
      <c r="F13" s="132">
        <f>IFERROR(E13/D13,"-")</f>
        <v>0.12203626220362622</v>
      </c>
      <c r="G13" s="130">
        <v>6625</v>
      </c>
      <c r="H13" s="131">
        <v>890</v>
      </c>
      <c r="I13" s="132">
        <f>IFERROR(H13/G13,"-")</f>
        <v>0.13433962264150942</v>
      </c>
      <c r="J13" s="130">
        <v>396151</v>
      </c>
      <c r="K13" s="131">
        <v>102072</v>
      </c>
      <c r="L13" s="132">
        <f>IFERROR(K13/J13,"-")</f>
        <v>0.25765932687283383</v>
      </c>
      <c r="M13" s="130">
        <v>343566</v>
      </c>
      <c r="N13" s="131">
        <v>73929</v>
      </c>
      <c r="O13" s="132">
        <f>IFERROR(N13/M13,"-")</f>
        <v>0.21518136253296311</v>
      </c>
      <c r="P13" s="130">
        <v>207077</v>
      </c>
      <c r="Q13" s="131">
        <v>32484</v>
      </c>
      <c r="R13" s="132">
        <f>IFERROR(Q13/P13,"-")</f>
        <v>0.15686918392675189</v>
      </c>
      <c r="S13" s="130">
        <v>88535</v>
      </c>
      <c r="T13" s="131">
        <v>9361</v>
      </c>
      <c r="U13" s="132">
        <f>IFERROR(T13/S13,"-")</f>
        <v>0.10573219630654543</v>
      </c>
      <c r="V13" s="130">
        <v>27877</v>
      </c>
      <c r="W13" s="131">
        <v>1956</v>
      </c>
      <c r="X13" s="132">
        <f>IFERROR(W13/V13,"-")</f>
        <v>7.0165369300857344E-2</v>
      </c>
      <c r="Y13" s="130">
        <f>'年齢別受診率(資格通年)'!C45</f>
        <v>1072698</v>
      </c>
      <c r="Z13" s="131">
        <f>'年齢別受診率(資格通年)'!D45</f>
        <v>221042</v>
      </c>
      <c r="AA13" s="132">
        <f>IFERROR(Z13/Y13,"-")</f>
        <v>0.2060617247352004</v>
      </c>
    </row>
    <row r="14" spans="1:33" s="53" customFormat="1">
      <c r="B14" s="58"/>
    </row>
    <row r="15" spans="1:33" s="53" customFormat="1"/>
    <row r="16" spans="1:33" s="53" customFormat="1"/>
    <row r="17" s="53" customFormat="1"/>
  </sheetData>
  <mergeCells count="13">
    <mergeCell ref="AF4:AG4"/>
    <mergeCell ref="AC4:AD4"/>
    <mergeCell ref="P3:R3"/>
    <mergeCell ref="S3:U3"/>
    <mergeCell ref="V3:X3"/>
    <mergeCell ref="Y3:AA3"/>
    <mergeCell ref="J3:L3"/>
    <mergeCell ref="M3:O3"/>
    <mergeCell ref="B13:C13"/>
    <mergeCell ref="B3:B4"/>
    <mergeCell ref="C3:C4"/>
    <mergeCell ref="D3:F3"/>
    <mergeCell ref="G3:I3"/>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I13 L13 O13 R13 U13 X13" formula="1"/>
    <ignoredError sqref="AD7:AD12"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214</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248</v>
      </c>
    </row>
    <row r="2" spans="1:16">
      <c r="A2" s="68" t="s">
        <v>244</v>
      </c>
    </row>
    <row r="4" spans="1:16" ht="13.5" customHeight="1">
      <c r="B4" s="69"/>
      <c r="C4" s="70"/>
      <c r="D4" s="70"/>
      <c r="E4" s="70"/>
      <c r="F4" s="70"/>
      <c r="G4" s="71"/>
    </row>
    <row r="5" spans="1:16" ht="13.5" customHeight="1">
      <c r="B5" s="72"/>
      <c r="C5" s="73"/>
      <c r="D5" s="74">
        <v>0.6080000000000001</v>
      </c>
      <c r="E5" s="40" t="s">
        <v>292</v>
      </c>
      <c r="F5" s="75">
        <v>0.62</v>
      </c>
      <c r="G5" s="76" t="s">
        <v>293</v>
      </c>
    </row>
    <row r="6" spans="1:16">
      <c r="B6" s="72"/>
      <c r="D6" s="74"/>
      <c r="E6" s="40"/>
      <c r="F6" s="75"/>
      <c r="G6" s="76"/>
    </row>
    <row r="7" spans="1:16">
      <c r="B7" s="72"/>
      <c r="C7" s="77"/>
      <c r="D7" s="74">
        <v>0.59600000000000009</v>
      </c>
      <c r="E7" s="40" t="s">
        <v>292</v>
      </c>
      <c r="F7" s="75">
        <v>0.6080000000000001</v>
      </c>
      <c r="G7" s="76" t="s">
        <v>294</v>
      </c>
    </row>
    <row r="8" spans="1:16">
      <c r="B8" s="72"/>
      <c r="D8" s="74"/>
      <c r="E8" s="40"/>
      <c r="F8" s="75"/>
      <c r="G8" s="76"/>
    </row>
    <row r="9" spans="1:16">
      <c r="B9" s="72"/>
      <c r="C9" s="78"/>
      <c r="D9" s="74">
        <v>0.58400000000000007</v>
      </c>
      <c r="E9" s="40" t="s">
        <v>292</v>
      </c>
      <c r="F9" s="75">
        <v>0.59600000000000009</v>
      </c>
      <c r="G9" s="76" t="s">
        <v>294</v>
      </c>
    </row>
    <row r="10" spans="1:16">
      <c r="B10" s="72"/>
      <c r="D10" s="74"/>
      <c r="E10" s="40"/>
      <c r="F10" s="75"/>
      <c r="G10" s="76"/>
    </row>
    <row r="11" spans="1:16">
      <c r="B11" s="72"/>
      <c r="C11" s="79"/>
      <c r="D11" s="74">
        <v>0.57200000000000006</v>
      </c>
      <c r="E11" s="40" t="s">
        <v>292</v>
      </c>
      <c r="F11" s="75">
        <v>0.58400000000000007</v>
      </c>
      <c r="G11" s="76" t="s">
        <v>294</v>
      </c>
    </row>
    <row r="12" spans="1:16">
      <c r="B12" s="72"/>
      <c r="D12" s="74"/>
      <c r="E12" s="40"/>
      <c r="F12" s="75"/>
      <c r="G12" s="76"/>
    </row>
    <row r="13" spans="1:16">
      <c r="B13" s="72"/>
      <c r="C13" s="80"/>
      <c r="D13" s="74">
        <v>0.56000000000000005</v>
      </c>
      <c r="E13" s="40" t="s">
        <v>292</v>
      </c>
      <c r="F13" s="75">
        <v>0.57200000000000006</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215</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249</v>
      </c>
    </row>
    <row r="2" spans="1:16">
      <c r="A2" s="68" t="s">
        <v>244</v>
      </c>
    </row>
    <row r="4" spans="1:16" ht="13.5" customHeight="1">
      <c r="B4" s="69"/>
      <c r="C4" s="70"/>
      <c r="D4" s="70"/>
      <c r="E4" s="70"/>
      <c r="F4" s="70"/>
      <c r="G4" s="71"/>
    </row>
    <row r="5" spans="1:16" ht="13.5" customHeight="1">
      <c r="B5" s="72"/>
      <c r="C5" s="73"/>
      <c r="D5" s="74">
        <v>0.126</v>
      </c>
      <c r="E5" s="40" t="s">
        <v>292</v>
      </c>
      <c r="F5" s="75">
        <v>0.13</v>
      </c>
      <c r="G5" s="76" t="s">
        <v>293</v>
      </c>
    </row>
    <row r="6" spans="1:16">
      <c r="B6" s="72"/>
      <c r="D6" s="74"/>
      <c r="E6" s="40"/>
      <c r="F6" s="75"/>
      <c r="G6" s="76"/>
    </row>
    <row r="7" spans="1:16">
      <c r="B7" s="72"/>
      <c r="C7" s="77"/>
      <c r="D7" s="74">
        <v>0.12200000000000001</v>
      </c>
      <c r="E7" s="40" t="s">
        <v>292</v>
      </c>
      <c r="F7" s="75">
        <v>0.126</v>
      </c>
      <c r="G7" s="76" t="s">
        <v>294</v>
      </c>
    </row>
    <row r="8" spans="1:16">
      <c r="B8" s="72"/>
      <c r="D8" s="74"/>
      <c r="E8" s="40"/>
      <c r="F8" s="75"/>
      <c r="G8" s="76"/>
    </row>
    <row r="9" spans="1:16">
      <c r="B9" s="72"/>
      <c r="C9" s="78"/>
      <c r="D9" s="74">
        <v>0.11800000000000001</v>
      </c>
      <c r="E9" s="40" t="s">
        <v>292</v>
      </c>
      <c r="F9" s="75">
        <v>0.12200000000000001</v>
      </c>
      <c r="G9" s="76" t="s">
        <v>294</v>
      </c>
    </row>
    <row r="10" spans="1:16">
      <c r="B10" s="72"/>
      <c r="D10" s="74"/>
      <c r="E10" s="40"/>
      <c r="F10" s="75"/>
      <c r="G10" s="76"/>
    </row>
    <row r="11" spans="1:16">
      <c r="B11" s="72"/>
      <c r="C11" s="79"/>
      <c r="D11" s="74">
        <v>0.114</v>
      </c>
      <c r="E11" s="40" t="s">
        <v>292</v>
      </c>
      <c r="F11" s="75">
        <v>0.11800000000000001</v>
      </c>
      <c r="G11" s="76" t="s">
        <v>294</v>
      </c>
    </row>
    <row r="12" spans="1:16">
      <c r="B12" s="72"/>
      <c r="D12" s="74"/>
      <c r="E12" s="40"/>
      <c r="F12" s="75"/>
      <c r="G12" s="76"/>
    </row>
    <row r="13" spans="1:16">
      <c r="B13" s="72"/>
      <c r="C13" s="80"/>
      <c r="D13" s="74">
        <v>0.11</v>
      </c>
      <c r="E13" s="40" t="s">
        <v>292</v>
      </c>
      <c r="F13" s="75">
        <v>0.114</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216</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P84"/>
  <sheetViews>
    <sheetView showGridLines="0" showWhiteSpace="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250</v>
      </c>
    </row>
    <row r="2" spans="1:16">
      <c r="A2" s="68" t="s">
        <v>244</v>
      </c>
    </row>
    <row r="4" spans="1:16" ht="13.5" customHeight="1">
      <c r="B4" s="69"/>
      <c r="C4" s="70"/>
      <c r="D4" s="70"/>
      <c r="E4" s="70"/>
      <c r="F4" s="70"/>
      <c r="G4" s="71"/>
    </row>
    <row r="5" spans="1:16" ht="13.5" customHeight="1">
      <c r="B5" s="72"/>
      <c r="C5" s="73"/>
      <c r="D5" s="74">
        <v>0.18000000000000005</v>
      </c>
      <c r="E5" s="40" t="s">
        <v>292</v>
      </c>
      <c r="F5" s="75">
        <v>0.19</v>
      </c>
      <c r="G5" s="76" t="s">
        <v>293</v>
      </c>
    </row>
    <row r="6" spans="1:16">
      <c r="B6" s="72"/>
      <c r="D6" s="74"/>
      <c r="E6" s="40"/>
      <c r="F6" s="75"/>
      <c r="G6" s="76"/>
    </row>
    <row r="7" spans="1:16">
      <c r="B7" s="72"/>
      <c r="C7" s="77"/>
      <c r="D7" s="74">
        <v>0.17000000000000004</v>
      </c>
      <c r="E7" s="40" t="s">
        <v>292</v>
      </c>
      <c r="F7" s="75">
        <v>0.18000000000000005</v>
      </c>
      <c r="G7" s="76" t="s">
        <v>294</v>
      </c>
    </row>
    <row r="8" spans="1:16">
      <c r="B8" s="72"/>
      <c r="D8" s="74"/>
      <c r="E8" s="40"/>
      <c r="F8" s="75"/>
      <c r="G8" s="76"/>
    </row>
    <row r="9" spans="1:16">
      <c r="B9" s="72"/>
      <c r="C9" s="78"/>
      <c r="D9" s="74">
        <v>0.16000000000000003</v>
      </c>
      <c r="E9" s="40" t="s">
        <v>292</v>
      </c>
      <c r="F9" s="75">
        <v>0.17000000000000004</v>
      </c>
      <c r="G9" s="76" t="s">
        <v>294</v>
      </c>
    </row>
    <row r="10" spans="1:16">
      <c r="B10" s="72"/>
      <c r="D10" s="74"/>
      <c r="E10" s="40"/>
      <c r="F10" s="75"/>
      <c r="G10" s="76"/>
    </row>
    <row r="11" spans="1:16">
      <c r="B11" s="72"/>
      <c r="C11" s="79"/>
      <c r="D11" s="74">
        <v>0.15000000000000002</v>
      </c>
      <c r="E11" s="40" t="s">
        <v>292</v>
      </c>
      <c r="F11" s="75">
        <v>0.16000000000000003</v>
      </c>
      <c r="G11" s="76" t="s">
        <v>294</v>
      </c>
    </row>
    <row r="12" spans="1:16">
      <c r="B12" s="72"/>
      <c r="D12" s="74"/>
      <c r="E12" s="40"/>
      <c r="F12" s="75"/>
      <c r="G12" s="76"/>
    </row>
    <row r="13" spans="1:16">
      <c r="B13" s="72"/>
      <c r="C13" s="80"/>
      <c r="D13" s="74">
        <v>0.14000000000000001</v>
      </c>
      <c r="E13" s="40" t="s">
        <v>292</v>
      </c>
      <c r="F13" s="75">
        <v>0.15000000000000002</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217</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251</v>
      </c>
    </row>
    <row r="2" spans="1:16">
      <c r="A2" s="68" t="s">
        <v>244</v>
      </c>
    </row>
    <row r="4" spans="1:16" ht="13.5" customHeight="1">
      <c r="B4" s="69"/>
      <c r="C4" s="70"/>
      <c r="D4" s="70"/>
      <c r="E4" s="70"/>
      <c r="F4" s="70"/>
      <c r="G4" s="71"/>
    </row>
    <row r="5" spans="1:16" ht="13.5" customHeight="1">
      <c r="B5" s="72"/>
      <c r="C5" s="73"/>
      <c r="D5" s="74">
        <v>5.8800000000000005E-2</v>
      </c>
      <c r="E5" s="40" t="s">
        <v>292</v>
      </c>
      <c r="F5" s="75">
        <v>6.0999999999999999E-2</v>
      </c>
      <c r="G5" s="76" t="s">
        <v>293</v>
      </c>
    </row>
    <row r="6" spans="1:16">
      <c r="B6" s="72"/>
      <c r="D6" s="74"/>
      <c r="E6" s="40"/>
      <c r="F6" s="75"/>
      <c r="G6" s="76"/>
    </row>
    <row r="7" spans="1:16">
      <c r="B7" s="72"/>
      <c r="C7" s="77"/>
      <c r="D7" s="74">
        <v>5.6600000000000004E-2</v>
      </c>
      <c r="E7" s="40" t="s">
        <v>292</v>
      </c>
      <c r="F7" s="75">
        <v>5.8800000000000005E-2</v>
      </c>
      <c r="G7" s="76" t="s">
        <v>294</v>
      </c>
    </row>
    <row r="8" spans="1:16">
      <c r="B8" s="72"/>
      <c r="D8" s="74"/>
      <c r="E8" s="40"/>
      <c r="F8" s="75"/>
      <c r="G8" s="76"/>
    </row>
    <row r="9" spans="1:16">
      <c r="B9" s="72"/>
      <c r="C9" s="78"/>
      <c r="D9" s="74">
        <v>5.4400000000000004E-2</v>
      </c>
      <c r="E9" s="40" t="s">
        <v>292</v>
      </c>
      <c r="F9" s="75">
        <v>5.6600000000000004E-2</v>
      </c>
      <c r="G9" s="76" t="s">
        <v>294</v>
      </c>
    </row>
    <row r="10" spans="1:16">
      <c r="B10" s="72"/>
      <c r="D10" s="74"/>
      <c r="E10" s="40"/>
      <c r="F10" s="75"/>
      <c r="G10" s="76"/>
    </row>
    <row r="11" spans="1:16">
      <c r="B11" s="72"/>
      <c r="C11" s="79"/>
      <c r="D11" s="74">
        <v>5.2200000000000003E-2</v>
      </c>
      <c r="E11" s="40" t="s">
        <v>292</v>
      </c>
      <c r="F11" s="75">
        <v>5.4400000000000004E-2</v>
      </c>
      <c r="G11" s="76" t="s">
        <v>294</v>
      </c>
    </row>
    <row r="12" spans="1:16">
      <c r="B12" s="72"/>
      <c r="D12" s="74"/>
      <c r="E12" s="40"/>
      <c r="F12" s="75"/>
      <c r="G12" s="76"/>
    </row>
    <row r="13" spans="1:16">
      <c r="B13" s="72"/>
      <c r="C13" s="80"/>
      <c r="D13" s="74">
        <v>0.05</v>
      </c>
      <c r="E13" s="40" t="s">
        <v>292</v>
      </c>
      <c r="F13" s="75">
        <v>5.2200000000000003E-2</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218</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252</v>
      </c>
    </row>
    <row r="2" spans="1:16">
      <c r="A2" s="68" t="s">
        <v>244</v>
      </c>
    </row>
    <row r="4" spans="1:16" ht="13.5" customHeight="1">
      <c r="B4" s="69"/>
      <c r="C4" s="70"/>
      <c r="D4" s="70"/>
      <c r="E4" s="70"/>
      <c r="F4" s="70"/>
      <c r="G4" s="71"/>
    </row>
    <row r="5" spans="1:16" ht="13.5" customHeight="1">
      <c r="B5" s="72"/>
      <c r="C5" s="73"/>
      <c r="D5" s="74">
        <v>0.44600000000000006</v>
      </c>
      <c r="E5" s="40" t="s">
        <v>292</v>
      </c>
      <c r="F5" s="75">
        <v>0.46</v>
      </c>
      <c r="G5" s="76" t="s">
        <v>293</v>
      </c>
    </row>
    <row r="6" spans="1:16">
      <c r="B6" s="72"/>
      <c r="D6" s="74"/>
      <c r="E6" s="40"/>
      <c r="F6" s="75"/>
      <c r="G6" s="76"/>
    </row>
    <row r="7" spans="1:16">
      <c r="B7" s="72"/>
      <c r="C7" s="77"/>
      <c r="D7" s="74">
        <v>0.43200000000000005</v>
      </c>
      <c r="E7" s="40" t="s">
        <v>292</v>
      </c>
      <c r="F7" s="75">
        <v>0.44600000000000006</v>
      </c>
      <c r="G7" s="76" t="s">
        <v>294</v>
      </c>
    </row>
    <row r="8" spans="1:16">
      <c r="B8" s="72"/>
      <c r="D8" s="74"/>
      <c r="E8" s="40"/>
      <c r="F8" s="75"/>
      <c r="G8" s="76"/>
    </row>
    <row r="9" spans="1:16">
      <c r="B9" s="72"/>
      <c r="C9" s="78"/>
      <c r="D9" s="74">
        <v>0.41800000000000004</v>
      </c>
      <c r="E9" s="40" t="s">
        <v>292</v>
      </c>
      <c r="F9" s="75">
        <v>0.43200000000000005</v>
      </c>
      <c r="G9" s="76" t="s">
        <v>294</v>
      </c>
    </row>
    <row r="10" spans="1:16">
      <c r="B10" s="72"/>
      <c r="D10" s="74"/>
      <c r="E10" s="40"/>
      <c r="F10" s="75"/>
      <c r="G10" s="76"/>
    </row>
    <row r="11" spans="1:16">
      <c r="B11" s="72"/>
      <c r="C11" s="79"/>
      <c r="D11" s="74">
        <v>0.40400000000000003</v>
      </c>
      <c r="E11" s="40" t="s">
        <v>292</v>
      </c>
      <c r="F11" s="75">
        <v>0.41800000000000004</v>
      </c>
      <c r="G11" s="76" t="s">
        <v>294</v>
      </c>
    </row>
    <row r="12" spans="1:16">
      <c r="B12" s="72"/>
      <c r="D12" s="74"/>
      <c r="E12" s="40"/>
      <c r="F12" s="75"/>
      <c r="G12" s="76"/>
    </row>
    <row r="13" spans="1:16">
      <c r="B13" s="72"/>
      <c r="C13" s="80"/>
      <c r="D13" s="74">
        <v>0.39</v>
      </c>
      <c r="E13" s="40" t="s">
        <v>292</v>
      </c>
      <c r="F13" s="75">
        <v>0.40400000000000003</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278</v>
      </c>
    </row>
    <row r="2" spans="1:1" ht="16.5" customHeight="1">
      <c r="A2" s="6" t="s">
        <v>193</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M2"/>
  <sheetViews>
    <sheetView showGridLines="0" zoomScaleNormal="100" zoomScaleSheetLayoutView="100" workbookViewId="0"/>
  </sheetViews>
  <sheetFormatPr defaultColWidth="9" defaultRowHeight="13.5"/>
  <cols>
    <col min="1" max="1" width="4.625" style="1" customWidth="1"/>
    <col min="2" max="2" width="3.25" style="1" customWidth="1"/>
    <col min="3" max="3" width="9.625" style="1" customWidth="1"/>
    <col min="4" max="9" width="13.125" style="1" customWidth="1"/>
    <col min="10" max="12" width="20.625" style="1" customWidth="1"/>
    <col min="13" max="13" width="5.625" style="6" customWidth="1"/>
    <col min="14" max="16384" width="9" style="1"/>
  </cols>
  <sheetData>
    <row r="1" spans="1:12" ht="16.5" customHeight="1">
      <c r="A1" s="6" t="s">
        <v>219</v>
      </c>
      <c r="C1" s="6"/>
      <c r="D1" s="6"/>
      <c r="E1" s="6"/>
      <c r="F1" s="6"/>
      <c r="G1" s="6"/>
      <c r="H1" s="6"/>
      <c r="I1" s="6"/>
      <c r="J1" s="6"/>
      <c r="K1" s="6"/>
      <c r="L1" s="6"/>
    </row>
    <row r="2" spans="1:12"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253</v>
      </c>
    </row>
    <row r="2" spans="1:16">
      <c r="A2" s="68" t="s">
        <v>244</v>
      </c>
    </row>
    <row r="4" spans="1:16" ht="13.5" customHeight="1">
      <c r="B4" s="69"/>
      <c r="C4" s="70"/>
      <c r="D4" s="70"/>
      <c r="E4" s="70"/>
      <c r="F4" s="70"/>
      <c r="G4" s="71"/>
    </row>
    <row r="5" spans="1:16" ht="13.5" customHeight="1">
      <c r="B5" s="72"/>
      <c r="C5" s="73"/>
      <c r="D5" s="74">
        <v>0.39800000000000002</v>
      </c>
      <c r="E5" s="40" t="s">
        <v>292</v>
      </c>
      <c r="F5" s="75">
        <v>0.41000000000000003</v>
      </c>
      <c r="G5" s="76" t="s">
        <v>293</v>
      </c>
    </row>
    <row r="6" spans="1:16">
      <c r="B6" s="72"/>
      <c r="D6" s="74"/>
      <c r="E6" s="40"/>
      <c r="F6" s="75"/>
      <c r="G6" s="76"/>
    </row>
    <row r="7" spans="1:16">
      <c r="B7" s="72"/>
      <c r="C7" s="77"/>
      <c r="D7" s="74">
        <v>0.38600000000000001</v>
      </c>
      <c r="E7" s="40" t="s">
        <v>292</v>
      </c>
      <c r="F7" s="75">
        <v>0.39800000000000002</v>
      </c>
      <c r="G7" s="76" t="s">
        <v>294</v>
      </c>
    </row>
    <row r="8" spans="1:16">
      <c r="B8" s="72"/>
      <c r="D8" s="74"/>
      <c r="E8" s="40"/>
      <c r="F8" s="75"/>
      <c r="G8" s="76"/>
    </row>
    <row r="9" spans="1:16">
      <c r="B9" s="72"/>
      <c r="C9" s="78"/>
      <c r="D9" s="74">
        <v>0.374</v>
      </c>
      <c r="E9" s="40" t="s">
        <v>292</v>
      </c>
      <c r="F9" s="75">
        <v>0.38600000000000001</v>
      </c>
      <c r="G9" s="76" t="s">
        <v>294</v>
      </c>
    </row>
    <row r="10" spans="1:16">
      <c r="B10" s="72"/>
      <c r="D10" s="74"/>
      <c r="E10" s="40"/>
      <c r="F10" s="75"/>
      <c r="G10" s="76"/>
    </row>
    <row r="11" spans="1:16">
      <c r="B11" s="72"/>
      <c r="C11" s="79"/>
      <c r="D11" s="74">
        <v>0.36199999999999999</v>
      </c>
      <c r="E11" s="40" t="s">
        <v>292</v>
      </c>
      <c r="F11" s="75">
        <v>0.374</v>
      </c>
      <c r="G11" s="76" t="s">
        <v>294</v>
      </c>
    </row>
    <row r="12" spans="1:16">
      <c r="B12" s="72"/>
      <c r="D12" s="74"/>
      <c r="E12" s="40"/>
      <c r="F12" s="75"/>
      <c r="G12" s="76"/>
    </row>
    <row r="13" spans="1:16">
      <c r="B13" s="72"/>
      <c r="C13" s="80"/>
      <c r="D13" s="74">
        <v>0.35</v>
      </c>
      <c r="E13" s="40" t="s">
        <v>292</v>
      </c>
      <c r="F13" s="75">
        <v>0.36199999999999999</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220</v>
      </c>
    </row>
    <row r="2" spans="1:1" ht="16.5" customHeight="1">
      <c r="A2" s="6" t="s">
        <v>224</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254</v>
      </c>
    </row>
    <row r="2" spans="1:16">
      <c r="A2" s="68" t="s">
        <v>244</v>
      </c>
    </row>
    <row r="4" spans="1:16" ht="13.5" customHeight="1">
      <c r="B4" s="69"/>
      <c r="C4" s="70"/>
      <c r="D4" s="70"/>
      <c r="E4" s="70"/>
      <c r="F4" s="70"/>
      <c r="G4" s="71"/>
    </row>
    <row r="5" spans="1:16" ht="13.5" customHeight="1">
      <c r="B5" s="72"/>
      <c r="C5" s="73"/>
      <c r="D5" s="74">
        <v>0.67200000000000004</v>
      </c>
      <c r="E5" s="40" t="s">
        <v>292</v>
      </c>
      <c r="F5" s="75">
        <v>0.69000000000000006</v>
      </c>
      <c r="G5" s="76" t="s">
        <v>293</v>
      </c>
    </row>
    <row r="6" spans="1:16">
      <c r="B6" s="72"/>
      <c r="D6" s="74"/>
      <c r="E6" s="40"/>
      <c r="F6" s="75"/>
      <c r="G6" s="76"/>
    </row>
    <row r="7" spans="1:16">
      <c r="B7" s="72"/>
      <c r="C7" s="77"/>
      <c r="D7" s="74">
        <v>0.65400000000000003</v>
      </c>
      <c r="E7" s="40" t="s">
        <v>292</v>
      </c>
      <c r="F7" s="75">
        <v>0.67200000000000004</v>
      </c>
      <c r="G7" s="76" t="s">
        <v>294</v>
      </c>
    </row>
    <row r="8" spans="1:16">
      <c r="B8" s="72"/>
      <c r="D8" s="74"/>
      <c r="E8" s="40"/>
      <c r="F8" s="75"/>
      <c r="G8" s="76"/>
    </row>
    <row r="9" spans="1:16">
      <c r="B9" s="72"/>
      <c r="C9" s="78"/>
      <c r="D9" s="74">
        <v>0.63600000000000001</v>
      </c>
      <c r="E9" s="40" t="s">
        <v>292</v>
      </c>
      <c r="F9" s="75">
        <v>0.65400000000000003</v>
      </c>
      <c r="G9" s="76" t="s">
        <v>294</v>
      </c>
    </row>
    <row r="10" spans="1:16">
      <c r="B10" s="72"/>
      <c r="D10" s="74"/>
      <c r="E10" s="40"/>
      <c r="F10" s="75"/>
      <c r="G10" s="76"/>
    </row>
    <row r="11" spans="1:16">
      <c r="B11" s="72"/>
      <c r="C11" s="79"/>
      <c r="D11" s="74">
        <v>0.61799999999999999</v>
      </c>
      <c r="E11" s="40" t="s">
        <v>292</v>
      </c>
      <c r="F11" s="75">
        <v>0.63600000000000001</v>
      </c>
      <c r="G11" s="76" t="s">
        <v>294</v>
      </c>
    </row>
    <row r="12" spans="1:16">
      <c r="B12" s="72"/>
      <c r="D12" s="74"/>
      <c r="E12" s="40"/>
      <c r="F12" s="75"/>
      <c r="G12" s="76"/>
    </row>
    <row r="13" spans="1:16">
      <c r="B13" s="72"/>
      <c r="C13" s="80"/>
      <c r="D13" s="74">
        <v>0.6</v>
      </c>
      <c r="E13" s="40" t="s">
        <v>292</v>
      </c>
      <c r="F13" s="75">
        <v>0.61799999999999999</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BI89"/>
  <sheetViews>
    <sheetView showGridLines="0" zoomScaleNormal="100" zoomScaleSheetLayoutView="100" workbookViewId="0"/>
  </sheetViews>
  <sheetFormatPr defaultColWidth="8.875" defaultRowHeight="13.5"/>
  <cols>
    <col min="1" max="1" width="4.625" style="53" customWidth="1"/>
    <col min="2" max="2" width="3.25" style="53" customWidth="1"/>
    <col min="3" max="3" width="11.5" style="53" customWidth="1"/>
    <col min="4" max="5" width="9.125" style="53" customWidth="1"/>
    <col min="6" max="6" width="9.625" style="53" customWidth="1"/>
    <col min="7" max="8" width="9.125" style="53" customWidth="1"/>
    <col min="9" max="9" width="9.625" style="53" customWidth="1"/>
    <col min="10" max="11" width="9.125" style="53" customWidth="1"/>
    <col min="12" max="12" width="9.625" style="53" customWidth="1"/>
    <col min="13" max="14" width="9.125" style="53" customWidth="1"/>
    <col min="15" max="15" width="9.625" style="53" customWidth="1"/>
    <col min="16" max="17" width="9.125" style="53" customWidth="1"/>
    <col min="18" max="18" width="9.625" style="53" customWidth="1"/>
    <col min="19" max="20" width="9.125" style="53" customWidth="1"/>
    <col min="21" max="21" width="9.625" style="53" customWidth="1"/>
    <col min="22" max="23" width="9.125" style="53" customWidth="1"/>
    <col min="24" max="24" width="9.625" style="53" customWidth="1"/>
    <col min="25" max="26" width="9.125" style="53" customWidth="1"/>
    <col min="27" max="27" width="9.625" style="53" customWidth="1"/>
    <col min="28" max="29" width="9.125" style="53" customWidth="1"/>
    <col min="30" max="30" width="9.625" style="53" customWidth="1"/>
    <col min="31" max="31" width="9" style="52"/>
    <col min="32" max="32" width="11.5" style="53" customWidth="1"/>
    <col min="33" max="33" width="9" style="53"/>
    <col min="34" max="34" width="11.5" style="53" customWidth="1"/>
    <col min="35" max="35" width="9" style="53"/>
    <col min="36" max="36" width="11.5" style="53" customWidth="1"/>
    <col min="37" max="37" width="9" style="53"/>
    <col min="38" max="38" width="11.5" style="53" customWidth="1"/>
    <col min="39" max="39" width="9" style="53"/>
    <col min="40" max="40" width="11.25" style="53" customWidth="1"/>
    <col min="41" max="41" width="9" style="53"/>
    <col min="42" max="42" width="11.25" style="53" customWidth="1"/>
    <col min="43" max="43" width="9" style="53"/>
    <col min="44" max="44" width="11.25" style="53" customWidth="1"/>
    <col min="45" max="45" width="9" style="53"/>
    <col min="46" max="46" width="11.25" style="53" customWidth="1"/>
    <col min="47" max="47" width="9" style="53"/>
    <col min="48" max="48" width="11.25" style="53" customWidth="1"/>
    <col min="49" max="61" width="9" style="53" customWidth="1"/>
    <col min="62" max="16384" width="8.875" style="53"/>
  </cols>
  <sheetData>
    <row r="1" spans="1:60" s="6" customFormat="1" ht="16.5" customHeight="1">
      <c r="A1" s="6" t="s">
        <v>223</v>
      </c>
      <c r="AE1" s="29"/>
    </row>
    <row r="2" spans="1:60" s="6" customFormat="1" ht="16.5" customHeight="1">
      <c r="A2" s="6" t="s">
        <v>196</v>
      </c>
      <c r="D2" s="29" t="s">
        <v>287</v>
      </c>
      <c r="AE2" s="29"/>
    </row>
    <row r="3" spans="1:60" s="6" customFormat="1" ht="16.5" customHeight="1">
      <c r="B3" s="164"/>
      <c r="C3" s="166" t="s">
        <v>168</v>
      </c>
      <c r="D3" s="164" t="s">
        <v>81</v>
      </c>
      <c r="E3" s="181"/>
      <c r="F3" s="187"/>
      <c r="G3" s="164" t="s">
        <v>82</v>
      </c>
      <c r="H3" s="181"/>
      <c r="I3" s="187"/>
      <c r="J3" s="164" t="s">
        <v>83</v>
      </c>
      <c r="K3" s="181"/>
      <c r="L3" s="187"/>
      <c r="M3" s="164" t="s">
        <v>84</v>
      </c>
      <c r="N3" s="181"/>
      <c r="O3" s="181"/>
      <c r="P3" s="164" t="s">
        <v>85</v>
      </c>
      <c r="Q3" s="181"/>
      <c r="R3" s="187"/>
      <c r="S3" s="164" t="s">
        <v>86</v>
      </c>
      <c r="T3" s="181"/>
      <c r="U3" s="187"/>
      <c r="V3" s="164" t="s">
        <v>87</v>
      </c>
      <c r="W3" s="181"/>
      <c r="X3" s="187"/>
      <c r="Y3" s="164" t="s">
        <v>88</v>
      </c>
      <c r="Z3" s="181"/>
      <c r="AA3" s="187"/>
      <c r="AB3" s="164" t="s">
        <v>262</v>
      </c>
      <c r="AC3" s="181"/>
      <c r="AD3" s="187"/>
      <c r="AE3" s="29"/>
    </row>
    <row r="4" spans="1:60" s="6" customFormat="1" ht="16.5" customHeight="1">
      <c r="B4" s="183"/>
      <c r="C4" s="166"/>
      <c r="D4" s="165"/>
      <c r="E4" s="182"/>
      <c r="F4" s="188"/>
      <c r="G4" s="165"/>
      <c r="H4" s="182"/>
      <c r="I4" s="188"/>
      <c r="J4" s="165"/>
      <c r="K4" s="182"/>
      <c r="L4" s="188"/>
      <c r="M4" s="165"/>
      <c r="N4" s="182"/>
      <c r="O4" s="182"/>
      <c r="P4" s="165"/>
      <c r="Q4" s="182"/>
      <c r="R4" s="188"/>
      <c r="S4" s="165"/>
      <c r="T4" s="182"/>
      <c r="U4" s="188"/>
      <c r="V4" s="165"/>
      <c r="W4" s="182"/>
      <c r="X4" s="188"/>
      <c r="Y4" s="165"/>
      <c r="Z4" s="182"/>
      <c r="AA4" s="188"/>
      <c r="AB4" s="165"/>
      <c r="AC4" s="182"/>
      <c r="AD4" s="188"/>
      <c r="AE4" s="29"/>
      <c r="AF4" s="29" t="s">
        <v>243</v>
      </c>
    </row>
    <row r="5" spans="1:60" s="6" customFormat="1" ht="48">
      <c r="B5" s="165"/>
      <c r="C5" s="166"/>
      <c r="D5" s="24" t="s">
        <v>80</v>
      </c>
      <c r="E5" s="22" t="s">
        <v>73</v>
      </c>
      <c r="F5" s="21" t="s">
        <v>269</v>
      </c>
      <c r="G5" s="24" t="s">
        <v>80</v>
      </c>
      <c r="H5" s="22" t="s">
        <v>73</v>
      </c>
      <c r="I5" s="21" t="s">
        <v>269</v>
      </c>
      <c r="J5" s="24" t="s">
        <v>80</v>
      </c>
      <c r="K5" s="22" t="s">
        <v>73</v>
      </c>
      <c r="L5" s="21" t="s">
        <v>269</v>
      </c>
      <c r="M5" s="24" t="s">
        <v>80</v>
      </c>
      <c r="N5" s="22" t="s">
        <v>73</v>
      </c>
      <c r="O5" s="21" t="s">
        <v>269</v>
      </c>
      <c r="P5" s="24" t="s">
        <v>80</v>
      </c>
      <c r="Q5" s="22" t="s">
        <v>73</v>
      </c>
      <c r="R5" s="21" t="s">
        <v>269</v>
      </c>
      <c r="S5" s="24" t="s">
        <v>80</v>
      </c>
      <c r="T5" s="22" t="s">
        <v>73</v>
      </c>
      <c r="U5" s="21" t="s">
        <v>269</v>
      </c>
      <c r="V5" s="24" t="s">
        <v>80</v>
      </c>
      <c r="W5" s="22" t="s">
        <v>73</v>
      </c>
      <c r="X5" s="21" t="s">
        <v>269</v>
      </c>
      <c r="Y5" s="24" t="s">
        <v>80</v>
      </c>
      <c r="Z5" s="22" t="s">
        <v>73</v>
      </c>
      <c r="AA5" s="21" t="s">
        <v>269</v>
      </c>
      <c r="AB5" s="24" t="s">
        <v>80</v>
      </c>
      <c r="AC5" s="22" t="s">
        <v>73</v>
      </c>
      <c r="AD5" s="21" t="s">
        <v>269</v>
      </c>
      <c r="AE5" s="29"/>
      <c r="AF5" s="169" t="s">
        <v>203</v>
      </c>
      <c r="AG5" s="170"/>
      <c r="AH5" s="169" t="s">
        <v>204</v>
      </c>
      <c r="AI5" s="170"/>
      <c r="AJ5" s="169" t="s">
        <v>205</v>
      </c>
      <c r="AK5" s="170"/>
      <c r="AL5" s="169" t="s">
        <v>206</v>
      </c>
      <c r="AM5" s="170"/>
      <c r="AN5" s="169" t="s">
        <v>207</v>
      </c>
      <c r="AO5" s="170"/>
      <c r="AP5" s="169" t="s">
        <v>208</v>
      </c>
      <c r="AQ5" s="170"/>
      <c r="AR5" s="169" t="s">
        <v>209</v>
      </c>
      <c r="AS5" s="170"/>
      <c r="AT5" s="169" t="s">
        <v>210</v>
      </c>
      <c r="AU5" s="170"/>
      <c r="AV5" s="169" t="s">
        <v>211</v>
      </c>
      <c r="AW5" s="170"/>
      <c r="AY5" s="96" t="s">
        <v>203</v>
      </c>
      <c r="AZ5" s="96" t="s">
        <v>204</v>
      </c>
      <c r="BA5" s="96" t="s">
        <v>205</v>
      </c>
      <c r="BB5" s="96" t="s">
        <v>206</v>
      </c>
      <c r="BC5" s="96" t="s">
        <v>207</v>
      </c>
      <c r="BD5" s="96" t="s">
        <v>208</v>
      </c>
      <c r="BE5" s="96" t="s">
        <v>209</v>
      </c>
      <c r="BF5" s="96" t="s">
        <v>210</v>
      </c>
      <c r="BG5" s="96" t="s">
        <v>211</v>
      </c>
      <c r="BH5" s="109"/>
    </row>
    <row r="6" spans="1:60">
      <c r="B6" s="56">
        <v>1</v>
      </c>
      <c r="C6" s="49" t="s">
        <v>57</v>
      </c>
      <c r="D6" s="111">
        <v>42223</v>
      </c>
      <c r="E6" s="112">
        <v>10450</v>
      </c>
      <c r="F6" s="57">
        <f t="shared" ref="F6:F37" si="0">IFERROR(E6/D6,0)</f>
        <v>0.2474954408734576</v>
      </c>
      <c r="G6" s="111">
        <v>19711</v>
      </c>
      <c r="H6" s="112">
        <v>7140</v>
      </c>
      <c r="I6" s="57">
        <f t="shared" ref="I6:I37" si="1">IFERROR(H6/G6,0)</f>
        <v>0.36223428542438235</v>
      </c>
      <c r="J6" s="111">
        <v>42236</v>
      </c>
      <c r="K6" s="112">
        <v>25016</v>
      </c>
      <c r="L6" s="57">
        <f t="shared" ref="L6:L37" si="2">IFERROR(K6/J6,0)</f>
        <v>0.59229093664172738</v>
      </c>
      <c r="M6" s="111">
        <v>42233</v>
      </c>
      <c r="N6" s="112">
        <v>5081</v>
      </c>
      <c r="O6" s="57">
        <f t="shared" ref="O6:O37" si="3">IFERROR(N6/M6,0)</f>
        <v>0.12030876328937087</v>
      </c>
      <c r="P6" s="111">
        <v>42237</v>
      </c>
      <c r="Q6" s="112">
        <v>7612</v>
      </c>
      <c r="R6" s="57">
        <f t="shared" ref="R6:R37" si="4">IFERROR(Q6/P6,0)</f>
        <v>0.18022113312972038</v>
      </c>
      <c r="S6" s="111">
        <v>42237</v>
      </c>
      <c r="T6" s="112">
        <v>2378</v>
      </c>
      <c r="U6" s="57">
        <f t="shared" ref="U6:U37" si="5">IFERROR(T6/S6,0)</f>
        <v>5.6301347160072922E-2</v>
      </c>
      <c r="V6" s="111">
        <v>42199</v>
      </c>
      <c r="W6" s="112">
        <v>17827</v>
      </c>
      <c r="X6" s="57">
        <f t="shared" ref="X6:X37" si="6">IFERROR(W6/V6,0)</f>
        <v>0.42245076897556816</v>
      </c>
      <c r="Y6" s="111">
        <v>35781</v>
      </c>
      <c r="Z6" s="112">
        <v>13487</v>
      </c>
      <c r="AA6" s="57">
        <f t="shared" ref="AA6:AA37" si="7">IFERROR(Z6/Y6,0)</f>
        <v>0.37693189122718762</v>
      </c>
      <c r="AB6" s="111">
        <v>42224</v>
      </c>
      <c r="AC6" s="112">
        <v>25473</v>
      </c>
      <c r="AD6" s="57">
        <f t="shared" ref="AD6:AD37" si="8">IFERROR(AC6/AB6,0)</f>
        <v>0.60328249336870021</v>
      </c>
      <c r="AF6" s="34" t="str">
        <f>INDEX($C$6:$C$79,MATCH(AG6,F$6:F$79,0))</f>
        <v>田尻町</v>
      </c>
      <c r="AG6" s="105">
        <f>LARGE(F$6:F$79,ROW(A1))</f>
        <v>0.33482142857142855</v>
      </c>
      <c r="AH6" s="34" t="str">
        <f>INDEX($C$6:$C$79,MATCH(AI6,I$6:I$79,0))</f>
        <v>藤井寺市</v>
      </c>
      <c r="AI6" s="105">
        <f>LARGE(I$6:I$79,ROW(C1))</f>
        <v>0.5</v>
      </c>
      <c r="AJ6" s="34" t="str">
        <f>INDEX($C$6:$C$79,MATCH(AK6,L$6:L$79,0))</f>
        <v>東大阪市</v>
      </c>
      <c r="AK6" s="105">
        <f>LARGE(L$6:L$79,ROW(E1))</f>
        <v>0.65554503864962932</v>
      </c>
      <c r="AL6" s="34" t="str">
        <f>INDEX($C$6:$C$79,MATCH(AM6,O$6:O$79,0))</f>
        <v>西区</v>
      </c>
      <c r="AM6" s="105">
        <f>LARGE(O$6:O$79,ROW(G1))</f>
        <v>0.16913946587537093</v>
      </c>
      <c r="AN6" s="34" t="str">
        <f>INDEX($C$6:$C$79,MATCH(AO6,R$6:R$79,0))</f>
        <v>守口市</v>
      </c>
      <c r="AO6" s="105">
        <f>LARGE(R$6:R$79,ROW(I1))</f>
        <v>0.30285069150437482</v>
      </c>
      <c r="AP6" s="34" t="str">
        <f>INDEX($C$6:$C$79,MATCH(AQ6,U$6:U$79,0))</f>
        <v>守口市</v>
      </c>
      <c r="AQ6" s="105">
        <f>LARGE(U$6:U$79,ROW(K1))</f>
        <v>0.10499576629974598</v>
      </c>
      <c r="AR6" s="34" t="str">
        <f>INDEX($C$6:$C$79,MATCH(AS6,X$6:X$79,0))</f>
        <v>太子町</v>
      </c>
      <c r="AS6" s="105">
        <f>LARGE(X$6:X$79,ROW(M1))</f>
        <v>0.5730593607305936</v>
      </c>
      <c r="AT6" s="34" t="str">
        <f>INDEX($C$6:$C$79,MATCH(AU6,AA$6:AA$79,0))</f>
        <v>西淀川区</v>
      </c>
      <c r="AU6" s="105">
        <f>LARGE(AA$6:AA$79,ROW(O1))</f>
        <v>0.4716132658797077</v>
      </c>
      <c r="AV6" s="34" t="str">
        <f>INDEX($C$6:$C$79,MATCH(AW6,AD$6:AD$79,0))</f>
        <v>吹田市</v>
      </c>
      <c r="AW6" s="105">
        <f>LARGE(AD$6:AD$79,ROW(Q1))</f>
        <v>0.80869968834957895</v>
      </c>
      <c r="AY6" s="133">
        <f>$F$80</f>
        <v>0.23584989523144326</v>
      </c>
      <c r="AZ6" s="133">
        <f>$I$80</f>
        <v>0.36234594395732417</v>
      </c>
      <c r="BA6" s="133">
        <f>$L$80</f>
        <v>0.59219323933171963</v>
      </c>
      <c r="BB6" s="133">
        <f>$O$80</f>
        <v>0.12121353183637887</v>
      </c>
      <c r="BC6" s="133">
        <f>$R$80</f>
        <v>0.16920498834163455</v>
      </c>
      <c r="BD6" s="133">
        <f>$U$80</f>
        <v>5.5503129350728486E-2</v>
      </c>
      <c r="BE6" s="133">
        <f>$X$80</f>
        <v>0.42261415882746417</v>
      </c>
      <c r="BF6" s="133">
        <f>$AA$80</f>
        <v>0.37768937362178912</v>
      </c>
      <c r="BG6" s="133">
        <f>$AD$80</f>
        <v>0.63748047362828564</v>
      </c>
      <c r="BH6" s="113">
        <v>0</v>
      </c>
    </row>
    <row r="7" spans="1:60">
      <c r="B7" s="56">
        <v>2</v>
      </c>
      <c r="C7" s="49" t="s">
        <v>132</v>
      </c>
      <c r="D7" s="111">
        <v>1714</v>
      </c>
      <c r="E7" s="112">
        <v>412</v>
      </c>
      <c r="F7" s="57">
        <f t="shared" si="0"/>
        <v>0.24037339556592766</v>
      </c>
      <c r="G7" s="111">
        <v>725</v>
      </c>
      <c r="H7" s="112">
        <v>268</v>
      </c>
      <c r="I7" s="57">
        <f t="shared" si="1"/>
        <v>0.36965517241379309</v>
      </c>
      <c r="J7" s="111">
        <v>1716</v>
      </c>
      <c r="K7" s="112">
        <v>899</v>
      </c>
      <c r="L7" s="57">
        <f t="shared" si="2"/>
        <v>0.52389277389277389</v>
      </c>
      <c r="M7" s="111">
        <v>1716</v>
      </c>
      <c r="N7" s="112">
        <v>138</v>
      </c>
      <c r="O7" s="57">
        <f t="shared" si="3"/>
        <v>8.0419580419580416E-2</v>
      </c>
      <c r="P7" s="111">
        <v>1716</v>
      </c>
      <c r="Q7" s="112">
        <v>304</v>
      </c>
      <c r="R7" s="57">
        <f t="shared" si="4"/>
        <v>0.17715617715617715</v>
      </c>
      <c r="S7" s="111">
        <v>1716</v>
      </c>
      <c r="T7" s="112">
        <v>93</v>
      </c>
      <c r="U7" s="57">
        <f t="shared" si="5"/>
        <v>5.4195804195804193E-2</v>
      </c>
      <c r="V7" s="111">
        <v>1716</v>
      </c>
      <c r="W7" s="112">
        <v>718</v>
      </c>
      <c r="X7" s="57">
        <f t="shared" si="6"/>
        <v>0.4184149184149184</v>
      </c>
      <c r="Y7" s="111">
        <v>1484</v>
      </c>
      <c r="Z7" s="112">
        <v>556</v>
      </c>
      <c r="AA7" s="57">
        <f t="shared" si="7"/>
        <v>0.3746630727762803</v>
      </c>
      <c r="AB7" s="111">
        <v>1714</v>
      </c>
      <c r="AC7" s="112">
        <v>959</v>
      </c>
      <c r="AD7" s="57">
        <f t="shared" si="8"/>
        <v>0.55950991831971997</v>
      </c>
      <c r="AF7" s="34" t="str">
        <f t="shared" ref="AF7:AF70" si="9">INDEX($C$6:$C$79,MATCH(AG7,F$6:F$79,0))</f>
        <v>大正区</v>
      </c>
      <c r="AG7" s="105">
        <f t="shared" ref="AG7:AG70" si="10">LARGE(F$6:F$79,ROW(A2))</f>
        <v>0.30265095729013253</v>
      </c>
      <c r="AH7" s="34" t="str">
        <f t="shared" ref="AH7:AH70" si="11">INDEX($C$6:$C$79,MATCH(AI7,I$6:I$79,0))</f>
        <v>高石市</v>
      </c>
      <c r="AI7" s="105">
        <f t="shared" ref="AI7:AI70" si="12">LARGE(I$6:I$79,ROW(C2))</f>
        <v>0.45098039215686275</v>
      </c>
      <c r="AJ7" s="34" t="str">
        <f t="shared" ref="AJ7:AJ70" si="13">INDEX($C$6:$C$79,MATCH(AK7,L$6:L$79,0))</f>
        <v>西淀川区</v>
      </c>
      <c r="AK7" s="105">
        <f t="shared" ref="AK7:AK70" si="14">LARGE(L$6:L$79,ROW(E2))</f>
        <v>0.65135507579237484</v>
      </c>
      <c r="AL7" s="34" t="str">
        <f t="shared" ref="AL7:AL70" si="15">INDEX($C$6:$C$79,MATCH(AM7,O$6:O$79,0))</f>
        <v>箕面市</v>
      </c>
      <c r="AM7" s="105">
        <f t="shared" ref="AM7:AM70" si="16">LARGE(O$6:O$79,ROW(G2))</f>
        <v>0.15627843494085533</v>
      </c>
      <c r="AN7" s="34" t="str">
        <f t="shared" ref="AN7:AN70" si="17">INDEX($C$6:$C$79,MATCH(AO7,R$6:R$79,0))</f>
        <v>田尻町</v>
      </c>
      <c r="AO7" s="105">
        <f t="shared" ref="AO7:AO70" si="18">LARGE(R$6:R$79,ROW(I2))</f>
        <v>0.25</v>
      </c>
      <c r="AP7" s="34" t="str">
        <f t="shared" ref="AP7:AP70" si="19">INDEX($C$6:$C$79,MATCH(AQ7,U$6:U$79,0))</f>
        <v>堺市西区</v>
      </c>
      <c r="AQ7" s="105">
        <f t="shared" ref="AQ7:AQ70" si="20">LARGE(U$6:U$79,ROW(K2))</f>
        <v>7.3988819467280503E-2</v>
      </c>
      <c r="AR7" s="34" t="str">
        <f t="shared" ref="AR7:AR70" si="21">INDEX($C$6:$C$79,MATCH(AS7,X$6:X$79,0))</f>
        <v>島本町</v>
      </c>
      <c r="AS7" s="105">
        <f t="shared" ref="AS7:AS70" si="22">LARGE(X$6:X$79,ROW(M2))</f>
        <v>0.49069767441860462</v>
      </c>
      <c r="AT7" s="34" t="str">
        <f t="shared" ref="AT7:AT70" si="23">INDEX($C$6:$C$79,MATCH(AU7,AA$6:AA$79,0))</f>
        <v>堺市西区</v>
      </c>
      <c r="AU7" s="105">
        <f t="shared" ref="AU7:AU70" si="24">LARGE(AA$6:AA$79,ROW(O2))</f>
        <v>0.42897626638328018</v>
      </c>
      <c r="AV7" s="34" t="str">
        <f t="shared" ref="AV7:AV70" si="25">INDEX($C$6:$C$79,MATCH(AW7,AD$6:AD$79,0))</f>
        <v>西淀川区</v>
      </c>
      <c r="AW7" s="105">
        <f t="shared" ref="AW7:AW70" si="26">LARGE(AD$6:AD$79,ROW(Q2))</f>
        <v>0.68488745980707399</v>
      </c>
      <c r="AY7" s="133">
        <f t="shared" ref="AY7:AY70" si="27">$F$80</f>
        <v>0.23584989523144326</v>
      </c>
      <c r="AZ7" s="133">
        <f t="shared" ref="AZ7:AZ70" si="28">$I$80</f>
        <v>0.36234594395732417</v>
      </c>
      <c r="BA7" s="133">
        <f t="shared" ref="BA7:BA70" si="29">$L$80</f>
        <v>0.59219323933171963</v>
      </c>
      <c r="BB7" s="133">
        <f t="shared" ref="BB7:BB70" si="30">$O$80</f>
        <v>0.12121353183637887</v>
      </c>
      <c r="BC7" s="133">
        <f t="shared" ref="BC7:BC70" si="31">$R$80</f>
        <v>0.16920498834163455</v>
      </c>
      <c r="BD7" s="133">
        <f t="shared" ref="BD7:BD70" si="32">$U$80</f>
        <v>5.5503129350728486E-2</v>
      </c>
      <c r="BE7" s="133">
        <f t="shared" ref="BE7:BE70" si="33">$X$80</f>
        <v>0.42261415882746417</v>
      </c>
      <c r="BF7" s="133">
        <f t="shared" ref="BF7:BF70" si="34">$AA$80</f>
        <v>0.37768937362178912</v>
      </c>
      <c r="BG7" s="133">
        <f t="shared" ref="BG7:BG70" si="35">$AD$80</f>
        <v>0.63748047362828564</v>
      </c>
      <c r="BH7" s="113">
        <v>0</v>
      </c>
    </row>
    <row r="8" spans="1:60">
      <c r="B8" s="56">
        <v>3</v>
      </c>
      <c r="C8" s="49" t="s">
        <v>133</v>
      </c>
      <c r="D8" s="111">
        <v>1099</v>
      </c>
      <c r="E8" s="112">
        <v>302</v>
      </c>
      <c r="F8" s="57">
        <f t="shared" si="0"/>
        <v>0.27479526842584168</v>
      </c>
      <c r="G8" s="111">
        <v>585</v>
      </c>
      <c r="H8" s="112">
        <v>213</v>
      </c>
      <c r="I8" s="57">
        <f t="shared" si="1"/>
        <v>0.36410256410256409</v>
      </c>
      <c r="J8" s="111">
        <v>1099</v>
      </c>
      <c r="K8" s="112">
        <v>669</v>
      </c>
      <c r="L8" s="57">
        <f t="shared" si="2"/>
        <v>0.60873521383075524</v>
      </c>
      <c r="M8" s="111">
        <v>1099</v>
      </c>
      <c r="N8" s="112">
        <v>118</v>
      </c>
      <c r="O8" s="57">
        <f t="shared" si="3"/>
        <v>0.10737033666969972</v>
      </c>
      <c r="P8" s="111">
        <v>1099</v>
      </c>
      <c r="Q8" s="112">
        <v>249</v>
      </c>
      <c r="R8" s="57">
        <f t="shared" si="4"/>
        <v>0.22656960873521384</v>
      </c>
      <c r="S8" s="111">
        <v>1099</v>
      </c>
      <c r="T8" s="112">
        <v>61</v>
      </c>
      <c r="U8" s="57">
        <f t="shared" si="5"/>
        <v>5.5505004549590536E-2</v>
      </c>
      <c r="V8" s="111">
        <v>1098</v>
      </c>
      <c r="W8" s="112">
        <v>489</v>
      </c>
      <c r="X8" s="57">
        <f t="shared" si="6"/>
        <v>0.4453551912568306</v>
      </c>
      <c r="Y8" s="111">
        <v>942</v>
      </c>
      <c r="Z8" s="112">
        <v>401</v>
      </c>
      <c r="AA8" s="57">
        <f t="shared" si="7"/>
        <v>0.42569002123142252</v>
      </c>
      <c r="AB8" s="111">
        <v>1099</v>
      </c>
      <c r="AC8" s="112">
        <v>665</v>
      </c>
      <c r="AD8" s="57">
        <f t="shared" si="8"/>
        <v>0.60509554140127386</v>
      </c>
      <c r="AF8" s="34" t="str">
        <f t="shared" si="9"/>
        <v>浪速区</v>
      </c>
      <c r="AG8" s="105">
        <f t="shared" si="10"/>
        <v>0.28776978417266186</v>
      </c>
      <c r="AH8" s="34" t="str">
        <f t="shared" si="11"/>
        <v>河南町</v>
      </c>
      <c r="AI8" s="105">
        <f t="shared" si="12"/>
        <v>0.44380403458213258</v>
      </c>
      <c r="AJ8" s="34" t="str">
        <f t="shared" si="13"/>
        <v>忠岡町</v>
      </c>
      <c r="AK8" s="105">
        <f t="shared" si="14"/>
        <v>0.64847161572052403</v>
      </c>
      <c r="AL8" s="34" t="str">
        <f t="shared" si="15"/>
        <v>高石市</v>
      </c>
      <c r="AM8" s="105">
        <f t="shared" si="16"/>
        <v>0.15374592833876222</v>
      </c>
      <c r="AN8" s="34" t="str">
        <f t="shared" si="17"/>
        <v>福島区</v>
      </c>
      <c r="AO8" s="105">
        <f t="shared" si="18"/>
        <v>0.22656960873521384</v>
      </c>
      <c r="AP8" s="34" t="str">
        <f t="shared" si="19"/>
        <v>平野区</v>
      </c>
      <c r="AQ8" s="105">
        <f t="shared" si="20"/>
        <v>7.3668188736681892E-2</v>
      </c>
      <c r="AR8" s="34" t="str">
        <f t="shared" si="21"/>
        <v>忠岡町</v>
      </c>
      <c r="AS8" s="105">
        <f t="shared" si="22"/>
        <v>0.47816593886462883</v>
      </c>
      <c r="AT8" s="34" t="str">
        <f t="shared" si="23"/>
        <v>門真市</v>
      </c>
      <c r="AU8" s="105">
        <f t="shared" si="24"/>
        <v>0.42801985659128516</v>
      </c>
      <c r="AV8" s="34" t="str">
        <f t="shared" si="25"/>
        <v>東大阪市</v>
      </c>
      <c r="AW8" s="105">
        <f t="shared" si="26"/>
        <v>0.67476532302595249</v>
      </c>
      <c r="AY8" s="133">
        <f t="shared" si="27"/>
        <v>0.23584989523144326</v>
      </c>
      <c r="AZ8" s="133">
        <f t="shared" si="28"/>
        <v>0.36234594395732417</v>
      </c>
      <c r="BA8" s="133">
        <f t="shared" si="29"/>
        <v>0.59219323933171963</v>
      </c>
      <c r="BB8" s="133">
        <f t="shared" si="30"/>
        <v>0.12121353183637887</v>
      </c>
      <c r="BC8" s="133">
        <f t="shared" si="31"/>
        <v>0.16920498834163455</v>
      </c>
      <c r="BD8" s="133">
        <f t="shared" si="32"/>
        <v>5.5503129350728486E-2</v>
      </c>
      <c r="BE8" s="133">
        <f t="shared" si="33"/>
        <v>0.42261415882746417</v>
      </c>
      <c r="BF8" s="133">
        <f t="shared" si="34"/>
        <v>0.37768937362178912</v>
      </c>
      <c r="BG8" s="133">
        <f t="shared" si="35"/>
        <v>0.63748047362828564</v>
      </c>
      <c r="BH8" s="113">
        <v>0</v>
      </c>
    </row>
    <row r="9" spans="1:60">
      <c r="B9" s="56">
        <v>4</v>
      </c>
      <c r="C9" s="49" t="s">
        <v>134</v>
      </c>
      <c r="D9" s="111">
        <v>1475</v>
      </c>
      <c r="E9" s="112">
        <v>422</v>
      </c>
      <c r="F9" s="57">
        <f t="shared" si="0"/>
        <v>0.28610169491525422</v>
      </c>
      <c r="G9" s="111">
        <v>365</v>
      </c>
      <c r="H9" s="112">
        <v>134</v>
      </c>
      <c r="I9" s="57">
        <f t="shared" si="1"/>
        <v>0.36712328767123287</v>
      </c>
      <c r="J9" s="111">
        <v>1476</v>
      </c>
      <c r="K9" s="112">
        <v>890</v>
      </c>
      <c r="L9" s="57">
        <f t="shared" si="2"/>
        <v>0.60298102981029811</v>
      </c>
      <c r="M9" s="111">
        <v>1476</v>
      </c>
      <c r="N9" s="112">
        <v>185</v>
      </c>
      <c r="O9" s="57">
        <f t="shared" si="3"/>
        <v>0.12533875338753386</v>
      </c>
      <c r="P9" s="111">
        <v>1476</v>
      </c>
      <c r="Q9" s="112">
        <v>276</v>
      </c>
      <c r="R9" s="57">
        <f t="shared" si="4"/>
        <v>0.18699186991869918</v>
      </c>
      <c r="S9" s="111">
        <v>1476</v>
      </c>
      <c r="T9" s="112">
        <v>73</v>
      </c>
      <c r="U9" s="57">
        <f t="shared" si="5"/>
        <v>4.9457994579945798E-2</v>
      </c>
      <c r="V9" s="111">
        <v>1475</v>
      </c>
      <c r="W9" s="112">
        <v>593</v>
      </c>
      <c r="X9" s="57">
        <f t="shared" si="6"/>
        <v>0.40203389830508474</v>
      </c>
      <c r="Y9" s="111">
        <v>1384</v>
      </c>
      <c r="Z9" s="112">
        <v>559</v>
      </c>
      <c r="AA9" s="57">
        <f t="shared" si="7"/>
        <v>0.40390173410404623</v>
      </c>
      <c r="AB9" s="111">
        <v>1471</v>
      </c>
      <c r="AC9" s="112">
        <v>941</v>
      </c>
      <c r="AD9" s="57">
        <f t="shared" si="8"/>
        <v>0.6397008837525493</v>
      </c>
      <c r="AF9" s="34" t="str">
        <f t="shared" si="9"/>
        <v>此花区</v>
      </c>
      <c r="AG9" s="105">
        <f t="shared" si="10"/>
        <v>0.28610169491525422</v>
      </c>
      <c r="AH9" s="34" t="str">
        <f t="shared" si="11"/>
        <v>熊取町</v>
      </c>
      <c r="AI9" s="105">
        <f t="shared" si="12"/>
        <v>0.42222222222222222</v>
      </c>
      <c r="AJ9" s="34" t="str">
        <f t="shared" si="13"/>
        <v>西区</v>
      </c>
      <c r="AK9" s="105">
        <f t="shared" si="14"/>
        <v>0.64391691394658757</v>
      </c>
      <c r="AL9" s="34" t="str">
        <f t="shared" si="15"/>
        <v>堺市西区</v>
      </c>
      <c r="AM9" s="105">
        <f t="shared" si="16"/>
        <v>0.15192370930614929</v>
      </c>
      <c r="AN9" s="34" t="str">
        <f t="shared" si="17"/>
        <v>住之江区</v>
      </c>
      <c r="AO9" s="105">
        <f t="shared" si="18"/>
        <v>0.20609418282548475</v>
      </c>
      <c r="AP9" s="34" t="str">
        <f t="shared" si="19"/>
        <v>大正区</v>
      </c>
      <c r="AQ9" s="105">
        <f t="shared" si="20"/>
        <v>7.3637702503681887E-2</v>
      </c>
      <c r="AR9" s="34" t="str">
        <f t="shared" si="21"/>
        <v>箕面市</v>
      </c>
      <c r="AS9" s="105">
        <f t="shared" si="22"/>
        <v>0.47097655360801277</v>
      </c>
      <c r="AT9" s="34" t="str">
        <f t="shared" si="23"/>
        <v>堺市北区</v>
      </c>
      <c r="AU9" s="105">
        <f t="shared" si="24"/>
        <v>0.42584027135368485</v>
      </c>
      <c r="AV9" s="34" t="str">
        <f t="shared" si="25"/>
        <v>能勢町</v>
      </c>
      <c r="AW9" s="105">
        <f t="shared" si="26"/>
        <v>0.67205542725173206</v>
      </c>
      <c r="AY9" s="133">
        <f t="shared" si="27"/>
        <v>0.23584989523144326</v>
      </c>
      <c r="AZ9" s="133">
        <f t="shared" si="28"/>
        <v>0.36234594395732417</v>
      </c>
      <c r="BA9" s="133">
        <f t="shared" si="29"/>
        <v>0.59219323933171963</v>
      </c>
      <c r="BB9" s="133">
        <f t="shared" si="30"/>
        <v>0.12121353183637887</v>
      </c>
      <c r="BC9" s="133">
        <f t="shared" si="31"/>
        <v>0.16920498834163455</v>
      </c>
      <c r="BD9" s="133">
        <f t="shared" si="32"/>
        <v>5.5503129350728486E-2</v>
      </c>
      <c r="BE9" s="133">
        <f t="shared" si="33"/>
        <v>0.42261415882746417</v>
      </c>
      <c r="BF9" s="133">
        <f t="shared" si="34"/>
        <v>0.37768937362178912</v>
      </c>
      <c r="BG9" s="133">
        <f t="shared" si="35"/>
        <v>0.63748047362828564</v>
      </c>
      <c r="BH9" s="113">
        <v>0</v>
      </c>
    </row>
    <row r="10" spans="1:60">
      <c r="B10" s="56">
        <v>5</v>
      </c>
      <c r="C10" s="49" t="s">
        <v>135</v>
      </c>
      <c r="D10" s="111">
        <v>674</v>
      </c>
      <c r="E10" s="112">
        <v>151</v>
      </c>
      <c r="F10" s="57">
        <f t="shared" si="0"/>
        <v>0.22403560830860533</v>
      </c>
      <c r="G10" s="111">
        <v>327</v>
      </c>
      <c r="H10" s="112">
        <v>115</v>
      </c>
      <c r="I10" s="57">
        <f t="shared" si="1"/>
        <v>0.35168195718654433</v>
      </c>
      <c r="J10" s="111">
        <v>674</v>
      </c>
      <c r="K10" s="112">
        <v>434</v>
      </c>
      <c r="L10" s="57">
        <f t="shared" si="2"/>
        <v>0.64391691394658757</v>
      </c>
      <c r="M10" s="111">
        <v>674</v>
      </c>
      <c r="N10" s="112">
        <v>114</v>
      </c>
      <c r="O10" s="57">
        <f t="shared" si="3"/>
        <v>0.16913946587537093</v>
      </c>
      <c r="P10" s="111">
        <v>674</v>
      </c>
      <c r="Q10" s="112">
        <v>112</v>
      </c>
      <c r="R10" s="57">
        <f t="shared" si="4"/>
        <v>0.16617210682492581</v>
      </c>
      <c r="S10" s="111">
        <v>674</v>
      </c>
      <c r="T10" s="112">
        <v>35</v>
      </c>
      <c r="U10" s="57">
        <f t="shared" si="5"/>
        <v>5.192878338278932E-2</v>
      </c>
      <c r="V10" s="111">
        <v>668</v>
      </c>
      <c r="W10" s="112">
        <v>292</v>
      </c>
      <c r="X10" s="57">
        <f t="shared" si="6"/>
        <v>0.43712574850299402</v>
      </c>
      <c r="Y10" s="111">
        <v>580</v>
      </c>
      <c r="Z10" s="112">
        <v>212</v>
      </c>
      <c r="AA10" s="57">
        <f t="shared" si="7"/>
        <v>0.36551724137931035</v>
      </c>
      <c r="AB10" s="111">
        <v>673</v>
      </c>
      <c r="AC10" s="112">
        <v>407</v>
      </c>
      <c r="AD10" s="57">
        <f t="shared" si="8"/>
        <v>0.60475482912332834</v>
      </c>
      <c r="AF10" s="34" t="str">
        <f t="shared" si="9"/>
        <v>生野区</v>
      </c>
      <c r="AG10" s="105">
        <f t="shared" si="10"/>
        <v>0.27917414721723521</v>
      </c>
      <c r="AH10" s="34" t="str">
        <f t="shared" si="11"/>
        <v>堺市美原区</v>
      </c>
      <c r="AI10" s="105">
        <f t="shared" si="12"/>
        <v>0.42063492063492064</v>
      </c>
      <c r="AJ10" s="34" t="str">
        <f t="shared" si="13"/>
        <v>岬町</v>
      </c>
      <c r="AK10" s="105">
        <f t="shared" si="14"/>
        <v>0.63733333333333331</v>
      </c>
      <c r="AL10" s="34" t="str">
        <f t="shared" si="15"/>
        <v>阪南市</v>
      </c>
      <c r="AM10" s="105">
        <f t="shared" si="16"/>
        <v>0.14401440144014402</v>
      </c>
      <c r="AN10" s="34" t="str">
        <f t="shared" si="17"/>
        <v>港区</v>
      </c>
      <c r="AO10" s="105">
        <f t="shared" si="18"/>
        <v>0.20368663594470046</v>
      </c>
      <c r="AP10" s="34" t="str">
        <f t="shared" si="19"/>
        <v>摂津市</v>
      </c>
      <c r="AQ10" s="105">
        <f t="shared" si="20"/>
        <v>6.9919517102615694E-2</v>
      </c>
      <c r="AR10" s="34" t="str">
        <f t="shared" si="21"/>
        <v>千早赤阪村</v>
      </c>
      <c r="AS10" s="105">
        <f t="shared" si="22"/>
        <v>0.46531791907514453</v>
      </c>
      <c r="AT10" s="34" t="str">
        <f t="shared" si="23"/>
        <v>福島区</v>
      </c>
      <c r="AU10" s="105">
        <f t="shared" si="24"/>
        <v>0.42569002123142252</v>
      </c>
      <c r="AV10" s="34" t="str">
        <f t="shared" si="25"/>
        <v>堺市東区</v>
      </c>
      <c r="AW10" s="105">
        <f t="shared" si="26"/>
        <v>0.66763969974979154</v>
      </c>
      <c r="AY10" s="133">
        <f t="shared" si="27"/>
        <v>0.23584989523144326</v>
      </c>
      <c r="AZ10" s="133">
        <f t="shared" si="28"/>
        <v>0.36234594395732417</v>
      </c>
      <c r="BA10" s="133">
        <f t="shared" si="29"/>
        <v>0.59219323933171963</v>
      </c>
      <c r="BB10" s="133">
        <f t="shared" si="30"/>
        <v>0.12121353183637887</v>
      </c>
      <c r="BC10" s="133">
        <f t="shared" si="31"/>
        <v>0.16920498834163455</v>
      </c>
      <c r="BD10" s="133">
        <f t="shared" si="32"/>
        <v>5.5503129350728486E-2</v>
      </c>
      <c r="BE10" s="133">
        <f t="shared" si="33"/>
        <v>0.42261415882746417</v>
      </c>
      <c r="BF10" s="133">
        <f t="shared" si="34"/>
        <v>0.37768937362178912</v>
      </c>
      <c r="BG10" s="133">
        <f t="shared" si="35"/>
        <v>0.63748047362828564</v>
      </c>
      <c r="BH10" s="113">
        <v>0</v>
      </c>
    </row>
    <row r="11" spans="1:60">
      <c r="B11" s="56">
        <v>6</v>
      </c>
      <c r="C11" s="49" t="s">
        <v>136</v>
      </c>
      <c r="D11" s="111">
        <v>1085</v>
      </c>
      <c r="E11" s="112">
        <v>290</v>
      </c>
      <c r="F11" s="57">
        <f t="shared" si="0"/>
        <v>0.26728110599078342</v>
      </c>
      <c r="G11" s="111">
        <v>608</v>
      </c>
      <c r="H11" s="112">
        <v>224</v>
      </c>
      <c r="I11" s="57">
        <f t="shared" si="1"/>
        <v>0.36842105263157893</v>
      </c>
      <c r="J11" s="111">
        <v>1085</v>
      </c>
      <c r="K11" s="112">
        <v>609</v>
      </c>
      <c r="L11" s="57">
        <f t="shared" si="2"/>
        <v>0.56129032258064515</v>
      </c>
      <c r="M11" s="111">
        <v>1085</v>
      </c>
      <c r="N11" s="112">
        <v>116</v>
      </c>
      <c r="O11" s="57">
        <f t="shared" si="3"/>
        <v>0.10691244239631337</v>
      </c>
      <c r="P11" s="111">
        <v>1085</v>
      </c>
      <c r="Q11" s="112">
        <v>221</v>
      </c>
      <c r="R11" s="57">
        <f t="shared" si="4"/>
        <v>0.20368663594470046</v>
      </c>
      <c r="S11" s="111">
        <v>1085</v>
      </c>
      <c r="T11" s="112">
        <v>68</v>
      </c>
      <c r="U11" s="57">
        <f t="shared" si="5"/>
        <v>6.2672811059907838E-2</v>
      </c>
      <c r="V11" s="111">
        <v>1083</v>
      </c>
      <c r="W11" s="112">
        <v>466</v>
      </c>
      <c r="X11" s="57">
        <f t="shared" si="6"/>
        <v>0.43028624192059095</v>
      </c>
      <c r="Y11" s="111">
        <v>851</v>
      </c>
      <c r="Z11" s="112">
        <v>353</v>
      </c>
      <c r="AA11" s="57">
        <f t="shared" si="7"/>
        <v>0.41480611045828436</v>
      </c>
      <c r="AB11" s="111">
        <v>1085</v>
      </c>
      <c r="AC11" s="112">
        <v>702</v>
      </c>
      <c r="AD11" s="57">
        <f t="shared" si="8"/>
        <v>0.64700460829493089</v>
      </c>
      <c r="AF11" s="34" t="str">
        <f t="shared" si="9"/>
        <v>泉佐野市</v>
      </c>
      <c r="AG11" s="105">
        <f t="shared" si="10"/>
        <v>0.27640845070422537</v>
      </c>
      <c r="AH11" s="34" t="str">
        <f t="shared" si="11"/>
        <v>千早赤阪村</v>
      </c>
      <c r="AI11" s="105">
        <f t="shared" si="12"/>
        <v>0.41935483870967744</v>
      </c>
      <c r="AJ11" s="34" t="str">
        <f t="shared" si="13"/>
        <v>貝塚市</v>
      </c>
      <c r="AK11" s="105">
        <f t="shared" si="14"/>
        <v>0.6366515837104072</v>
      </c>
      <c r="AL11" s="34" t="str">
        <f t="shared" si="15"/>
        <v>堺市堺区</v>
      </c>
      <c r="AM11" s="105">
        <f t="shared" si="16"/>
        <v>0.14366666666666666</v>
      </c>
      <c r="AN11" s="34" t="str">
        <f t="shared" si="17"/>
        <v>忠岡町</v>
      </c>
      <c r="AO11" s="105">
        <f t="shared" si="18"/>
        <v>0.20305676855895197</v>
      </c>
      <c r="AP11" s="34" t="str">
        <f t="shared" si="19"/>
        <v>泉佐野市</v>
      </c>
      <c r="AQ11" s="105">
        <f t="shared" si="20"/>
        <v>6.7781690140845077E-2</v>
      </c>
      <c r="AR11" s="34" t="str">
        <f t="shared" si="21"/>
        <v>東大阪市</v>
      </c>
      <c r="AS11" s="105">
        <f t="shared" si="22"/>
        <v>0.46400063226112387</v>
      </c>
      <c r="AT11" s="34" t="str">
        <f t="shared" si="23"/>
        <v>田尻町</v>
      </c>
      <c r="AU11" s="105">
        <f t="shared" si="24"/>
        <v>0.41610738255033558</v>
      </c>
      <c r="AV11" s="34" t="str">
        <f t="shared" si="25"/>
        <v>大東市</v>
      </c>
      <c r="AW11" s="105">
        <f t="shared" si="26"/>
        <v>0.66477595008508228</v>
      </c>
      <c r="AY11" s="133">
        <f t="shared" si="27"/>
        <v>0.23584989523144326</v>
      </c>
      <c r="AZ11" s="133">
        <f t="shared" si="28"/>
        <v>0.36234594395732417</v>
      </c>
      <c r="BA11" s="133">
        <f t="shared" si="29"/>
        <v>0.59219323933171963</v>
      </c>
      <c r="BB11" s="133">
        <f t="shared" si="30"/>
        <v>0.12121353183637887</v>
      </c>
      <c r="BC11" s="133">
        <f t="shared" si="31"/>
        <v>0.16920498834163455</v>
      </c>
      <c r="BD11" s="133">
        <f t="shared" si="32"/>
        <v>5.5503129350728486E-2</v>
      </c>
      <c r="BE11" s="133">
        <f t="shared" si="33"/>
        <v>0.42261415882746417</v>
      </c>
      <c r="BF11" s="133">
        <f t="shared" si="34"/>
        <v>0.37768937362178912</v>
      </c>
      <c r="BG11" s="133">
        <f t="shared" si="35"/>
        <v>0.63748047362828564</v>
      </c>
      <c r="BH11" s="113">
        <v>0</v>
      </c>
    </row>
    <row r="12" spans="1:60">
      <c r="B12" s="56">
        <v>7</v>
      </c>
      <c r="C12" s="49" t="s">
        <v>137</v>
      </c>
      <c r="D12" s="111">
        <v>1358</v>
      </c>
      <c r="E12" s="112">
        <v>411</v>
      </c>
      <c r="F12" s="57">
        <f t="shared" si="0"/>
        <v>0.30265095729013253</v>
      </c>
      <c r="G12" s="111">
        <v>767</v>
      </c>
      <c r="H12" s="112">
        <v>291</v>
      </c>
      <c r="I12" s="57">
        <f t="shared" si="1"/>
        <v>0.37940026075619299</v>
      </c>
      <c r="J12" s="111">
        <v>1358</v>
      </c>
      <c r="K12" s="112">
        <v>740</v>
      </c>
      <c r="L12" s="57">
        <f t="shared" si="2"/>
        <v>0.5449189985272459</v>
      </c>
      <c r="M12" s="111">
        <v>1358</v>
      </c>
      <c r="N12" s="112">
        <v>135</v>
      </c>
      <c r="O12" s="57">
        <f t="shared" si="3"/>
        <v>9.9410898379970539E-2</v>
      </c>
      <c r="P12" s="111">
        <v>1358</v>
      </c>
      <c r="Q12" s="112">
        <v>267</v>
      </c>
      <c r="R12" s="57">
        <f t="shared" si="4"/>
        <v>0.19661266568483063</v>
      </c>
      <c r="S12" s="111">
        <v>1358</v>
      </c>
      <c r="T12" s="112">
        <v>100</v>
      </c>
      <c r="U12" s="57">
        <f t="shared" si="5"/>
        <v>7.3637702503681887E-2</v>
      </c>
      <c r="V12" s="111">
        <v>1358</v>
      </c>
      <c r="W12" s="112">
        <v>586</v>
      </c>
      <c r="X12" s="57">
        <f t="shared" si="6"/>
        <v>0.43151693667157587</v>
      </c>
      <c r="Y12" s="111">
        <v>1059</v>
      </c>
      <c r="Z12" s="112">
        <v>414</v>
      </c>
      <c r="AA12" s="57">
        <f t="shared" si="7"/>
        <v>0.39093484419263458</v>
      </c>
      <c r="AB12" s="111">
        <v>1358</v>
      </c>
      <c r="AC12" s="112">
        <v>873</v>
      </c>
      <c r="AD12" s="57">
        <f t="shared" si="8"/>
        <v>0.6428571428571429</v>
      </c>
      <c r="AF12" s="34" t="str">
        <f t="shared" si="9"/>
        <v>福島区</v>
      </c>
      <c r="AG12" s="105">
        <f t="shared" si="10"/>
        <v>0.27479526842584168</v>
      </c>
      <c r="AH12" s="34" t="str">
        <f t="shared" si="11"/>
        <v>守口市</v>
      </c>
      <c r="AI12" s="105">
        <f t="shared" si="12"/>
        <v>0.40720720720720721</v>
      </c>
      <c r="AJ12" s="34" t="str">
        <f t="shared" si="13"/>
        <v>堺市西区</v>
      </c>
      <c r="AK12" s="105">
        <f t="shared" si="14"/>
        <v>0.63137125945412698</v>
      </c>
      <c r="AL12" s="34" t="str">
        <f t="shared" si="15"/>
        <v>東大阪市</v>
      </c>
      <c r="AM12" s="105">
        <f t="shared" si="16"/>
        <v>0.14363464268812115</v>
      </c>
      <c r="AN12" s="34" t="str">
        <f t="shared" si="17"/>
        <v>西成区</v>
      </c>
      <c r="AO12" s="105">
        <f t="shared" si="18"/>
        <v>0.20119126406353408</v>
      </c>
      <c r="AP12" s="34" t="str">
        <f t="shared" si="19"/>
        <v>忠岡町</v>
      </c>
      <c r="AQ12" s="105">
        <f t="shared" si="20"/>
        <v>6.768558951965066E-2</v>
      </c>
      <c r="AR12" s="34" t="str">
        <f t="shared" si="21"/>
        <v>豊能町</v>
      </c>
      <c r="AS12" s="105">
        <f t="shared" si="22"/>
        <v>0.46071774975751695</v>
      </c>
      <c r="AT12" s="34" t="str">
        <f t="shared" si="23"/>
        <v>港区</v>
      </c>
      <c r="AU12" s="105">
        <f t="shared" si="24"/>
        <v>0.41480611045828436</v>
      </c>
      <c r="AV12" s="34" t="str">
        <f t="shared" si="25"/>
        <v>堺市西区</v>
      </c>
      <c r="AW12" s="105">
        <f t="shared" si="26"/>
        <v>0.65821534408956206</v>
      </c>
      <c r="AY12" s="133">
        <f t="shared" si="27"/>
        <v>0.23584989523144326</v>
      </c>
      <c r="AZ12" s="133">
        <f t="shared" si="28"/>
        <v>0.36234594395732417</v>
      </c>
      <c r="BA12" s="133">
        <f t="shared" si="29"/>
        <v>0.59219323933171963</v>
      </c>
      <c r="BB12" s="133">
        <f t="shared" si="30"/>
        <v>0.12121353183637887</v>
      </c>
      <c r="BC12" s="133">
        <f t="shared" si="31"/>
        <v>0.16920498834163455</v>
      </c>
      <c r="BD12" s="133">
        <f t="shared" si="32"/>
        <v>5.5503129350728486E-2</v>
      </c>
      <c r="BE12" s="133">
        <f t="shared" si="33"/>
        <v>0.42261415882746417</v>
      </c>
      <c r="BF12" s="133">
        <f t="shared" si="34"/>
        <v>0.37768937362178912</v>
      </c>
      <c r="BG12" s="133">
        <f t="shared" si="35"/>
        <v>0.63748047362828564</v>
      </c>
      <c r="BH12" s="113">
        <v>0</v>
      </c>
    </row>
    <row r="13" spans="1:60">
      <c r="B13" s="56">
        <v>8</v>
      </c>
      <c r="C13" s="49" t="s">
        <v>58</v>
      </c>
      <c r="D13" s="111">
        <v>911</v>
      </c>
      <c r="E13" s="112">
        <v>191</v>
      </c>
      <c r="F13" s="57">
        <f t="shared" si="0"/>
        <v>0.20965971459934138</v>
      </c>
      <c r="G13" s="111">
        <v>421</v>
      </c>
      <c r="H13" s="112">
        <v>143</v>
      </c>
      <c r="I13" s="57">
        <f t="shared" si="1"/>
        <v>0.33966745843230406</v>
      </c>
      <c r="J13" s="111">
        <v>911</v>
      </c>
      <c r="K13" s="112">
        <v>537</v>
      </c>
      <c r="L13" s="57">
        <f t="shared" si="2"/>
        <v>0.58946212952799126</v>
      </c>
      <c r="M13" s="111">
        <v>910</v>
      </c>
      <c r="N13" s="112">
        <v>128</v>
      </c>
      <c r="O13" s="57">
        <f t="shared" si="3"/>
        <v>0.14065934065934066</v>
      </c>
      <c r="P13" s="111">
        <v>911</v>
      </c>
      <c r="Q13" s="112">
        <v>160</v>
      </c>
      <c r="R13" s="57">
        <f t="shared" si="4"/>
        <v>0.17563117453347971</v>
      </c>
      <c r="S13" s="111">
        <v>911</v>
      </c>
      <c r="T13" s="112">
        <v>28</v>
      </c>
      <c r="U13" s="57">
        <f t="shared" si="5"/>
        <v>3.0735455543358946E-2</v>
      </c>
      <c r="V13" s="111">
        <v>911</v>
      </c>
      <c r="W13" s="112">
        <v>408</v>
      </c>
      <c r="X13" s="57">
        <f t="shared" si="6"/>
        <v>0.4478594950603732</v>
      </c>
      <c r="Y13" s="111">
        <v>764</v>
      </c>
      <c r="Z13" s="112">
        <v>277</v>
      </c>
      <c r="AA13" s="57">
        <f t="shared" si="7"/>
        <v>0.36256544502617799</v>
      </c>
      <c r="AB13" s="111">
        <v>911</v>
      </c>
      <c r="AC13" s="112">
        <v>526</v>
      </c>
      <c r="AD13" s="57">
        <f t="shared" si="8"/>
        <v>0.57738748627881453</v>
      </c>
      <c r="AF13" s="34" t="str">
        <f t="shared" si="9"/>
        <v>門真市</v>
      </c>
      <c r="AG13" s="105">
        <f t="shared" si="10"/>
        <v>0.27102611556652273</v>
      </c>
      <c r="AH13" s="34" t="str">
        <f t="shared" si="11"/>
        <v>松原市</v>
      </c>
      <c r="AI13" s="105">
        <f t="shared" si="12"/>
        <v>0.40689655172413791</v>
      </c>
      <c r="AJ13" s="34" t="str">
        <f t="shared" si="13"/>
        <v>堺市中区</v>
      </c>
      <c r="AK13" s="105">
        <f t="shared" si="14"/>
        <v>0.63039999999999996</v>
      </c>
      <c r="AL13" s="34" t="str">
        <f t="shared" si="15"/>
        <v>守口市</v>
      </c>
      <c r="AM13" s="105">
        <f t="shared" si="16"/>
        <v>0.14338131526954559</v>
      </c>
      <c r="AN13" s="34" t="str">
        <f t="shared" si="17"/>
        <v>旭区</v>
      </c>
      <c r="AO13" s="105">
        <f t="shared" si="18"/>
        <v>0.20069204152249134</v>
      </c>
      <c r="AP13" s="34" t="str">
        <f t="shared" si="19"/>
        <v>西成区</v>
      </c>
      <c r="AQ13" s="105">
        <f t="shared" si="20"/>
        <v>6.7504963600264728E-2</v>
      </c>
      <c r="AR13" s="34" t="str">
        <f t="shared" si="21"/>
        <v>北区</v>
      </c>
      <c r="AS13" s="105">
        <f t="shared" si="22"/>
        <v>0.45894160583941607</v>
      </c>
      <c r="AT13" s="34" t="str">
        <f t="shared" si="23"/>
        <v>箕面市</v>
      </c>
      <c r="AU13" s="105">
        <f t="shared" si="24"/>
        <v>0.41016548463356972</v>
      </c>
      <c r="AV13" s="34" t="str">
        <f t="shared" si="25"/>
        <v>田尻町</v>
      </c>
      <c r="AW13" s="105">
        <f t="shared" si="26"/>
        <v>0.65625</v>
      </c>
      <c r="AY13" s="133">
        <f t="shared" si="27"/>
        <v>0.23584989523144326</v>
      </c>
      <c r="AZ13" s="133">
        <f t="shared" si="28"/>
        <v>0.36234594395732417</v>
      </c>
      <c r="BA13" s="133">
        <f t="shared" si="29"/>
        <v>0.59219323933171963</v>
      </c>
      <c r="BB13" s="133">
        <f t="shared" si="30"/>
        <v>0.12121353183637887</v>
      </c>
      <c r="BC13" s="133">
        <f t="shared" si="31"/>
        <v>0.16920498834163455</v>
      </c>
      <c r="BD13" s="133">
        <f t="shared" si="32"/>
        <v>5.5503129350728486E-2</v>
      </c>
      <c r="BE13" s="133">
        <f t="shared" si="33"/>
        <v>0.42261415882746417</v>
      </c>
      <c r="BF13" s="133">
        <f t="shared" si="34"/>
        <v>0.37768937362178912</v>
      </c>
      <c r="BG13" s="133">
        <f t="shared" si="35"/>
        <v>0.63748047362828564</v>
      </c>
      <c r="BH13" s="113">
        <v>0</v>
      </c>
    </row>
    <row r="14" spans="1:60">
      <c r="B14" s="56">
        <v>9</v>
      </c>
      <c r="C14" s="49" t="s">
        <v>138</v>
      </c>
      <c r="D14" s="111">
        <v>417</v>
      </c>
      <c r="E14" s="112">
        <v>120</v>
      </c>
      <c r="F14" s="57">
        <f t="shared" si="0"/>
        <v>0.28776978417266186</v>
      </c>
      <c r="G14" s="111">
        <v>196</v>
      </c>
      <c r="H14" s="112">
        <v>79</v>
      </c>
      <c r="I14" s="57">
        <f t="shared" si="1"/>
        <v>0.40306122448979592</v>
      </c>
      <c r="J14" s="111">
        <v>417</v>
      </c>
      <c r="K14" s="112">
        <v>246</v>
      </c>
      <c r="L14" s="57">
        <f t="shared" si="2"/>
        <v>0.58992805755395683</v>
      </c>
      <c r="M14" s="111">
        <v>417</v>
      </c>
      <c r="N14" s="112">
        <v>47</v>
      </c>
      <c r="O14" s="57">
        <f t="shared" si="3"/>
        <v>0.11270983213429256</v>
      </c>
      <c r="P14" s="111">
        <v>417</v>
      </c>
      <c r="Q14" s="112">
        <v>80</v>
      </c>
      <c r="R14" s="57">
        <f t="shared" si="4"/>
        <v>0.19184652278177458</v>
      </c>
      <c r="S14" s="111">
        <v>417</v>
      </c>
      <c r="T14" s="112">
        <v>26</v>
      </c>
      <c r="U14" s="57">
        <f t="shared" si="5"/>
        <v>6.235011990407674E-2</v>
      </c>
      <c r="V14" s="111">
        <v>416</v>
      </c>
      <c r="W14" s="112">
        <v>187</v>
      </c>
      <c r="X14" s="57">
        <f t="shared" si="6"/>
        <v>0.44951923076923078</v>
      </c>
      <c r="Y14" s="111">
        <v>326</v>
      </c>
      <c r="Z14" s="112">
        <v>123</v>
      </c>
      <c r="AA14" s="57">
        <f t="shared" si="7"/>
        <v>0.3773006134969325</v>
      </c>
      <c r="AB14" s="111">
        <v>416</v>
      </c>
      <c r="AC14" s="112">
        <v>251</v>
      </c>
      <c r="AD14" s="57">
        <f t="shared" si="8"/>
        <v>0.60336538461538458</v>
      </c>
      <c r="AF14" s="34" t="str">
        <f t="shared" si="9"/>
        <v>西成区</v>
      </c>
      <c r="AG14" s="105">
        <f t="shared" si="10"/>
        <v>0.2686962276637988</v>
      </c>
      <c r="AH14" s="34" t="str">
        <f t="shared" si="11"/>
        <v>摂津市</v>
      </c>
      <c r="AI14" s="105">
        <f t="shared" si="12"/>
        <v>0.40425531914893614</v>
      </c>
      <c r="AJ14" s="34" t="str">
        <f t="shared" si="13"/>
        <v>堺市美原区</v>
      </c>
      <c r="AK14" s="105">
        <f t="shared" si="14"/>
        <v>0.62684124386252049</v>
      </c>
      <c r="AL14" s="34" t="str">
        <f t="shared" si="15"/>
        <v>河内長野市</v>
      </c>
      <c r="AM14" s="105">
        <f t="shared" si="16"/>
        <v>0.14109380934295482</v>
      </c>
      <c r="AN14" s="34" t="str">
        <f t="shared" si="17"/>
        <v>堺市堺区</v>
      </c>
      <c r="AO14" s="105">
        <f t="shared" si="18"/>
        <v>0.19766666666666666</v>
      </c>
      <c r="AP14" s="34" t="str">
        <f t="shared" si="19"/>
        <v>太子町</v>
      </c>
      <c r="AQ14" s="105">
        <f t="shared" si="20"/>
        <v>6.6210045662100453E-2</v>
      </c>
      <c r="AR14" s="34" t="str">
        <f t="shared" si="21"/>
        <v>淀川区</v>
      </c>
      <c r="AS14" s="105">
        <f t="shared" si="22"/>
        <v>0.45526838966202782</v>
      </c>
      <c r="AT14" s="34" t="str">
        <f t="shared" si="23"/>
        <v>岸和田市</v>
      </c>
      <c r="AU14" s="105">
        <f t="shared" si="24"/>
        <v>0.41002730206006455</v>
      </c>
      <c r="AV14" s="34" t="str">
        <f t="shared" si="25"/>
        <v>堺市堺区</v>
      </c>
      <c r="AW14" s="105">
        <f t="shared" si="26"/>
        <v>0.65528894896924639</v>
      </c>
      <c r="AY14" s="133">
        <f t="shared" si="27"/>
        <v>0.23584989523144326</v>
      </c>
      <c r="AZ14" s="133">
        <f t="shared" si="28"/>
        <v>0.36234594395732417</v>
      </c>
      <c r="BA14" s="133">
        <f t="shared" si="29"/>
        <v>0.59219323933171963</v>
      </c>
      <c r="BB14" s="133">
        <f t="shared" si="30"/>
        <v>0.12121353183637887</v>
      </c>
      <c r="BC14" s="133">
        <f t="shared" si="31"/>
        <v>0.16920498834163455</v>
      </c>
      <c r="BD14" s="133">
        <f t="shared" si="32"/>
        <v>5.5503129350728486E-2</v>
      </c>
      <c r="BE14" s="133">
        <f t="shared" si="33"/>
        <v>0.42261415882746417</v>
      </c>
      <c r="BF14" s="133">
        <f t="shared" si="34"/>
        <v>0.37768937362178912</v>
      </c>
      <c r="BG14" s="133">
        <f t="shared" si="35"/>
        <v>0.63748047362828564</v>
      </c>
      <c r="BH14" s="113">
        <v>0</v>
      </c>
    </row>
    <row r="15" spans="1:60">
      <c r="B15" s="56">
        <v>10</v>
      </c>
      <c r="C15" s="49" t="s">
        <v>59</v>
      </c>
      <c r="D15" s="111">
        <v>2177</v>
      </c>
      <c r="E15" s="112">
        <v>574</v>
      </c>
      <c r="F15" s="57">
        <f t="shared" si="0"/>
        <v>0.26366559485530544</v>
      </c>
      <c r="G15" s="111">
        <v>1371</v>
      </c>
      <c r="H15" s="112">
        <v>470</v>
      </c>
      <c r="I15" s="57">
        <f t="shared" si="1"/>
        <v>0.3428154631655726</v>
      </c>
      <c r="J15" s="111">
        <v>2177</v>
      </c>
      <c r="K15" s="112">
        <v>1418</v>
      </c>
      <c r="L15" s="57">
        <f t="shared" si="2"/>
        <v>0.65135507579237484</v>
      </c>
      <c r="M15" s="111">
        <v>2177</v>
      </c>
      <c r="N15" s="112">
        <v>283</v>
      </c>
      <c r="O15" s="57">
        <f t="shared" si="3"/>
        <v>0.12999540652273772</v>
      </c>
      <c r="P15" s="111">
        <v>2177</v>
      </c>
      <c r="Q15" s="112">
        <v>419</v>
      </c>
      <c r="R15" s="57">
        <f t="shared" si="4"/>
        <v>0.19246669728984842</v>
      </c>
      <c r="S15" s="111">
        <v>2177</v>
      </c>
      <c r="T15" s="112">
        <v>130</v>
      </c>
      <c r="U15" s="57">
        <f t="shared" si="5"/>
        <v>5.9715204409738175E-2</v>
      </c>
      <c r="V15" s="111">
        <v>2175</v>
      </c>
      <c r="W15" s="112">
        <v>977</v>
      </c>
      <c r="X15" s="57">
        <f t="shared" si="6"/>
        <v>0.44919540229885058</v>
      </c>
      <c r="Y15" s="111">
        <v>1779</v>
      </c>
      <c r="Z15" s="112">
        <v>839</v>
      </c>
      <c r="AA15" s="57">
        <f t="shared" si="7"/>
        <v>0.4716132658797077</v>
      </c>
      <c r="AB15" s="111">
        <v>2177</v>
      </c>
      <c r="AC15" s="112">
        <v>1491</v>
      </c>
      <c r="AD15" s="57">
        <f t="shared" si="8"/>
        <v>0.68488745980707399</v>
      </c>
      <c r="AF15" s="34" t="str">
        <f t="shared" si="9"/>
        <v>港区</v>
      </c>
      <c r="AG15" s="105">
        <f t="shared" si="10"/>
        <v>0.26728110599078342</v>
      </c>
      <c r="AH15" s="34" t="str">
        <f t="shared" si="11"/>
        <v>浪速区</v>
      </c>
      <c r="AI15" s="105">
        <f t="shared" si="12"/>
        <v>0.40306122448979592</v>
      </c>
      <c r="AJ15" s="34" t="str">
        <f t="shared" si="13"/>
        <v>生野区</v>
      </c>
      <c r="AK15" s="105">
        <f t="shared" si="14"/>
        <v>0.62477558348294437</v>
      </c>
      <c r="AL15" s="34" t="str">
        <f t="shared" si="15"/>
        <v>交野市</v>
      </c>
      <c r="AM15" s="105">
        <f t="shared" si="16"/>
        <v>0.14071696094168004</v>
      </c>
      <c r="AN15" s="34" t="str">
        <f t="shared" si="17"/>
        <v>大正区</v>
      </c>
      <c r="AO15" s="105">
        <f t="shared" si="18"/>
        <v>0.19661266568483063</v>
      </c>
      <c r="AP15" s="34" t="str">
        <f t="shared" si="19"/>
        <v>門真市</v>
      </c>
      <c r="AQ15" s="105">
        <f t="shared" si="20"/>
        <v>6.6008636644046881E-2</v>
      </c>
      <c r="AR15" s="34" t="str">
        <f t="shared" si="21"/>
        <v>浪速区</v>
      </c>
      <c r="AS15" s="105">
        <f t="shared" si="22"/>
        <v>0.44951923076923078</v>
      </c>
      <c r="AT15" s="34" t="str">
        <f t="shared" si="23"/>
        <v>堺市堺区</v>
      </c>
      <c r="AU15" s="105">
        <f t="shared" si="24"/>
        <v>0.40996602491506229</v>
      </c>
      <c r="AV15" s="34" t="str">
        <f t="shared" si="25"/>
        <v>八尾市</v>
      </c>
      <c r="AW15" s="105">
        <f t="shared" si="26"/>
        <v>0.65428231990495733</v>
      </c>
      <c r="AY15" s="133">
        <f t="shared" si="27"/>
        <v>0.23584989523144326</v>
      </c>
      <c r="AZ15" s="133">
        <f t="shared" si="28"/>
        <v>0.36234594395732417</v>
      </c>
      <c r="BA15" s="133">
        <f t="shared" si="29"/>
        <v>0.59219323933171963</v>
      </c>
      <c r="BB15" s="133">
        <f t="shared" si="30"/>
        <v>0.12121353183637887</v>
      </c>
      <c r="BC15" s="133">
        <f t="shared" si="31"/>
        <v>0.16920498834163455</v>
      </c>
      <c r="BD15" s="133">
        <f t="shared" si="32"/>
        <v>5.5503129350728486E-2</v>
      </c>
      <c r="BE15" s="133">
        <f t="shared" si="33"/>
        <v>0.42261415882746417</v>
      </c>
      <c r="BF15" s="133">
        <f t="shared" si="34"/>
        <v>0.37768937362178912</v>
      </c>
      <c r="BG15" s="133">
        <f t="shared" si="35"/>
        <v>0.63748047362828564</v>
      </c>
      <c r="BH15" s="113">
        <v>0</v>
      </c>
    </row>
    <row r="16" spans="1:60">
      <c r="B16" s="56">
        <v>11</v>
      </c>
      <c r="C16" s="49" t="s">
        <v>60</v>
      </c>
      <c r="D16" s="111">
        <v>2926</v>
      </c>
      <c r="E16" s="112">
        <v>739</v>
      </c>
      <c r="F16" s="57">
        <f t="shared" si="0"/>
        <v>0.25256322624743677</v>
      </c>
      <c r="G16" s="111">
        <v>1124</v>
      </c>
      <c r="H16" s="112">
        <v>411</v>
      </c>
      <c r="I16" s="57">
        <f t="shared" si="1"/>
        <v>0.36565836298932386</v>
      </c>
      <c r="J16" s="111">
        <v>2926</v>
      </c>
      <c r="K16" s="112">
        <v>1782</v>
      </c>
      <c r="L16" s="57">
        <f t="shared" si="2"/>
        <v>0.60902255639097747</v>
      </c>
      <c r="M16" s="111">
        <v>2925</v>
      </c>
      <c r="N16" s="112">
        <v>377</v>
      </c>
      <c r="O16" s="57">
        <f t="shared" si="3"/>
        <v>0.12888888888888889</v>
      </c>
      <c r="P16" s="111">
        <v>2927</v>
      </c>
      <c r="Q16" s="112">
        <v>491</v>
      </c>
      <c r="R16" s="57">
        <f t="shared" si="4"/>
        <v>0.1677485480013666</v>
      </c>
      <c r="S16" s="111">
        <v>2927</v>
      </c>
      <c r="T16" s="112">
        <v>174</v>
      </c>
      <c r="U16" s="57">
        <f t="shared" si="5"/>
        <v>5.9446532285616673E-2</v>
      </c>
      <c r="V16" s="111">
        <v>2926</v>
      </c>
      <c r="W16" s="112">
        <v>1290</v>
      </c>
      <c r="X16" s="57">
        <f t="shared" si="6"/>
        <v>0.44087491455912509</v>
      </c>
      <c r="Y16" s="111">
        <v>2566</v>
      </c>
      <c r="Z16" s="112">
        <v>933</v>
      </c>
      <c r="AA16" s="57">
        <f t="shared" si="7"/>
        <v>0.36360093530787219</v>
      </c>
      <c r="AB16" s="111">
        <v>2927</v>
      </c>
      <c r="AC16" s="112">
        <v>1771</v>
      </c>
      <c r="AD16" s="57">
        <f t="shared" si="8"/>
        <v>0.60505637171165016</v>
      </c>
      <c r="AF16" s="34" t="str">
        <f t="shared" si="9"/>
        <v>平野区</v>
      </c>
      <c r="AG16" s="105">
        <f t="shared" si="10"/>
        <v>0.26392694063926941</v>
      </c>
      <c r="AH16" s="34" t="str">
        <f t="shared" si="11"/>
        <v>岬町</v>
      </c>
      <c r="AI16" s="105">
        <f t="shared" si="12"/>
        <v>0.40259740259740262</v>
      </c>
      <c r="AJ16" s="34" t="str">
        <f t="shared" si="13"/>
        <v>鶴見区</v>
      </c>
      <c r="AK16" s="105">
        <f t="shared" si="14"/>
        <v>0.62422037422037424</v>
      </c>
      <c r="AL16" s="34" t="str">
        <f t="shared" si="15"/>
        <v>天王寺区</v>
      </c>
      <c r="AM16" s="105">
        <f t="shared" si="16"/>
        <v>0.14065934065934066</v>
      </c>
      <c r="AN16" s="34" t="str">
        <f t="shared" si="17"/>
        <v>西淀川区</v>
      </c>
      <c r="AO16" s="105">
        <f t="shared" si="18"/>
        <v>0.19246669728984842</v>
      </c>
      <c r="AP16" s="34" t="str">
        <f t="shared" si="19"/>
        <v>藤井寺市</v>
      </c>
      <c r="AQ16" s="105">
        <f t="shared" si="20"/>
        <v>6.5502183406113537E-2</v>
      </c>
      <c r="AR16" s="34" t="str">
        <f t="shared" si="21"/>
        <v>西淀川区</v>
      </c>
      <c r="AS16" s="105">
        <f t="shared" si="22"/>
        <v>0.44919540229885058</v>
      </c>
      <c r="AT16" s="34" t="str">
        <f t="shared" si="23"/>
        <v>太子町</v>
      </c>
      <c r="AU16" s="105">
        <f t="shared" si="24"/>
        <v>0.40957446808510639</v>
      </c>
      <c r="AV16" s="34" t="str">
        <f t="shared" si="25"/>
        <v>堺市中区</v>
      </c>
      <c r="AW16" s="105">
        <f t="shared" si="26"/>
        <v>0.65252201761409123</v>
      </c>
      <c r="AY16" s="133">
        <f t="shared" si="27"/>
        <v>0.23584989523144326</v>
      </c>
      <c r="AZ16" s="133">
        <f t="shared" si="28"/>
        <v>0.36234594395732417</v>
      </c>
      <c r="BA16" s="133">
        <f t="shared" si="29"/>
        <v>0.59219323933171963</v>
      </c>
      <c r="BB16" s="133">
        <f t="shared" si="30"/>
        <v>0.12121353183637887</v>
      </c>
      <c r="BC16" s="133">
        <f t="shared" si="31"/>
        <v>0.16920498834163455</v>
      </c>
      <c r="BD16" s="133">
        <f t="shared" si="32"/>
        <v>5.5503129350728486E-2</v>
      </c>
      <c r="BE16" s="133">
        <f t="shared" si="33"/>
        <v>0.42261415882746417</v>
      </c>
      <c r="BF16" s="133">
        <f t="shared" si="34"/>
        <v>0.37768937362178912</v>
      </c>
      <c r="BG16" s="133">
        <f t="shared" si="35"/>
        <v>0.63748047362828564</v>
      </c>
      <c r="BH16" s="113">
        <v>0</v>
      </c>
    </row>
    <row r="17" spans="2:60">
      <c r="B17" s="56">
        <v>12</v>
      </c>
      <c r="C17" s="49" t="s">
        <v>139</v>
      </c>
      <c r="D17" s="111">
        <v>1335</v>
      </c>
      <c r="E17" s="112">
        <v>311</v>
      </c>
      <c r="F17" s="57">
        <f t="shared" si="0"/>
        <v>0.23295880149812734</v>
      </c>
      <c r="G17" s="111">
        <v>602</v>
      </c>
      <c r="H17" s="112">
        <v>218</v>
      </c>
      <c r="I17" s="57">
        <f t="shared" si="1"/>
        <v>0.36212624584717606</v>
      </c>
      <c r="J17" s="111">
        <v>1335</v>
      </c>
      <c r="K17" s="112">
        <v>833</v>
      </c>
      <c r="L17" s="57">
        <f t="shared" si="2"/>
        <v>0.62397003745318347</v>
      </c>
      <c r="M17" s="111">
        <v>1335</v>
      </c>
      <c r="N17" s="112">
        <v>182</v>
      </c>
      <c r="O17" s="57">
        <f t="shared" si="3"/>
        <v>0.13632958801498127</v>
      </c>
      <c r="P17" s="111">
        <v>1335</v>
      </c>
      <c r="Q17" s="112">
        <v>216</v>
      </c>
      <c r="R17" s="57">
        <f t="shared" si="4"/>
        <v>0.16179775280898875</v>
      </c>
      <c r="S17" s="111">
        <v>1335</v>
      </c>
      <c r="T17" s="112">
        <v>69</v>
      </c>
      <c r="U17" s="57">
        <f t="shared" si="5"/>
        <v>5.1685393258426963E-2</v>
      </c>
      <c r="V17" s="111">
        <v>1335</v>
      </c>
      <c r="W17" s="112">
        <v>541</v>
      </c>
      <c r="X17" s="57">
        <f t="shared" si="6"/>
        <v>0.4052434456928839</v>
      </c>
      <c r="Y17" s="111">
        <v>1109</v>
      </c>
      <c r="Z17" s="112">
        <v>391</v>
      </c>
      <c r="AA17" s="57">
        <f t="shared" si="7"/>
        <v>0.3525698827772768</v>
      </c>
      <c r="AB17" s="111">
        <v>1335</v>
      </c>
      <c r="AC17" s="112">
        <v>749</v>
      </c>
      <c r="AD17" s="57">
        <f t="shared" si="8"/>
        <v>0.56104868913857675</v>
      </c>
      <c r="AF17" s="34" t="str">
        <f t="shared" si="9"/>
        <v>西淀川区</v>
      </c>
      <c r="AG17" s="105">
        <f t="shared" si="10"/>
        <v>0.26366559485530544</v>
      </c>
      <c r="AH17" s="34" t="str">
        <f t="shared" si="11"/>
        <v>泉佐野市</v>
      </c>
      <c r="AI17" s="105">
        <f t="shared" si="12"/>
        <v>0.40206185567010311</v>
      </c>
      <c r="AJ17" s="34" t="str">
        <f t="shared" si="13"/>
        <v>東成区</v>
      </c>
      <c r="AK17" s="105">
        <f t="shared" si="14"/>
        <v>0.62397003745318347</v>
      </c>
      <c r="AL17" s="34" t="str">
        <f t="shared" si="15"/>
        <v>鶴見区</v>
      </c>
      <c r="AM17" s="105">
        <f t="shared" si="16"/>
        <v>0.14033264033264034</v>
      </c>
      <c r="AN17" s="34" t="str">
        <f t="shared" si="17"/>
        <v>浪速区</v>
      </c>
      <c r="AO17" s="105">
        <f t="shared" si="18"/>
        <v>0.19184652278177458</v>
      </c>
      <c r="AP17" s="34" t="str">
        <f t="shared" si="19"/>
        <v>泉大津市</v>
      </c>
      <c r="AQ17" s="105">
        <f t="shared" si="20"/>
        <v>6.3932980599647263E-2</v>
      </c>
      <c r="AR17" s="34" t="str">
        <f t="shared" si="21"/>
        <v>堺市東区</v>
      </c>
      <c r="AS17" s="105">
        <f t="shared" si="22"/>
        <v>0.44787322768974147</v>
      </c>
      <c r="AT17" s="34" t="str">
        <f t="shared" si="23"/>
        <v>此花区</v>
      </c>
      <c r="AU17" s="105">
        <f t="shared" si="24"/>
        <v>0.40390173410404623</v>
      </c>
      <c r="AV17" s="34" t="str">
        <f t="shared" si="25"/>
        <v>守口市</v>
      </c>
      <c r="AW17" s="105">
        <f t="shared" si="26"/>
        <v>0.6512284665348772</v>
      </c>
      <c r="AY17" s="133">
        <f t="shared" si="27"/>
        <v>0.23584989523144326</v>
      </c>
      <c r="AZ17" s="133">
        <f t="shared" si="28"/>
        <v>0.36234594395732417</v>
      </c>
      <c r="BA17" s="133">
        <f t="shared" si="29"/>
        <v>0.59219323933171963</v>
      </c>
      <c r="BB17" s="133">
        <f t="shared" si="30"/>
        <v>0.12121353183637887</v>
      </c>
      <c r="BC17" s="133">
        <f t="shared" si="31"/>
        <v>0.16920498834163455</v>
      </c>
      <c r="BD17" s="133">
        <f t="shared" si="32"/>
        <v>5.5503129350728486E-2</v>
      </c>
      <c r="BE17" s="133">
        <f t="shared" si="33"/>
        <v>0.42261415882746417</v>
      </c>
      <c r="BF17" s="133">
        <f t="shared" si="34"/>
        <v>0.37768937362178912</v>
      </c>
      <c r="BG17" s="133">
        <f t="shared" si="35"/>
        <v>0.63748047362828564</v>
      </c>
      <c r="BH17" s="113">
        <v>0</v>
      </c>
    </row>
    <row r="18" spans="2:60">
      <c r="B18" s="56">
        <v>13</v>
      </c>
      <c r="C18" s="49" t="s">
        <v>140</v>
      </c>
      <c r="D18" s="111">
        <v>2228</v>
      </c>
      <c r="E18" s="112">
        <v>622</v>
      </c>
      <c r="F18" s="57">
        <f t="shared" si="0"/>
        <v>0.27917414721723521</v>
      </c>
      <c r="G18" s="111">
        <v>875</v>
      </c>
      <c r="H18" s="112">
        <v>314</v>
      </c>
      <c r="I18" s="57">
        <f t="shared" si="1"/>
        <v>0.35885714285714287</v>
      </c>
      <c r="J18" s="111">
        <v>2228</v>
      </c>
      <c r="K18" s="112">
        <v>1392</v>
      </c>
      <c r="L18" s="57">
        <f t="shared" si="2"/>
        <v>0.62477558348294437</v>
      </c>
      <c r="M18" s="111">
        <v>2228</v>
      </c>
      <c r="N18" s="112">
        <v>291</v>
      </c>
      <c r="O18" s="57">
        <f t="shared" si="3"/>
        <v>0.13061041292639139</v>
      </c>
      <c r="P18" s="111">
        <v>2228</v>
      </c>
      <c r="Q18" s="112">
        <v>370</v>
      </c>
      <c r="R18" s="57">
        <f t="shared" si="4"/>
        <v>0.16606822262118492</v>
      </c>
      <c r="S18" s="111">
        <v>2228</v>
      </c>
      <c r="T18" s="112">
        <v>140</v>
      </c>
      <c r="U18" s="57">
        <f t="shared" si="5"/>
        <v>6.283662477558348E-2</v>
      </c>
      <c r="V18" s="111">
        <v>2228</v>
      </c>
      <c r="W18" s="112">
        <v>830</v>
      </c>
      <c r="X18" s="57">
        <f t="shared" si="6"/>
        <v>0.37253141831238779</v>
      </c>
      <c r="Y18" s="111">
        <v>1906</v>
      </c>
      <c r="Z18" s="112">
        <v>723</v>
      </c>
      <c r="AA18" s="57">
        <f t="shared" si="7"/>
        <v>0.37932843651626441</v>
      </c>
      <c r="AB18" s="111">
        <v>2226</v>
      </c>
      <c r="AC18" s="112">
        <v>1300</v>
      </c>
      <c r="AD18" s="57">
        <f t="shared" si="8"/>
        <v>0.58400718778077265</v>
      </c>
      <c r="AF18" s="34" t="str">
        <f t="shared" si="9"/>
        <v>大東市</v>
      </c>
      <c r="AG18" s="105">
        <f t="shared" si="10"/>
        <v>0.25865002836074874</v>
      </c>
      <c r="AH18" s="34" t="str">
        <f t="shared" si="11"/>
        <v>吹田市</v>
      </c>
      <c r="AI18" s="105">
        <f t="shared" si="12"/>
        <v>0.40127388535031849</v>
      </c>
      <c r="AJ18" s="34" t="str">
        <f t="shared" si="13"/>
        <v>箕面市</v>
      </c>
      <c r="AK18" s="105">
        <f t="shared" si="14"/>
        <v>0.62374886260236584</v>
      </c>
      <c r="AL18" s="34" t="str">
        <f t="shared" si="15"/>
        <v>東成区</v>
      </c>
      <c r="AM18" s="105">
        <f t="shared" si="16"/>
        <v>0.13632958801498127</v>
      </c>
      <c r="AN18" s="34" t="str">
        <f t="shared" si="17"/>
        <v>富田林市</v>
      </c>
      <c r="AO18" s="105">
        <f t="shared" si="18"/>
        <v>0.18908851884312006</v>
      </c>
      <c r="AP18" s="34" t="str">
        <f t="shared" si="19"/>
        <v>和泉市</v>
      </c>
      <c r="AQ18" s="105">
        <f t="shared" si="20"/>
        <v>6.376146788990826E-2</v>
      </c>
      <c r="AR18" s="34" t="str">
        <f t="shared" si="21"/>
        <v>天王寺区</v>
      </c>
      <c r="AS18" s="105">
        <f t="shared" si="22"/>
        <v>0.4478594950603732</v>
      </c>
      <c r="AT18" s="34" t="str">
        <f t="shared" si="23"/>
        <v>堺市中区</v>
      </c>
      <c r="AU18" s="105">
        <f t="shared" si="24"/>
        <v>0.4036502546689304</v>
      </c>
      <c r="AV18" s="34" t="str">
        <f t="shared" si="25"/>
        <v>河内長野市</v>
      </c>
      <c r="AW18" s="105">
        <f t="shared" si="26"/>
        <v>0.6495726495726496</v>
      </c>
      <c r="AY18" s="133">
        <f t="shared" si="27"/>
        <v>0.23584989523144326</v>
      </c>
      <c r="AZ18" s="133">
        <f t="shared" si="28"/>
        <v>0.36234594395732417</v>
      </c>
      <c r="BA18" s="133">
        <f t="shared" si="29"/>
        <v>0.59219323933171963</v>
      </c>
      <c r="BB18" s="133">
        <f t="shared" si="30"/>
        <v>0.12121353183637887</v>
      </c>
      <c r="BC18" s="133">
        <f t="shared" si="31"/>
        <v>0.16920498834163455</v>
      </c>
      <c r="BD18" s="133">
        <f t="shared" si="32"/>
        <v>5.5503129350728486E-2</v>
      </c>
      <c r="BE18" s="133">
        <f t="shared" si="33"/>
        <v>0.42261415882746417</v>
      </c>
      <c r="BF18" s="133">
        <f t="shared" si="34"/>
        <v>0.37768937362178912</v>
      </c>
      <c r="BG18" s="133">
        <f t="shared" si="35"/>
        <v>0.63748047362828564</v>
      </c>
      <c r="BH18" s="113">
        <v>0</v>
      </c>
    </row>
    <row r="19" spans="2:60">
      <c r="B19" s="56">
        <v>14</v>
      </c>
      <c r="C19" s="49" t="s">
        <v>141</v>
      </c>
      <c r="D19" s="111">
        <v>1733</v>
      </c>
      <c r="E19" s="112">
        <v>399</v>
      </c>
      <c r="F19" s="57">
        <f t="shared" si="0"/>
        <v>0.23023658395845356</v>
      </c>
      <c r="G19" s="111">
        <v>850</v>
      </c>
      <c r="H19" s="112">
        <v>293</v>
      </c>
      <c r="I19" s="57">
        <f t="shared" si="1"/>
        <v>0.3447058823529412</v>
      </c>
      <c r="J19" s="111">
        <v>1734</v>
      </c>
      <c r="K19" s="112">
        <v>1028</v>
      </c>
      <c r="L19" s="57">
        <f t="shared" si="2"/>
        <v>0.5928489042675894</v>
      </c>
      <c r="M19" s="111">
        <v>1734</v>
      </c>
      <c r="N19" s="112">
        <v>195</v>
      </c>
      <c r="O19" s="57">
        <f t="shared" si="3"/>
        <v>0.11245674740484429</v>
      </c>
      <c r="P19" s="111">
        <v>1734</v>
      </c>
      <c r="Q19" s="112">
        <v>348</v>
      </c>
      <c r="R19" s="57">
        <f t="shared" si="4"/>
        <v>0.20069204152249134</v>
      </c>
      <c r="S19" s="111">
        <v>1734</v>
      </c>
      <c r="T19" s="112">
        <v>86</v>
      </c>
      <c r="U19" s="57">
        <f t="shared" si="5"/>
        <v>4.9596309111880045E-2</v>
      </c>
      <c r="V19" s="111">
        <v>1730</v>
      </c>
      <c r="W19" s="112">
        <v>708</v>
      </c>
      <c r="X19" s="57">
        <f t="shared" si="6"/>
        <v>0.40924855491329482</v>
      </c>
      <c r="Y19" s="111">
        <v>1444</v>
      </c>
      <c r="Z19" s="112">
        <v>513</v>
      </c>
      <c r="AA19" s="57">
        <f t="shared" si="7"/>
        <v>0.35526315789473684</v>
      </c>
      <c r="AB19" s="111">
        <v>1733</v>
      </c>
      <c r="AC19" s="112">
        <v>1022</v>
      </c>
      <c r="AD19" s="57">
        <f t="shared" si="8"/>
        <v>0.58972879399884592</v>
      </c>
      <c r="AF19" s="34" t="str">
        <f t="shared" si="9"/>
        <v>堺市堺区</v>
      </c>
      <c r="AG19" s="105">
        <f t="shared" si="10"/>
        <v>0.2581721147431621</v>
      </c>
      <c r="AH19" s="34" t="str">
        <f t="shared" si="11"/>
        <v>泉大津市</v>
      </c>
      <c r="AI19" s="105">
        <f t="shared" si="12"/>
        <v>0.4</v>
      </c>
      <c r="AJ19" s="34" t="str">
        <f t="shared" si="13"/>
        <v>泉大津市</v>
      </c>
      <c r="AK19" s="105">
        <f t="shared" si="14"/>
        <v>0.62037037037037035</v>
      </c>
      <c r="AL19" s="34" t="str">
        <f t="shared" si="15"/>
        <v>寝屋川市</v>
      </c>
      <c r="AM19" s="105">
        <f t="shared" si="16"/>
        <v>0.13570117672460327</v>
      </c>
      <c r="AN19" s="34" t="str">
        <f t="shared" si="17"/>
        <v>堺市東区</v>
      </c>
      <c r="AO19" s="105">
        <f t="shared" si="18"/>
        <v>0.18849040867389491</v>
      </c>
      <c r="AP19" s="34" t="str">
        <f t="shared" si="19"/>
        <v>生野区</v>
      </c>
      <c r="AQ19" s="105">
        <f t="shared" si="20"/>
        <v>6.283662477558348E-2</v>
      </c>
      <c r="AR19" s="34" t="str">
        <f t="shared" si="21"/>
        <v>八尾市</v>
      </c>
      <c r="AS19" s="105">
        <f t="shared" si="22"/>
        <v>0.44781763180639583</v>
      </c>
      <c r="AT19" s="34" t="str">
        <f t="shared" si="23"/>
        <v>河内長野市</v>
      </c>
      <c r="AU19" s="105">
        <f t="shared" si="24"/>
        <v>0.40363473188243215</v>
      </c>
      <c r="AV19" s="34" t="str">
        <f t="shared" si="25"/>
        <v>港区</v>
      </c>
      <c r="AW19" s="105">
        <f t="shared" si="26"/>
        <v>0.64700460829493089</v>
      </c>
      <c r="AY19" s="133">
        <f t="shared" si="27"/>
        <v>0.23584989523144326</v>
      </c>
      <c r="AZ19" s="133">
        <f t="shared" si="28"/>
        <v>0.36234594395732417</v>
      </c>
      <c r="BA19" s="133">
        <f t="shared" si="29"/>
        <v>0.59219323933171963</v>
      </c>
      <c r="BB19" s="133">
        <f t="shared" si="30"/>
        <v>0.12121353183637887</v>
      </c>
      <c r="BC19" s="133">
        <f t="shared" si="31"/>
        <v>0.16920498834163455</v>
      </c>
      <c r="BD19" s="133">
        <f t="shared" si="32"/>
        <v>5.5503129350728486E-2</v>
      </c>
      <c r="BE19" s="133">
        <f t="shared" si="33"/>
        <v>0.42261415882746417</v>
      </c>
      <c r="BF19" s="133">
        <f t="shared" si="34"/>
        <v>0.37768937362178912</v>
      </c>
      <c r="BG19" s="133">
        <f t="shared" si="35"/>
        <v>0.63748047362828564</v>
      </c>
      <c r="BH19" s="113">
        <v>0</v>
      </c>
    </row>
    <row r="20" spans="2:60">
      <c r="B20" s="56">
        <v>15</v>
      </c>
      <c r="C20" s="49" t="s">
        <v>142</v>
      </c>
      <c r="D20" s="111">
        <v>2981</v>
      </c>
      <c r="E20" s="112">
        <v>653</v>
      </c>
      <c r="F20" s="57">
        <f t="shared" si="0"/>
        <v>0.21905400872190539</v>
      </c>
      <c r="G20" s="111">
        <v>1523</v>
      </c>
      <c r="H20" s="112">
        <v>523</v>
      </c>
      <c r="I20" s="57">
        <f t="shared" si="1"/>
        <v>0.34340118187787261</v>
      </c>
      <c r="J20" s="111">
        <v>2981</v>
      </c>
      <c r="K20" s="112">
        <v>1754</v>
      </c>
      <c r="L20" s="57">
        <f t="shared" si="2"/>
        <v>0.58839315665883929</v>
      </c>
      <c r="M20" s="111">
        <v>2981</v>
      </c>
      <c r="N20" s="112">
        <v>370</v>
      </c>
      <c r="O20" s="57">
        <f t="shared" si="3"/>
        <v>0.12411942301241194</v>
      </c>
      <c r="P20" s="111">
        <v>2981</v>
      </c>
      <c r="Q20" s="112">
        <v>501</v>
      </c>
      <c r="R20" s="57">
        <f t="shared" si="4"/>
        <v>0.16806440791680644</v>
      </c>
      <c r="S20" s="111">
        <v>2981</v>
      </c>
      <c r="T20" s="112">
        <v>164</v>
      </c>
      <c r="U20" s="57">
        <f t="shared" si="5"/>
        <v>5.501509560550151E-2</v>
      </c>
      <c r="V20" s="111">
        <v>2980</v>
      </c>
      <c r="W20" s="112">
        <v>1280</v>
      </c>
      <c r="X20" s="57">
        <f t="shared" si="6"/>
        <v>0.42953020134228187</v>
      </c>
      <c r="Y20" s="111">
        <v>2616</v>
      </c>
      <c r="Z20" s="112">
        <v>888</v>
      </c>
      <c r="AA20" s="57">
        <f t="shared" si="7"/>
        <v>0.33944954128440369</v>
      </c>
      <c r="AB20" s="111">
        <v>2981</v>
      </c>
      <c r="AC20" s="112">
        <v>1730</v>
      </c>
      <c r="AD20" s="57">
        <f t="shared" si="8"/>
        <v>0.58034216705803421</v>
      </c>
      <c r="AF20" s="34" t="str">
        <f t="shared" si="9"/>
        <v>鶴見区</v>
      </c>
      <c r="AG20" s="105">
        <f t="shared" si="10"/>
        <v>0.25779625779625781</v>
      </c>
      <c r="AH20" s="34" t="str">
        <f t="shared" si="11"/>
        <v>羽曳野市</v>
      </c>
      <c r="AI20" s="105">
        <f t="shared" si="12"/>
        <v>0.39622641509433965</v>
      </c>
      <c r="AJ20" s="34" t="str">
        <f t="shared" si="13"/>
        <v>阪南市</v>
      </c>
      <c r="AK20" s="105">
        <f t="shared" si="14"/>
        <v>0.61656165616561653</v>
      </c>
      <c r="AL20" s="34" t="str">
        <f t="shared" si="15"/>
        <v>中央区</v>
      </c>
      <c r="AM20" s="105">
        <f t="shared" si="16"/>
        <v>0.13549039433771487</v>
      </c>
      <c r="AN20" s="34" t="str">
        <f t="shared" si="17"/>
        <v>淀川区</v>
      </c>
      <c r="AO20" s="105">
        <f t="shared" si="18"/>
        <v>0.18799682034976153</v>
      </c>
      <c r="AP20" s="34" t="str">
        <f t="shared" si="19"/>
        <v>岸和田市</v>
      </c>
      <c r="AQ20" s="105">
        <f t="shared" si="20"/>
        <v>6.279267773520647E-2</v>
      </c>
      <c r="AR20" s="34" t="str">
        <f t="shared" si="21"/>
        <v>四條畷市</v>
      </c>
      <c r="AS20" s="105">
        <f t="shared" si="22"/>
        <v>0.44741754822650903</v>
      </c>
      <c r="AT20" s="34" t="str">
        <f t="shared" si="23"/>
        <v>堺市</v>
      </c>
      <c r="AU20" s="105">
        <f t="shared" si="24"/>
        <v>0.40257534246575344</v>
      </c>
      <c r="AV20" s="34" t="str">
        <f t="shared" si="25"/>
        <v>大阪狭山市</v>
      </c>
      <c r="AW20" s="105">
        <f t="shared" si="26"/>
        <v>0.64671467146714667</v>
      </c>
      <c r="AY20" s="133">
        <f t="shared" si="27"/>
        <v>0.23584989523144326</v>
      </c>
      <c r="AZ20" s="133">
        <f t="shared" si="28"/>
        <v>0.36234594395732417</v>
      </c>
      <c r="BA20" s="133">
        <f t="shared" si="29"/>
        <v>0.59219323933171963</v>
      </c>
      <c r="BB20" s="133">
        <f t="shared" si="30"/>
        <v>0.12121353183637887</v>
      </c>
      <c r="BC20" s="133">
        <f t="shared" si="31"/>
        <v>0.16920498834163455</v>
      </c>
      <c r="BD20" s="133">
        <f t="shared" si="32"/>
        <v>5.5503129350728486E-2</v>
      </c>
      <c r="BE20" s="133">
        <f t="shared" si="33"/>
        <v>0.42261415882746417</v>
      </c>
      <c r="BF20" s="133">
        <f t="shared" si="34"/>
        <v>0.37768937362178912</v>
      </c>
      <c r="BG20" s="133">
        <f t="shared" si="35"/>
        <v>0.63748047362828564</v>
      </c>
      <c r="BH20" s="113">
        <v>0</v>
      </c>
    </row>
    <row r="21" spans="2:60">
      <c r="B21" s="56">
        <v>16</v>
      </c>
      <c r="C21" s="49" t="s">
        <v>61</v>
      </c>
      <c r="D21" s="111">
        <v>1790</v>
      </c>
      <c r="E21" s="112">
        <v>403</v>
      </c>
      <c r="F21" s="57">
        <f t="shared" si="0"/>
        <v>0.22513966480446929</v>
      </c>
      <c r="G21" s="111">
        <v>968</v>
      </c>
      <c r="H21" s="112">
        <v>361</v>
      </c>
      <c r="I21" s="57">
        <f t="shared" si="1"/>
        <v>0.37293388429752067</v>
      </c>
      <c r="J21" s="111">
        <v>1790</v>
      </c>
      <c r="K21" s="112">
        <v>1053</v>
      </c>
      <c r="L21" s="57">
        <f t="shared" si="2"/>
        <v>0.58826815642458097</v>
      </c>
      <c r="M21" s="111">
        <v>1790</v>
      </c>
      <c r="N21" s="112">
        <v>212</v>
      </c>
      <c r="O21" s="57">
        <f t="shared" si="3"/>
        <v>0.11843575418994413</v>
      </c>
      <c r="P21" s="111">
        <v>1790</v>
      </c>
      <c r="Q21" s="112">
        <v>289</v>
      </c>
      <c r="R21" s="57">
        <f t="shared" si="4"/>
        <v>0.16145251396648044</v>
      </c>
      <c r="S21" s="111">
        <v>1790</v>
      </c>
      <c r="T21" s="112">
        <v>77</v>
      </c>
      <c r="U21" s="57">
        <f t="shared" si="5"/>
        <v>4.3016759776536316E-2</v>
      </c>
      <c r="V21" s="111">
        <v>1790</v>
      </c>
      <c r="W21" s="112">
        <v>736</v>
      </c>
      <c r="X21" s="57">
        <f t="shared" si="6"/>
        <v>0.41117318435754191</v>
      </c>
      <c r="Y21" s="111">
        <v>1599</v>
      </c>
      <c r="Z21" s="112">
        <v>599</v>
      </c>
      <c r="AA21" s="57">
        <f t="shared" si="7"/>
        <v>0.37460913070669166</v>
      </c>
      <c r="AB21" s="111">
        <v>1790</v>
      </c>
      <c r="AC21" s="112">
        <v>1098</v>
      </c>
      <c r="AD21" s="57">
        <f t="shared" si="8"/>
        <v>0.61340782122905024</v>
      </c>
      <c r="AF21" s="34" t="str">
        <f t="shared" si="9"/>
        <v>岸和田市</v>
      </c>
      <c r="AG21" s="105">
        <f t="shared" si="10"/>
        <v>0.25691783737760748</v>
      </c>
      <c r="AH21" s="34" t="str">
        <f t="shared" si="11"/>
        <v>門真市</v>
      </c>
      <c r="AI21" s="105">
        <f t="shared" si="12"/>
        <v>0.39589665653495443</v>
      </c>
      <c r="AJ21" s="34" t="str">
        <f t="shared" si="13"/>
        <v>堺市</v>
      </c>
      <c r="AK21" s="105">
        <f t="shared" si="14"/>
        <v>0.61638062354016454</v>
      </c>
      <c r="AL21" s="34" t="str">
        <f t="shared" si="15"/>
        <v>堺市東区</v>
      </c>
      <c r="AM21" s="105">
        <f t="shared" si="16"/>
        <v>0.1346955796497081</v>
      </c>
      <c r="AN21" s="34" t="str">
        <f t="shared" si="17"/>
        <v>此花区</v>
      </c>
      <c r="AO21" s="105">
        <f t="shared" si="18"/>
        <v>0.18699186991869918</v>
      </c>
      <c r="AP21" s="34" t="str">
        <f t="shared" si="19"/>
        <v>港区</v>
      </c>
      <c r="AQ21" s="105">
        <f t="shared" si="20"/>
        <v>6.2672811059907838E-2</v>
      </c>
      <c r="AR21" s="34" t="str">
        <f t="shared" si="21"/>
        <v>豊中市</v>
      </c>
      <c r="AS21" s="105">
        <f t="shared" si="22"/>
        <v>0.44549675023212626</v>
      </c>
      <c r="AT21" s="34" t="str">
        <f t="shared" si="23"/>
        <v>守口市</v>
      </c>
      <c r="AU21" s="105">
        <f t="shared" si="24"/>
        <v>0.39886039886039887</v>
      </c>
      <c r="AV21" s="34" t="str">
        <f t="shared" si="25"/>
        <v>和泉市</v>
      </c>
      <c r="AW21" s="105">
        <f t="shared" si="26"/>
        <v>0.64663608562691133</v>
      </c>
      <c r="AY21" s="133">
        <f t="shared" si="27"/>
        <v>0.23584989523144326</v>
      </c>
      <c r="AZ21" s="133">
        <f t="shared" si="28"/>
        <v>0.36234594395732417</v>
      </c>
      <c r="BA21" s="133">
        <f t="shared" si="29"/>
        <v>0.59219323933171963</v>
      </c>
      <c r="BB21" s="133">
        <f t="shared" si="30"/>
        <v>0.12121353183637887</v>
      </c>
      <c r="BC21" s="133">
        <f t="shared" si="31"/>
        <v>0.16920498834163455</v>
      </c>
      <c r="BD21" s="133">
        <f t="shared" si="32"/>
        <v>5.5503129350728486E-2</v>
      </c>
      <c r="BE21" s="133">
        <f t="shared" si="33"/>
        <v>0.42261415882746417</v>
      </c>
      <c r="BF21" s="133">
        <f t="shared" si="34"/>
        <v>0.37768937362178912</v>
      </c>
      <c r="BG21" s="133">
        <f t="shared" si="35"/>
        <v>0.63748047362828564</v>
      </c>
      <c r="BH21" s="113">
        <v>0</v>
      </c>
    </row>
    <row r="22" spans="2:60">
      <c r="B22" s="56">
        <v>17</v>
      </c>
      <c r="C22" s="49" t="s">
        <v>143</v>
      </c>
      <c r="D22" s="111">
        <v>2815</v>
      </c>
      <c r="E22" s="112">
        <v>673</v>
      </c>
      <c r="F22" s="57">
        <f t="shared" si="0"/>
        <v>0.23907637655417407</v>
      </c>
      <c r="G22" s="111">
        <v>1381</v>
      </c>
      <c r="H22" s="112">
        <v>453</v>
      </c>
      <c r="I22" s="57">
        <f t="shared" si="1"/>
        <v>0.3280231716147719</v>
      </c>
      <c r="J22" s="111">
        <v>2823</v>
      </c>
      <c r="K22" s="112">
        <v>1630</v>
      </c>
      <c r="L22" s="57">
        <f t="shared" si="2"/>
        <v>0.5773999291533829</v>
      </c>
      <c r="M22" s="111">
        <v>2823</v>
      </c>
      <c r="N22" s="112">
        <v>333</v>
      </c>
      <c r="O22" s="57">
        <f t="shared" si="3"/>
        <v>0.1179596174282678</v>
      </c>
      <c r="P22" s="111">
        <v>2823</v>
      </c>
      <c r="Q22" s="112">
        <v>494</v>
      </c>
      <c r="R22" s="57">
        <f t="shared" si="4"/>
        <v>0.17499114417286574</v>
      </c>
      <c r="S22" s="111">
        <v>2823</v>
      </c>
      <c r="T22" s="112">
        <v>144</v>
      </c>
      <c r="U22" s="57">
        <f t="shared" si="5"/>
        <v>5.1009564293304992E-2</v>
      </c>
      <c r="V22" s="111">
        <v>2819</v>
      </c>
      <c r="W22" s="112">
        <v>1127</v>
      </c>
      <c r="X22" s="57">
        <f t="shared" si="6"/>
        <v>0.3997871585668677</v>
      </c>
      <c r="Y22" s="111">
        <v>2460</v>
      </c>
      <c r="Z22" s="112">
        <v>871</v>
      </c>
      <c r="AA22" s="57">
        <f t="shared" si="7"/>
        <v>0.3540650406504065</v>
      </c>
      <c r="AB22" s="111">
        <v>2823</v>
      </c>
      <c r="AC22" s="112">
        <v>1751</v>
      </c>
      <c r="AD22" s="57">
        <f t="shared" si="8"/>
        <v>0.62026213248317397</v>
      </c>
      <c r="AF22" s="34" t="str">
        <f t="shared" si="9"/>
        <v>松原市</v>
      </c>
      <c r="AG22" s="105">
        <f t="shared" si="10"/>
        <v>0.25643702157272097</v>
      </c>
      <c r="AH22" s="34" t="str">
        <f t="shared" si="11"/>
        <v>淀川区</v>
      </c>
      <c r="AI22" s="105">
        <f t="shared" si="12"/>
        <v>0.39585062240663899</v>
      </c>
      <c r="AJ22" s="34" t="str">
        <f t="shared" si="13"/>
        <v>和泉市</v>
      </c>
      <c r="AK22" s="105">
        <f t="shared" si="14"/>
        <v>0.61437308868501528</v>
      </c>
      <c r="AL22" s="34" t="str">
        <f t="shared" si="15"/>
        <v>東住吉区</v>
      </c>
      <c r="AM22" s="105">
        <f t="shared" si="16"/>
        <v>0.13383838383838384</v>
      </c>
      <c r="AN22" s="34" t="str">
        <f t="shared" si="17"/>
        <v>門真市</v>
      </c>
      <c r="AO22" s="105">
        <f t="shared" si="18"/>
        <v>0.18445404071560764</v>
      </c>
      <c r="AP22" s="34" t="str">
        <f t="shared" si="19"/>
        <v>浪速区</v>
      </c>
      <c r="AQ22" s="105">
        <f t="shared" si="20"/>
        <v>6.235011990407674E-2</v>
      </c>
      <c r="AR22" s="34" t="str">
        <f t="shared" si="21"/>
        <v>福島区</v>
      </c>
      <c r="AS22" s="105">
        <f t="shared" si="22"/>
        <v>0.4453551912568306</v>
      </c>
      <c r="AT22" s="34" t="str">
        <f t="shared" si="23"/>
        <v>和泉市</v>
      </c>
      <c r="AU22" s="105">
        <f t="shared" si="24"/>
        <v>0.39863896848137537</v>
      </c>
      <c r="AV22" s="34" t="str">
        <f t="shared" si="25"/>
        <v>高石市</v>
      </c>
      <c r="AW22" s="105">
        <f t="shared" si="26"/>
        <v>0.64560260586319218</v>
      </c>
      <c r="AY22" s="133">
        <f t="shared" si="27"/>
        <v>0.23584989523144326</v>
      </c>
      <c r="AZ22" s="133">
        <f t="shared" si="28"/>
        <v>0.36234594395732417</v>
      </c>
      <c r="BA22" s="133">
        <f t="shared" si="29"/>
        <v>0.59219323933171963</v>
      </c>
      <c r="BB22" s="133">
        <f t="shared" si="30"/>
        <v>0.12121353183637887</v>
      </c>
      <c r="BC22" s="133">
        <f t="shared" si="31"/>
        <v>0.16920498834163455</v>
      </c>
      <c r="BD22" s="133">
        <f t="shared" si="32"/>
        <v>5.5503129350728486E-2</v>
      </c>
      <c r="BE22" s="133">
        <f t="shared" si="33"/>
        <v>0.42261415882746417</v>
      </c>
      <c r="BF22" s="133">
        <f t="shared" si="34"/>
        <v>0.37768937362178912</v>
      </c>
      <c r="BG22" s="133">
        <f t="shared" si="35"/>
        <v>0.63748047362828564</v>
      </c>
      <c r="BH22" s="113">
        <v>0</v>
      </c>
    </row>
    <row r="23" spans="2:60">
      <c r="B23" s="56">
        <v>18</v>
      </c>
      <c r="C23" s="49" t="s">
        <v>62</v>
      </c>
      <c r="D23" s="111">
        <v>2376</v>
      </c>
      <c r="E23" s="112">
        <v>545</v>
      </c>
      <c r="F23" s="57">
        <f t="shared" si="0"/>
        <v>0.22937710437710437</v>
      </c>
      <c r="G23" s="111">
        <v>633</v>
      </c>
      <c r="H23" s="112">
        <v>214</v>
      </c>
      <c r="I23" s="57">
        <f t="shared" si="1"/>
        <v>0.3380726698262243</v>
      </c>
      <c r="J23" s="111">
        <v>2376</v>
      </c>
      <c r="K23" s="112">
        <v>1449</v>
      </c>
      <c r="L23" s="57">
        <f t="shared" si="2"/>
        <v>0.60984848484848486</v>
      </c>
      <c r="M23" s="111">
        <v>2376</v>
      </c>
      <c r="N23" s="112">
        <v>318</v>
      </c>
      <c r="O23" s="57">
        <f t="shared" si="3"/>
        <v>0.13383838383838384</v>
      </c>
      <c r="P23" s="111">
        <v>2376</v>
      </c>
      <c r="Q23" s="112">
        <v>378</v>
      </c>
      <c r="R23" s="57">
        <f t="shared" si="4"/>
        <v>0.15909090909090909</v>
      </c>
      <c r="S23" s="111">
        <v>2376</v>
      </c>
      <c r="T23" s="112">
        <v>127</v>
      </c>
      <c r="U23" s="57">
        <f t="shared" si="5"/>
        <v>5.3451178451178451E-2</v>
      </c>
      <c r="V23" s="111">
        <v>2376</v>
      </c>
      <c r="W23" s="112">
        <v>978</v>
      </c>
      <c r="X23" s="57">
        <f t="shared" si="6"/>
        <v>0.4116161616161616</v>
      </c>
      <c r="Y23" s="111">
        <v>2063</v>
      </c>
      <c r="Z23" s="112">
        <v>760</v>
      </c>
      <c r="AA23" s="57">
        <f t="shared" si="7"/>
        <v>0.36839554047503636</v>
      </c>
      <c r="AB23" s="111">
        <v>2376</v>
      </c>
      <c r="AC23" s="112">
        <v>1460</v>
      </c>
      <c r="AD23" s="57">
        <f t="shared" si="8"/>
        <v>0.61447811447811451</v>
      </c>
      <c r="AF23" s="34" t="str">
        <f t="shared" si="9"/>
        <v>堺市美原区</v>
      </c>
      <c r="AG23" s="105">
        <f t="shared" si="10"/>
        <v>0.25613747954173488</v>
      </c>
      <c r="AH23" s="34" t="str">
        <f t="shared" si="11"/>
        <v>鶴見区</v>
      </c>
      <c r="AI23" s="105">
        <f t="shared" si="12"/>
        <v>0.39305177111716622</v>
      </c>
      <c r="AJ23" s="34" t="str">
        <f t="shared" si="13"/>
        <v>堺市南区</v>
      </c>
      <c r="AK23" s="105">
        <f t="shared" si="14"/>
        <v>0.6142433234421365</v>
      </c>
      <c r="AL23" s="34" t="str">
        <f t="shared" si="15"/>
        <v>生野区</v>
      </c>
      <c r="AM23" s="105">
        <f t="shared" si="16"/>
        <v>0.13061041292639139</v>
      </c>
      <c r="AN23" s="34" t="str">
        <f t="shared" si="17"/>
        <v>岬町</v>
      </c>
      <c r="AO23" s="105">
        <f t="shared" si="18"/>
        <v>0.184</v>
      </c>
      <c r="AP23" s="34" t="str">
        <f t="shared" si="19"/>
        <v>貝塚市</v>
      </c>
      <c r="AQ23" s="105">
        <f t="shared" si="20"/>
        <v>6.1566319601629699E-2</v>
      </c>
      <c r="AR23" s="34" t="str">
        <f t="shared" si="21"/>
        <v>堺市南区</v>
      </c>
      <c r="AS23" s="105">
        <f t="shared" si="22"/>
        <v>0.44386745796241345</v>
      </c>
      <c r="AT23" s="34" t="str">
        <f t="shared" si="23"/>
        <v>河南町</v>
      </c>
      <c r="AU23" s="105">
        <f t="shared" si="24"/>
        <v>0.39570164348925413</v>
      </c>
      <c r="AV23" s="34" t="str">
        <f t="shared" si="25"/>
        <v>大正区</v>
      </c>
      <c r="AW23" s="105">
        <f t="shared" si="26"/>
        <v>0.6428571428571429</v>
      </c>
      <c r="AY23" s="133">
        <f t="shared" si="27"/>
        <v>0.23584989523144326</v>
      </c>
      <c r="AZ23" s="133">
        <f t="shared" si="28"/>
        <v>0.36234594395732417</v>
      </c>
      <c r="BA23" s="133">
        <f t="shared" si="29"/>
        <v>0.59219323933171963</v>
      </c>
      <c r="BB23" s="133">
        <f t="shared" si="30"/>
        <v>0.12121353183637887</v>
      </c>
      <c r="BC23" s="133">
        <f t="shared" si="31"/>
        <v>0.16920498834163455</v>
      </c>
      <c r="BD23" s="133">
        <f t="shared" si="32"/>
        <v>5.5503129350728486E-2</v>
      </c>
      <c r="BE23" s="133">
        <f t="shared" si="33"/>
        <v>0.42261415882746417</v>
      </c>
      <c r="BF23" s="133">
        <f t="shared" si="34"/>
        <v>0.37768937362178912</v>
      </c>
      <c r="BG23" s="133">
        <f t="shared" si="35"/>
        <v>0.63748047362828564</v>
      </c>
      <c r="BH23" s="113">
        <v>0</v>
      </c>
    </row>
    <row r="24" spans="2:60">
      <c r="B24" s="56">
        <v>19</v>
      </c>
      <c r="C24" s="49" t="s">
        <v>144</v>
      </c>
      <c r="D24" s="111">
        <v>1511</v>
      </c>
      <c r="E24" s="112">
        <v>406</v>
      </c>
      <c r="F24" s="57">
        <f t="shared" si="0"/>
        <v>0.2686962276637988</v>
      </c>
      <c r="G24" s="111">
        <v>591</v>
      </c>
      <c r="H24" s="112">
        <v>232</v>
      </c>
      <c r="I24" s="57">
        <f t="shared" si="1"/>
        <v>0.39255499153976309</v>
      </c>
      <c r="J24" s="111">
        <v>1511</v>
      </c>
      <c r="K24" s="112">
        <v>888</v>
      </c>
      <c r="L24" s="57">
        <f t="shared" si="2"/>
        <v>0.58769027134348117</v>
      </c>
      <c r="M24" s="111">
        <v>1511</v>
      </c>
      <c r="N24" s="112">
        <v>160</v>
      </c>
      <c r="O24" s="57">
        <f t="shared" si="3"/>
        <v>0.10589013898080742</v>
      </c>
      <c r="P24" s="111">
        <v>1511</v>
      </c>
      <c r="Q24" s="112">
        <v>304</v>
      </c>
      <c r="R24" s="57">
        <f t="shared" si="4"/>
        <v>0.20119126406353408</v>
      </c>
      <c r="S24" s="111">
        <v>1511</v>
      </c>
      <c r="T24" s="112">
        <v>102</v>
      </c>
      <c r="U24" s="57">
        <f t="shared" si="5"/>
        <v>6.7504963600264728E-2</v>
      </c>
      <c r="V24" s="111">
        <v>1509</v>
      </c>
      <c r="W24" s="112">
        <v>632</v>
      </c>
      <c r="X24" s="57">
        <f t="shared" si="6"/>
        <v>0.4188204108681246</v>
      </c>
      <c r="Y24" s="111">
        <v>1203</v>
      </c>
      <c r="Z24" s="112">
        <v>455</v>
      </c>
      <c r="AA24" s="57">
        <f t="shared" si="7"/>
        <v>0.37822111388196178</v>
      </c>
      <c r="AB24" s="111">
        <v>1511</v>
      </c>
      <c r="AC24" s="112">
        <v>913</v>
      </c>
      <c r="AD24" s="57">
        <f t="shared" si="8"/>
        <v>0.60423560555923228</v>
      </c>
      <c r="AF24" s="34" t="str">
        <f t="shared" si="9"/>
        <v>堺市中区</v>
      </c>
      <c r="AG24" s="105">
        <f t="shared" si="10"/>
        <v>0.25280000000000002</v>
      </c>
      <c r="AH24" s="34" t="str">
        <f t="shared" si="11"/>
        <v>西成区</v>
      </c>
      <c r="AI24" s="105">
        <f t="shared" si="12"/>
        <v>0.39255499153976309</v>
      </c>
      <c r="AJ24" s="34" t="str">
        <f t="shared" si="13"/>
        <v>堺市堺区</v>
      </c>
      <c r="AK24" s="105">
        <f t="shared" si="14"/>
        <v>0.61299999999999999</v>
      </c>
      <c r="AL24" s="34" t="str">
        <f t="shared" si="15"/>
        <v>西淀川区</v>
      </c>
      <c r="AM24" s="105">
        <f t="shared" si="16"/>
        <v>0.12999540652273772</v>
      </c>
      <c r="AN24" s="34" t="str">
        <f t="shared" si="17"/>
        <v>堺市中区</v>
      </c>
      <c r="AO24" s="105">
        <f t="shared" si="18"/>
        <v>0.18360000000000001</v>
      </c>
      <c r="AP24" s="34" t="str">
        <f t="shared" si="19"/>
        <v>堺市南区</v>
      </c>
      <c r="AQ24" s="105">
        <f t="shared" si="20"/>
        <v>6.1078140454995052E-2</v>
      </c>
      <c r="AR24" s="34" t="str">
        <f t="shared" si="21"/>
        <v>交野市</v>
      </c>
      <c r="AS24" s="105">
        <f t="shared" si="22"/>
        <v>0.44141252006420545</v>
      </c>
      <c r="AT24" s="34" t="str">
        <f t="shared" si="23"/>
        <v>柏原市</v>
      </c>
      <c r="AU24" s="105">
        <f t="shared" si="24"/>
        <v>0.39177215189873416</v>
      </c>
      <c r="AV24" s="34" t="str">
        <f t="shared" si="25"/>
        <v>堺市美原区</v>
      </c>
      <c r="AW24" s="105">
        <f t="shared" si="26"/>
        <v>0.64238952536824878</v>
      </c>
      <c r="AY24" s="133">
        <f t="shared" si="27"/>
        <v>0.23584989523144326</v>
      </c>
      <c r="AZ24" s="133">
        <f t="shared" si="28"/>
        <v>0.36234594395732417</v>
      </c>
      <c r="BA24" s="133">
        <f t="shared" si="29"/>
        <v>0.59219323933171963</v>
      </c>
      <c r="BB24" s="133">
        <f t="shared" si="30"/>
        <v>0.12121353183637887</v>
      </c>
      <c r="BC24" s="133">
        <f t="shared" si="31"/>
        <v>0.16920498834163455</v>
      </c>
      <c r="BD24" s="133">
        <f t="shared" si="32"/>
        <v>5.5503129350728486E-2</v>
      </c>
      <c r="BE24" s="133">
        <f t="shared" si="33"/>
        <v>0.42261415882746417</v>
      </c>
      <c r="BF24" s="133">
        <f t="shared" si="34"/>
        <v>0.37768937362178912</v>
      </c>
      <c r="BG24" s="133">
        <f t="shared" si="35"/>
        <v>0.63748047362828564</v>
      </c>
      <c r="BH24" s="113">
        <v>0</v>
      </c>
    </row>
    <row r="25" spans="2:60">
      <c r="B25" s="56">
        <v>20</v>
      </c>
      <c r="C25" s="49" t="s">
        <v>145</v>
      </c>
      <c r="D25" s="111">
        <v>2516</v>
      </c>
      <c r="E25" s="112">
        <v>603</v>
      </c>
      <c r="F25" s="57">
        <f t="shared" si="0"/>
        <v>0.23966613672496026</v>
      </c>
      <c r="G25" s="111">
        <v>1205</v>
      </c>
      <c r="H25" s="112">
        <v>477</v>
      </c>
      <c r="I25" s="57">
        <f t="shared" si="1"/>
        <v>0.39585062240663899</v>
      </c>
      <c r="J25" s="111">
        <v>2516</v>
      </c>
      <c r="K25" s="112">
        <v>1475</v>
      </c>
      <c r="L25" s="57">
        <f t="shared" si="2"/>
        <v>0.58624801271860094</v>
      </c>
      <c r="M25" s="111">
        <v>2516</v>
      </c>
      <c r="N25" s="112">
        <v>316</v>
      </c>
      <c r="O25" s="57">
        <f t="shared" si="3"/>
        <v>0.12559618441971382</v>
      </c>
      <c r="P25" s="111">
        <v>2516</v>
      </c>
      <c r="Q25" s="112">
        <v>473</v>
      </c>
      <c r="R25" s="57">
        <f t="shared" si="4"/>
        <v>0.18799682034976153</v>
      </c>
      <c r="S25" s="111">
        <v>2516</v>
      </c>
      <c r="T25" s="112">
        <v>136</v>
      </c>
      <c r="U25" s="57">
        <f t="shared" si="5"/>
        <v>5.4054054054054057E-2</v>
      </c>
      <c r="V25" s="111">
        <v>2515</v>
      </c>
      <c r="W25" s="112">
        <v>1145</v>
      </c>
      <c r="X25" s="57">
        <f t="shared" si="6"/>
        <v>0.45526838966202782</v>
      </c>
      <c r="Y25" s="111">
        <v>2023</v>
      </c>
      <c r="Z25" s="112">
        <v>778</v>
      </c>
      <c r="AA25" s="57">
        <f t="shared" si="7"/>
        <v>0.38457736035590706</v>
      </c>
      <c r="AB25" s="111">
        <v>2515</v>
      </c>
      <c r="AC25" s="112">
        <v>1542</v>
      </c>
      <c r="AD25" s="57">
        <f t="shared" si="8"/>
        <v>0.61312127236580516</v>
      </c>
      <c r="AF25" s="34" t="str">
        <f t="shared" si="9"/>
        <v>東淀川区</v>
      </c>
      <c r="AG25" s="105">
        <f t="shared" si="10"/>
        <v>0.25256322624743677</v>
      </c>
      <c r="AH25" s="34" t="str">
        <f t="shared" si="11"/>
        <v>柏原市</v>
      </c>
      <c r="AI25" s="105">
        <f t="shared" si="12"/>
        <v>0.38775510204081631</v>
      </c>
      <c r="AJ25" s="34" t="str">
        <f t="shared" si="13"/>
        <v>東住吉区</v>
      </c>
      <c r="AK25" s="105">
        <f t="shared" si="14"/>
        <v>0.60984848484848486</v>
      </c>
      <c r="AL25" s="34" t="str">
        <f t="shared" si="15"/>
        <v>堺市</v>
      </c>
      <c r="AM25" s="105">
        <f t="shared" si="16"/>
        <v>0.12943685573554053</v>
      </c>
      <c r="AN25" s="34" t="str">
        <f t="shared" si="17"/>
        <v>平野区</v>
      </c>
      <c r="AO25" s="105">
        <f t="shared" si="18"/>
        <v>0.18356164383561643</v>
      </c>
      <c r="AP25" s="34" t="str">
        <f t="shared" si="19"/>
        <v>豊能町</v>
      </c>
      <c r="AQ25" s="105">
        <f t="shared" si="20"/>
        <v>6.0620756547041708E-2</v>
      </c>
      <c r="AR25" s="34" t="str">
        <f t="shared" si="21"/>
        <v>堺市美原区</v>
      </c>
      <c r="AS25" s="105">
        <f t="shared" si="22"/>
        <v>0.44108019639934531</v>
      </c>
      <c r="AT25" s="34" t="str">
        <f t="shared" si="23"/>
        <v>松原市</v>
      </c>
      <c r="AU25" s="105">
        <f t="shared" si="24"/>
        <v>0.39119703825586177</v>
      </c>
      <c r="AV25" s="34" t="str">
        <f t="shared" si="25"/>
        <v>堺市</v>
      </c>
      <c r="AW25" s="105">
        <f t="shared" si="26"/>
        <v>0.64166030048382994</v>
      </c>
      <c r="AY25" s="133">
        <f t="shared" si="27"/>
        <v>0.23584989523144326</v>
      </c>
      <c r="AZ25" s="133">
        <f t="shared" si="28"/>
        <v>0.36234594395732417</v>
      </c>
      <c r="BA25" s="133">
        <f t="shared" si="29"/>
        <v>0.59219323933171963</v>
      </c>
      <c r="BB25" s="133">
        <f t="shared" si="30"/>
        <v>0.12121353183637887</v>
      </c>
      <c r="BC25" s="133">
        <f t="shared" si="31"/>
        <v>0.16920498834163455</v>
      </c>
      <c r="BD25" s="133">
        <f t="shared" si="32"/>
        <v>5.5503129350728486E-2</v>
      </c>
      <c r="BE25" s="133">
        <f t="shared" si="33"/>
        <v>0.42261415882746417</v>
      </c>
      <c r="BF25" s="133">
        <f t="shared" si="34"/>
        <v>0.37768937362178912</v>
      </c>
      <c r="BG25" s="133">
        <f t="shared" si="35"/>
        <v>0.63748047362828564</v>
      </c>
      <c r="BH25" s="113">
        <v>0</v>
      </c>
    </row>
    <row r="26" spans="2:60">
      <c r="B26" s="56">
        <v>21</v>
      </c>
      <c r="C26" s="49" t="s">
        <v>146</v>
      </c>
      <c r="D26" s="111">
        <v>1924</v>
      </c>
      <c r="E26" s="112">
        <v>496</v>
      </c>
      <c r="F26" s="57">
        <f t="shared" si="0"/>
        <v>0.25779625779625781</v>
      </c>
      <c r="G26" s="111">
        <v>1468</v>
      </c>
      <c r="H26" s="112">
        <v>577</v>
      </c>
      <c r="I26" s="57">
        <f t="shared" si="1"/>
        <v>0.39305177111716622</v>
      </c>
      <c r="J26" s="111">
        <v>1924</v>
      </c>
      <c r="K26" s="112">
        <v>1201</v>
      </c>
      <c r="L26" s="57">
        <f t="shared" si="2"/>
        <v>0.62422037422037424</v>
      </c>
      <c r="M26" s="111">
        <v>1924</v>
      </c>
      <c r="N26" s="112">
        <v>270</v>
      </c>
      <c r="O26" s="57">
        <f t="shared" si="3"/>
        <v>0.14033264033264034</v>
      </c>
      <c r="P26" s="111">
        <v>1924</v>
      </c>
      <c r="Q26" s="112">
        <v>343</v>
      </c>
      <c r="R26" s="57">
        <f t="shared" si="4"/>
        <v>0.17827442827442827</v>
      </c>
      <c r="S26" s="111">
        <v>1924</v>
      </c>
      <c r="T26" s="112">
        <v>108</v>
      </c>
      <c r="U26" s="57">
        <f t="shared" si="5"/>
        <v>5.6133056133056136E-2</v>
      </c>
      <c r="V26" s="111">
        <v>1924</v>
      </c>
      <c r="W26" s="112">
        <v>802</v>
      </c>
      <c r="X26" s="57">
        <f t="shared" si="6"/>
        <v>0.41683991683991684</v>
      </c>
      <c r="Y26" s="111">
        <v>1603</v>
      </c>
      <c r="Z26" s="112">
        <v>561</v>
      </c>
      <c r="AA26" s="57">
        <f t="shared" si="7"/>
        <v>0.34996880848409234</v>
      </c>
      <c r="AB26" s="111">
        <v>1924</v>
      </c>
      <c r="AC26" s="112">
        <v>1075</v>
      </c>
      <c r="AD26" s="57">
        <f t="shared" si="8"/>
        <v>0.55873180873180872</v>
      </c>
      <c r="AF26" s="34" t="str">
        <f t="shared" si="9"/>
        <v>東大阪市</v>
      </c>
      <c r="AG26" s="105">
        <f t="shared" si="10"/>
        <v>0.25183489858732538</v>
      </c>
      <c r="AH26" s="34" t="str">
        <f t="shared" si="11"/>
        <v>八尾市</v>
      </c>
      <c r="AI26" s="105">
        <f t="shared" si="12"/>
        <v>0.38353556983107306</v>
      </c>
      <c r="AJ26" s="34" t="str">
        <f t="shared" si="13"/>
        <v>寝屋川市</v>
      </c>
      <c r="AK26" s="105">
        <f t="shared" si="14"/>
        <v>0.60962970959732266</v>
      </c>
      <c r="AL26" s="34" t="str">
        <f t="shared" si="15"/>
        <v>東淀川区</v>
      </c>
      <c r="AM26" s="105">
        <f t="shared" si="16"/>
        <v>0.12888888888888889</v>
      </c>
      <c r="AN26" s="34" t="str">
        <f t="shared" si="17"/>
        <v>堺市北区</v>
      </c>
      <c r="AO26" s="105">
        <f t="shared" si="18"/>
        <v>0.18343364860991687</v>
      </c>
      <c r="AP26" s="34" t="str">
        <f t="shared" si="19"/>
        <v>堺市美原区</v>
      </c>
      <c r="AQ26" s="105">
        <f t="shared" si="20"/>
        <v>6.0556464811783964E-2</v>
      </c>
      <c r="AR26" s="34" t="str">
        <f t="shared" si="21"/>
        <v>東淀川区</v>
      </c>
      <c r="AS26" s="105">
        <f t="shared" si="22"/>
        <v>0.44087491455912509</v>
      </c>
      <c r="AT26" s="34" t="str">
        <f t="shared" si="23"/>
        <v>大正区</v>
      </c>
      <c r="AU26" s="105">
        <f t="shared" si="24"/>
        <v>0.39093484419263458</v>
      </c>
      <c r="AV26" s="34" t="str">
        <f t="shared" si="25"/>
        <v>摂津市</v>
      </c>
      <c r="AW26" s="105">
        <f t="shared" si="26"/>
        <v>0.64084507042253525</v>
      </c>
      <c r="AY26" s="133">
        <f t="shared" si="27"/>
        <v>0.23584989523144326</v>
      </c>
      <c r="AZ26" s="133">
        <f t="shared" si="28"/>
        <v>0.36234594395732417</v>
      </c>
      <c r="BA26" s="133">
        <f t="shared" si="29"/>
        <v>0.59219323933171963</v>
      </c>
      <c r="BB26" s="133">
        <f t="shared" si="30"/>
        <v>0.12121353183637887</v>
      </c>
      <c r="BC26" s="133">
        <f t="shared" si="31"/>
        <v>0.16920498834163455</v>
      </c>
      <c r="BD26" s="133">
        <f t="shared" si="32"/>
        <v>5.5503129350728486E-2</v>
      </c>
      <c r="BE26" s="133">
        <f t="shared" si="33"/>
        <v>0.42261415882746417</v>
      </c>
      <c r="BF26" s="133">
        <f t="shared" si="34"/>
        <v>0.37768937362178912</v>
      </c>
      <c r="BG26" s="133">
        <f t="shared" si="35"/>
        <v>0.63748047362828564</v>
      </c>
      <c r="BH26" s="113">
        <v>0</v>
      </c>
    </row>
    <row r="27" spans="2:60">
      <c r="B27" s="56">
        <v>22</v>
      </c>
      <c r="C27" s="49" t="s">
        <v>63</v>
      </c>
      <c r="D27" s="111">
        <v>1805</v>
      </c>
      <c r="E27" s="112">
        <v>430</v>
      </c>
      <c r="F27" s="57">
        <f t="shared" si="0"/>
        <v>0.23822714681440443</v>
      </c>
      <c r="G27" s="111">
        <v>858</v>
      </c>
      <c r="H27" s="112">
        <v>323</v>
      </c>
      <c r="I27" s="57">
        <f t="shared" si="1"/>
        <v>0.37645687645687648</v>
      </c>
      <c r="J27" s="111">
        <v>1805</v>
      </c>
      <c r="K27" s="112">
        <v>1057</v>
      </c>
      <c r="L27" s="57">
        <f t="shared" si="2"/>
        <v>0.58559556786703604</v>
      </c>
      <c r="M27" s="111">
        <v>1805</v>
      </c>
      <c r="N27" s="112">
        <v>201</v>
      </c>
      <c r="O27" s="57">
        <f t="shared" si="3"/>
        <v>0.1113573407202216</v>
      </c>
      <c r="P27" s="111">
        <v>1805</v>
      </c>
      <c r="Q27" s="112">
        <v>372</v>
      </c>
      <c r="R27" s="57">
        <f t="shared" si="4"/>
        <v>0.20609418282548475</v>
      </c>
      <c r="S27" s="111">
        <v>1805</v>
      </c>
      <c r="T27" s="112">
        <v>102</v>
      </c>
      <c r="U27" s="57">
        <f t="shared" si="5"/>
        <v>5.6509695290858725E-2</v>
      </c>
      <c r="V27" s="111">
        <v>1796</v>
      </c>
      <c r="W27" s="112">
        <v>718</v>
      </c>
      <c r="X27" s="57">
        <f t="shared" si="6"/>
        <v>0.39977728285077951</v>
      </c>
      <c r="Y27" s="111">
        <v>1478</v>
      </c>
      <c r="Z27" s="112">
        <v>573</v>
      </c>
      <c r="AA27" s="57">
        <f t="shared" si="7"/>
        <v>0.38768606224627877</v>
      </c>
      <c r="AB27" s="111">
        <v>1805</v>
      </c>
      <c r="AC27" s="112">
        <v>1056</v>
      </c>
      <c r="AD27" s="57">
        <f t="shared" si="8"/>
        <v>0.58504155124653745</v>
      </c>
      <c r="AF27" s="34" t="str">
        <f t="shared" si="9"/>
        <v>忠岡町</v>
      </c>
      <c r="AG27" s="105">
        <f t="shared" si="10"/>
        <v>0.25164113785557984</v>
      </c>
      <c r="AH27" s="34" t="str">
        <f t="shared" si="11"/>
        <v>枚方市</v>
      </c>
      <c r="AI27" s="105">
        <f t="shared" si="12"/>
        <v>0.38210133801272211</v>
      </c>
      <c r="AJ27" s="34" t="str">
        <f t="shared" si="13"/>
        <v>河内長野市</v>
      </c>
      <c r="AK27" s="105">
        <f t="shared" si="14"/>
        <v>0.60957083175085458</v>
      </c>
      <c r="AL27" s="34" t="str">
        <f t="shared" si="15"/>
        <v>堺市南区</v>
      </c>
      <c r="AM27" s="105">
        <f t="shared" si="16"/>
        <v>0.12809099901088031</v>
      </c>
      <c r="AN27" s="34" t="str">
        <f t="shared" si="17"/>
        <v>松原市</v>
      </c>
      <c r="AO27" s="105">
        <f t="shared" si="18"/>
        <v>0.18336812804453723</v>
      </c>
      <c r="AP27" s="34" t="str">
        <f t="shared" si="19"/>
        <v>堺市中区</v>
      </c>
      <c r="AQ27" s="105">
        <f t="shared" si="20"/>
        <v>6.0400000000000002E-2</v>
      </c>
      <c r="AR27" s="34" t="str">
        <f t="shared" si="21"/>
        <v>枚方市</v>
      </c>
      <c r="AS27" s="105">
        <f t="shared" si="22"/>
        <v>0.43865423294935091</v>
      </c>
      <c r="AT27" s="34" t="str">
        <f t="shared" si="23"/>
        <v>平野区</v>
      </c>
      <c r="AU27" s="105">
        <f t="shared" si="24"/>
        <v>0.39013933547695606</v>
      </c>
      <c r="AV27" s="34" t="str">
        <f t="shared" si="25"/>
        <v>堺市北区</v>
      </c>
      <c r="AW27" s="105">
        <f t="shared" si="26"/>
        <v>0.64049467932125392</v>
      </c>
      <c r="AY27" s="133">
        <f t="shared" si="27"/>
        <v>0.23584989523144326</v>
      </c>
      <c r="AZ27" s="133">
        <f t="shared" si="28"/>
        <v>0.36234594395732417</v>
      </c>
      <c r="BA27" s="133">
        <f t="shared" si="29"/>
        <v>0.59219323933171963</v>
      </c>
      <c r="BB27" s="133">
        <f t="shared" si="30"/>
        <v>0.12121353183637887</v>
      </c>
      <c r="BC27" s="133">
        <f t="shared" si="31"/>
        <v>0.16920498834163455</v>
      </c>
      <c r="BD27" s="133">
        <f t="shared" si="32"/>
        <v>5.5503129350728486E-2</v>
      </c>
      <c r="BE27" s="133">
        <f t="shared" si="33"/>
        <v>0.42261415882746417</v>
      </c>
      <c r="BF27" s="133">
        <f t="shared" si="34"/>
        <v>0.37768937362178912</v>
      </c>
      <c r="BG27" s="133">
        <f t="shared" si="35"/>
        <v>0.63748047362828564</v>
      </c>
      <c r="BH27" s="113">
        <v>0</v>
      </c>
    </row>
    <row r="28" spans="2:60">
      <c r="B28" s="56">
        <v>23</v>
      </c>
      <c r="C28" s="49" t="s">
        <v>147</v>
      </c>
      <c r="D28" s="111">
        <v>3285</v>
      </c>
      <c r="E28" s="112">
        <v>867</v>
      </c>
      <c r="F28" s="57">
        <f t="shared" si="0"/>
        <v>0.26392694063926941</v>
      </c>
      <c r="G28" s="111">
        <v>1334</v>
      </c>
      <c r="H28" s="112">
        <v>495</v>
      </c>
      <c r="I28" s="57">
        <f t="shared" si="1"/>
        <v>0.37106446776611696</v>
      </c>
      <c r="J28" s="111">
        <v>3285</v>
      </c>
      <c r="K28" s="112">
        <v>1856</v>
      </c>
      <c r="L28" s="57">
        <f t="shared" si="2"/>
        <v>0.56499238964992393</v>
      </c>
      <c r="M28" s="111">
        <v>3285</v>
      </c>
      <c r="N28" s="112">
        <v>336</v>
      </c>
      <c r="O28" s="57">
        <f t="shared" si="3"/>
        <v>0.10228310502283106</v>
      </c>
      <c r="P28" s="111">
        <v>3285</v>
      </c>
      <c r="Q28" s="112">
        <v>603</v>
      </c>
      <c r="R28" s="57">
        <f t="shared" si="4"/>
        <v>0.18356164383561643</v>
      </c>
      <c r="S28" s="111">
        <v>3285</v>
      </c>
      <c r="T28" s="112">
        <v>242</v>
      </c>
      <c r="U28" s="57">
        <f t="shared" si="5"/>
        <v>7.3668188736681892E-2</v>
      </c>
      <c r="V28" s="111">
        <v>3285</v>
      </c>
      <c r="W28" s="112">
        <v>1392</v>
      </c>
      <c r="X28" s="57">
        <f t="shared" si="6"/>
        <v>0.42374429223744292</v>
      </c>
      <c r="Y28" s="111">
        <v>2799</v>
      </c>
      <c r="Z28" s="112">
        <v>1092</v>
      </c>
      <c r="AA28" s="57">
        <f t="shared" si="7"/>
        <v>0.39013933547695606</v>
      </c>
      <c r="AB28" s="111">
        <v>3285</v>
      </c>
      <c r="AC28" s="112">
        <v>1982</v>
      </c>
      <c r="AD28" s="57">
        <f t="shared" si="8"/>
        <v>0.60334855403348553</v>
      </c>
      <c r="AF28" s="34" t="str">
        <f t="shared" si="9"/>
        <v>守口市</v>
      </c>
      <c r="AG28" s="105">
        <f t="shared" si="10"/>
        <v>0.25063505503810329</v>
      </c>
      <c r="AH28" s="34" t="str">
        <f t="shared" si="11"/>
        <v>大正区</v>
      </c>
      <c r="AI28" s="105">
        <f t="shared" si="12"/>
        <v>0.37940026075619299</v>
      </c>
      <c r="AJ28" s="34" t="str">
        <f t="shared" si="13"/>
        <v>東淀川区</v>
      </c>
      <c r="AK28" s="105">
        <f t="shared" si="14"/>
        <v>0.60902255639097747</v>
      </c>
      <c r="AL28" s="34" t="str">
        <f t="shared" si="15"/>
        <v>枚方市</v>
      </c>
      <c r="AM28" s="105">
        <f t="shared" si="16"/>
        <v>0.12808557323093803</v>
      </c>
      <c r="AN28" s="34" t="str">
        <f t="shared" si="17"/>
        <v>堺市</v>
      </c>
      <c r="AO28" s="105">
        <f t="shared" si="18"/>
        <v>0.18188280694627806</v>
      </c>
      <c r="AP28" s="34" t="str">
        <f t="shared" si="19"/>
        <v>堺市</v>
      </c>
      <c r="AQ28" s="105">
        <f t="shared" si="20"/>
        <v>6.0373717883619379E-2</v>
      </c>
      <c r="AR28" s="34" t="str">
        <f t="shared" si="21"/>
        <v>西区</v>
      </c>
      <c r="AS28" s="105">
        <f t="shared" si="22"/>
        <v>0.43712574850299402</v>
      </c>
      <c r="AT28" s="34" t="str">
        <f t="shared" si="23"/>
        <v>豊能町</v>
      </c>
      <c r="AU28" s="105">
        <f t="shared" si="24"/>
        <v>0.39007092198581561</v>
      </c>
      <c r="AV28" s="34" t="str">
        <f t="shared" si="25"/>
        <v>忠岡町</v>
      </c>
      <c r="AW28" s="105">
        <f t="shared" si="26"/>
        <v>0.63973799126637554</v>
      </c>
      <c r="AY28" s="133">
        <f t="shared" si="27"/>
        <v>0.23584989523144326</v>
      </c>
      <c r="AZ28" s="133">
        <f t="shared" si="28"/>
        <v>0.36234594395732417</v>
      </c>
      <c r="BA28" s="133">
        <f t="shared" si="29"/>
        <v>0.59219323933171963</v>
      </c>
      <c r="BB28" s="133">
        <f t="shared" si="30"/>
        <v>0.12121353183637887</v>
      </c>
      <c r="BC28" s="133">
        <f t="shared" si="31"/>
        <v>0.16920498834163455</v>
      </c>
      <c r="BD28" s="133">
        <f t="shared" si="32"/>
        <v>5.5503129350728486E-2</v>
      </c>
      <c r="BE28" s="133">
        <f t="shared" si="33"/>
        <v>0.42261415882746417</v>
      </c>
      <c r="BF28" s="133">
        <f t="shared" si="34"/>
        <v>0.37768937362178912</v>
      </c>
      <c r="BG28" s="133">
        <f t="shared" si="35"/>
        <v>0.63748047362828564</v>
      </c>
      <c r="BH28" s="113">
        <v>0</v>
      </c>
    </row>
    <row r="29" spans="2:60">
      <c r="B29" s="56">
        <v>24</v>
      </c>
      <c r="C29" s="49" t="s">
        <v>148</v>
      </c>
      <c r="D29" s="111">
        <v>1098</v>
      </c>
      <c r="E29" s="112">
        <v>223</v>
      </c>
      <c r="F29" s="57">
        <f t="shared" si="0"/>
        <v>0.20309653916211293</v>
      </c>
      <c r="G29" s="111">
        <v>477</v>
      </c>
      <c r="H29" s="112">
        <v>157</v>
      </c>
      <c r="I29" s="57">
        <f t="shared" si="1"/>
        <v>0.32914046121593293</v>
      </c>
      <c r="J29" s="111">
        <v>1099</v>
      </c>
      <c r="K29" s="112">
        <v>615</v>
      </c>
      <c r="L29" s="57">
        <f t="shared" si="2"/>
        <v>0.55959963603275709</v>
      </c>
      <c r="M29" s="111">
        <v>1099</v>
      </c>
      <c r="N29" s="112">
        <v>122</v>
      </c>
      <c r="O29" s="57">
        <f t="shared" si="3"/>
        <v>0.11101000909918107</v>
      </c>
      <c r="P29" s="111">
        <v>1099</v>
      </c>
      <c r="Q29" s="112">
        <v>195</v>
      </c>
      <c r="R29" s="57">
        <f t="shared" si="4"/>
        <v>0.17743403093721566</v>
      </c>
      <c r="S29" s="111">
        <v>1099</v>
      </c>
      <c r="T29" s="112">
        <v>50</v>
      </c>
      <c r="U29" s="57">
        <f t="shared" si="5"/>
        <v>4.5495905368516831E-2</v>
      </c>
      <c r="V29" s="111">
        <v>1096</v>
      </c>
      <c r="W29" s="112">
        <v>503</v>
      </c>
      <c r="X29" s="57">
        <f t="shared" si="6"/>
        <v>0.45894160583941607</v>
      </c>
      <c r="Y29" s="111">
        <v>873</v>
      </c>
      <c r="Z29" s="112">
        <v>317</v>
      </c>
      <c r="AA29" s="57">
        <f t="shared" si="7"/>
        <v>0.36311569301260022</v>
      </c>
      <c r="AB29" s="111">
        <v>1099</v>
      </c>
      <c r="AC29" s="112">
        <v>655</v>
      </c>
      <c r="AD29" s="57">
        <f t="shared" si="8"/>
        <v>0.59599636032757053</v>
      </c>
      <c r="AF29" s="34" t="str">
        <f t="shared" si="9"/>
        <v>大阪市</v>
      </c>
      <c r="AG29" s="105">
        <f t="shared" si="10"/>
        <v>0.2474954408734576</v>
      </c>
      <c r="AH29" s="34" t="str">
        <f t="shared" si="11"/>
        <v>能勢町</v>
      </c>
      <c r="AI29" s="105">
        <f t="shared" si="12"/>
        <v>0.37853107344632769</v>
      </c>
      <c r="AJ29" s="34" t="str">
        <f t="shared" si="13"/>
        <v>門真市</v>
      </c>
      <c r="AK29" s="105">
        <f t="shared" si="14"/>
        <v>0.60888340530536711</v>
      </c>
      <c r="AL29" s="34" t="str">
        <f t="shared" si="15"/>
        <v>淀川区</v>
      </c>
      <c r="AM29" s="105">
        <f t="shared" si="16"/>
        <v>0.12559618441971382</v>
      </c>
      <c r="AN29" s="34" t="str">
        <f t="shared" si="17"/>
        <v>泉大津市</v>
      </c>
      <c r="AO29" s="105">
        <f t="shared" si="18"/>
        <v>0.18165784832451498</v>
      </c>
      <c r="AP29" s="34" t="str">
        <f t="shared" si="19"/>
        <v>西淀川区</v>
      </c>
      <c r="AQ29" s="105">
        <f t="shared" si="20"/>
        <v>5.9715204409738175E-2</v>
      </c>
      <c r="AR29" s="34" t="str">
        <f t="shared" si="21"/>
        <v>堺市中区</v>
      </c>
      <c r="AS29" s="105">
        <f t="shared" si="22"/>
        <v>0.43359999999999999</v>
      </c>
      <c r="AT29" s="34" t="str">
        <f t="shared" si="23"/>
        <v>熊取町</v>
      </c>
      <c r="AU29" s="105">
        <f t="shared" si="24"/>
        <v>0.38922888616891066</v>
      </c>
      <c r="AV29" s="34" t="str">
        <f t="shared" si="25"/>
        <v>此花区</v>
      </c>
      <c r="AW29" s="105">
        <f t="shared" si="26"/>
        <v>0.6397008837525493</v>
      </c>
      <c r="AY29" s="133">
        <f t="shared" si="27"/>
        <v>0.23584989523144326</v>
      </c>
      <c r="AZ29" s="133">
        <f t="shared" si="28"/>
        <v>0.36234594395732417</v>
      </c>
      <c r="BA29" s="133">
        <f t="shared" si="29"/>
        <v>0.59219323933171963</v>
      </c>
      <c r="BB29" s="133">
        <f t="shared" si="30"/>
        <v>0.12121353183637887</v>
      </c>
      <c r="BC29" s="133">
        <f t="shared" si="31"/>
        <v>0.16920498834163455</v>
      </c>
      <c r="BD29" s="133">
        <f t="shared" si="32"/>
        <v>5.5503129350728486E-2</v>
      </c>
      <c r="BE29" s="133">
        <f t="shared" si="33"/>
        <v>0.42261415882746417</v>
      </c>
      <c r="BF29" s="133">
        <f t="shared" si="34"/>
        <v>0.37768937362178912</v>
      </c>
      <c r="BG29" s="133">
        <f t="shared" si="35"/>
        <v>0.63748047362828564</v>
      </c>
      <c r="BH29" s="113">
        <v>0</v>
      </c>
    </row>
    <row r="30" spans="2:60">
      <c r="B30" s="56">
        <v>25</v>
      </c>
      <c r="C30" s="49" t="s">
        <v>149</v>
      </c>
      <c r="D30" s="111">
        <v>990</v>
      </c>
      <c r="E30" s="112">
        <v>207</v>
      </c>
      <c r="F30" s="57">
        <f t="shared" si="0"/>
        <v>0.20909090909090908</v>
      </c>
      <c r="G30" s="111">
        <v>457</v>
      </c>
      <c r="H30" s="112">
        <v>155</v>
      </c>
      <c r="I30" s="57">
        <f t="shared" si="1"/>
        <v>0.33916849015317285</v>
      </c>
      <c r="J30" s="111">
        <v>990</v>
      </c>
      <c r="K30" s="112">
        <v>561</v>
      </c>
      <c r="L30" s="57">
        <f t="shared" si="2"/>
        <v>0.56666666666666665</v>
      </c>
      <c r="M30" s="111">
        <v>989</v>
      </c>
      <c r="N30" s="112">
        <v>134</v>
      </c>
      <c r="O30" s="57">
        <f t="shared" si="3"/>
        <v>0.13549039433771487</v>
      </c>
      <c r="P30" s="111">
        <v>990</v>
      </c>
      <c r="Q30" s="112">
        <v>147</v>
      </c>
      <c r="R30" s="57">
        <f t="shared" si="4"/>
        <v>0.1484848484848485</v>
      </c>
      <c r="S30" s="111">
        <v>990</v>
      </c>
      <c r="T30" s="112">
        <v>43</v>
      </c>
      <c r="U30" s="57">
        <f t="shared" si="5"/>
        <v>4.3434343434343436E-2</v>
      </c>
      <c r="V30" s="111">
        <v>990</v>
      </c>
      <c r="W30" s="112">
        <v>429</v>
      </c>
      <c r="X30" s="57">
        <f t="shared" si="6"/>
        <v>0.43333333333333335</v>
      </c>
      <c r="Y30" s="111">
        <v>870</v>
      </c>
      <c r="Z30" s="112">
        <v>299</v>
      </c>
      <c r="AA30" s="57">
        <f t="shared" si="7"/>
        <v>0.34367816091954023</v>
      </c>
      <c r="AB30" s="111">
        <v>990</v>
      </c>
      <c r="AC30" s="112">
        <v>554</v>
      </c>
      <c r="AD30" s="57">
        <f t="shared" si="8"/>
        <v>0.55959595959595965</v>
      </c>
      <c r="AF30" s="34" t="str">
        <f t="shared" si="9"/>
        <v>貝塚市</v>
      </c>
      <c r="AG30" s="105">
        <f t="shared" si="10"/>
        <v>0.24660633484162897</v>
      </c>
      <c r="AH30" s="34" t="str">
        <f t="shared" si="11"/>
        <v>住之江区</v>
      </c>
      <c r="AI30" s="105">
        <f t="shared" si="12"/>
        <v>0.37645687645687648</v>
      </c>
      <c r="AJ30" s="34" t="str">
        <f t="shared" si="13"/>
        <v>福島区</v>
      </c>
      <c r="AK30" s="105">
        <f t="shared" si="14"/>
        <v>0.60873521383075524</v>
      </c>
      <c r="AL30" s="34" t="str">
        <f t="shared" si="15"/>
        <v>此花区</v>
      </c>
      <c r="AM30" s="105">
        <f t="shared" si="16"/>
        <v>0.12533875338753386</v>
      </c>
      <c r="AN30" s="34" t="str">
        <f t="shared" si="17"/>
        <v>大阪市</v>
      </c>
      <c r="AO30" s="105">
        <f t="shared" si="18"/>
        <v>0.18022113312972038</v>
      </c>
      <c r="AP30" s="34" t="str">
        <f t="shared" si="19"/>
        <v>東淀川区</v>
      </c>
      <c r="AQ30" s="105">
        <f t="shared" si="20"/>
        <v>5.9446532285616673E-2</v>
      </c>
      <c r="AR30" s="34" t="str">
        <f t="shared" si="21"/>
        <v>吹田市</v>
      </c>
      <c r="AS30" s="105">
        <f t="shared" si="22"/>
        <v>0.43352562827398716</v>
      </c>
      <c r="AT30" s="34" t="str">
        <f t="shared" si="23"/>
        <v>大東市</v>
      </c>
      <c r="AU30" s="105">
        <f t="shared" si="24"/>
        <v>0.38903924221921515</v>
      </c>
      <c r="AV30" s="34" t="str">
        <f t="shared" si="25"/>
        <v>高槻市</v>
      </c>
      <c r="AW30" s="105">
        <f t="shared" si="26"/>
        <v>0.63843390367167996</v>
      </c>
      <c r="AY30" s="133">
        <f t="shared" si="27"/>
        <v>0.23584989523144326</v>
      </c>
      <c r="AZ30" s="133">
        <f t="shared" si="28"/>
        <v>0.36234594395732417</v>
      </c>
      <c r="BA30" s="133">
        <f t="shared" si="29"/>
        <v>0.59219323933171963</v>
      </c>
      <c r="BB30" s="133">
        <f t="shared" si="30"/>
        <v>0.12121353183637887</v>
      </c>
      <c r="BC30" s="133">
        <f t="shared" si="31"/>
        <v>0.16920498834163455</v>
      </c>
      <c r="BD30" s="133">
        <f t="shared" si="32"/>
        <v>5.5503129350728486E-2</v>
      </c>
      <c r="BE30" s="133">
        <f t="shared" si="33"/>
        <v>0.42261415882746417</v>
      </c>
      <c r="BF30" s="133">
        <f t="shared" si="34"/>
        <v>0.37768937362178912</v>
      </c>
      <c r="BG30" s="133">
        <f t="shared" si="35"/>
        <v>0.63748047362828564</v>
      </c>
      <c r="BH30" s="113">
        <v>0</v>
      </c>
    </row>
    <row r="31" spans="2:60">
      <c r="B31" s="56">
        <v>26</v>
      </c>
      <c r="C31" s="49" t="s">
        <v>35</v>
      </c>
      <c r="D31" s="111">
        <v>19680</v>
      </c>
      <c r="E31" s="112">
        <v>4652</v>
      </c>
      <c r="F31" s="57">
        <f t="shared" si="0"/>
        <v>0.23638211382113822</v>
      </c>
      <c r="G31" s="111">
        <v>13748</v>
      </c>
      <c r="H31" s="112">
        <v>5009</v>
      </c>
      <c r="I31" s="57">
        <f t="shared" si="1"/>
        <v>0.36434390456793714</v>
      </c>
      <c r="J31" s="111">
        <v>19694</v>
      </c>
      <c r="K31" s="112">
        <v>12139</v>
      </c>
      <c r="L31" s="57">
        <f t="shared" si="2"/>
        <v>0.61638062354016454</v>
      </c>
      <c r="M31" s="111">
        <v>19693</v>
      </c>
      <c r="N31" s="112">
        <v>2549</v>
      </c>
      <c r="O31" s="57">
        <f t="shared" si="3"/>
        <v>0.12943685573554053</v>
      </c>
      <c r="P31" s="111">
        <v>19694</v>
      </c>
      <c r="Q31" s="112">
        <v>3582</v>
      </c>
      <c r="R31" s="57">
        <f t="shared" si="4"/>
        <v>0.18188280694627806</v>
      </c>
      <c r="S31" s="111">
        <v>19694</v>
      </c>
      <c r="T31" s="112">
        <v>1189</v>
      </c>
      <c r="U31" s="57">
        <f t="shared" si="5"/>
        <v>6.0373717883619379E-2</v>
      </c>
      <c r="V31" s="111">
        <v>19693</v>
      </c>
      <c r="W31" s="112">
        <v>8477</v>
      </c>
      <c r="X31" s="57">
        <f t="shared" si="6"/>
        <v>0.43045752297770784</v>
      </c>
      <c r="Y31" s="111">
        <v>18250</v>
      </c>
      <c r="Z31" s="112">
        <v>7347</v>
      </c>
      <c r="AA31" s="57">
        <f t="shared" si="7"/>
        <v>0.40257534246575344</v>
      </c>
      <c r="AB31" s="111">
        <v>19635</v>
      </c>
      <c r="AC31" s="112">
        <v>12599</v>
      </c>
      <c r="AD31" s="57">
        <f t="shared" si="8"/>
        <v>0.64166030048382994</v>
      </c>
      <c r="AF31" s="34" t="str">
        <f t="shared" si="9"/>
        <v>八尾市</v>
      </c>
      <c r="AG31" s="105">
        <f t="shared" si="10"/>
        <v>0.24603088886488822</v>
      </c>
      <c r="AH31" s="34" t="str">
        <f t="shared" si="11"/>
        <v>岸和田市</v>
      </c>
      <c r="AI31" s="105">
        <f t="shared" si="12"/>
        <v>0.37610921501706485</v>
      </c>
      <c r="AJ31" s="34" t="str">
        <f t="shared" si="13"/>
        <v>堺市北区</v>
      </c>
      <c r="AK31" s="105">
        <f t="shared" si="14"/>
        <v>0.60647750071653772</v>
      </c>
      <c r="AL31" s="34" t="str">
        <f t="shared" si="15"/>
        <v>池田市</v>
      </c>
      <c r="AM31" s="105">
        <f t="shared" si="16"/>
        <v>0.12511938872970391</v>
      </c>
      <c r="AN31" s="34" t="str">
        <f t="shared" si="17"/>
        <v>貝塚市</v>
      </c>
      <c r="AO31" s="105">
        <f t="shared" si="18"/>
        <v>0.17926663648709823</v>
      </c>
      <c r="AP31" s="34" t="str">
        <f t="shared" si="19"/>
        <v>八尾市</v>
      </c>
      <c r="AQ31" s="105">
        <f t="shared" si="20"/>
        <v>5.9185657198401555E-2</v>
      </c>
      <c r="AR31" s="34" t="str">
        <f t="shared" si="21"/>
        <v>中央区</v>
      </c>
      <c r="AS31" s="105">
        <f t="shared" si="22"/>
        <v>0.43333333333333335</v>
      </c>
      <c r="AT31" s="34" t="str">
        <f t="shared" si="23"/>
        <v>住之江区</v>
      </c>
      <c r="AU31" s="105">
        <f t="shared" si="24"/>
        <v>0.38768606224627877</v>
      </c>
      <c r="AV31" s="34" t="str">
        <f t="shared" si="25"/>
        <v>四條畷市</v>
      </c>
      <c r="AW31" s="105">
        <f t="shared" si="26"/>
        <v>0.63783447417548222</v>
      </c>
      <c r="AY31" s="133">
        <f t="shared" si="27"/>
        <v>0.23584989523144326</v>
      </c>
      <c r="AZ31" s="133">
        <f t="shared" si="28"/>
        <v>0.36234594395732417</v>
      </c>
      <c r="BA31" s="133">
        <f t="shared" si="29"/>
        <v>0.59219323933171963</v>
      </c>
      <c r="BB31" s="133">
        <f t="shared" si="30"/>
        <v>0.12121353183637887</v>
      </c>
      <c r="BC31" s="133">
        <f t="shared" si="31"/>
        <v>0.16920498834163455</v>
      </c>
      <c r="BD31" s="133">
        <f t="shared" si="32"/>
        <v>5.5503129350728486E-2</v>
      </c>
      <c r="BE31" s="133">
        <f t="shared" si="33"/>
        <v>0.42261415882746417</v>
      </c>
      <c r="BF31" s="133">
        <f t="shared" si="34"/>
        <v>0.37768937362178912</v>
      </c>
      <c r="BG31" s="133">
        <f t="shared" si="35"/>
        <v>0.63748047362828564</v>
      </c>
      <c r="BH31" s="113">
        <v>0</v>
      </c>
    </row>
    <row r="32" spans="2:60">
      <c r="B32" s="56">
        <v>27</v>
      </c>
      <c r="C32" s="49" t="s">
        <v>36</v>
      </c>
      <c r="D32" s="111">
        <v>2998</v>
      </c>
      <c r="E32" s="112">
        <v>774</v>
      </c>
      <c r="F32" s="57">
        <f t="shared" si="0"/>
        <v>0.2581721147431621</v>
      </c>
      <c r="G32" s="111">
        <v>2214</v>
      </c>
      <c r="H32" s="112">
        <v>813</v>
      </c>
      <c r="I32" s="57">
        <f t="shared" si="1"/>
        <v>0.36720867208672087</v>
      </c>
      <c r="J32" s="111">
        <v>3000</v>
      </c>
      <c r="K32" s="112">
        <v>1839</v>
      </c>
      <c r="L32" s="57">
        <f t="shared" si="2"/>
        <v>0.61299999999999999</v>
      </c>
      <c r="M32" s="111">
        <v>3000</v>
      </c>
      <c r="N32" s="112">
        <v>431</v>
      </c>
      <c r="O32" s="57">
        <f t="shared" si="3"/>
        <v>0.14366666666666666</v>
      </c>
      <c r="P32" s="111">
        <v>3000</v>
      </c>
      <c r="Q32" s="112">
        <v>593</v>
      </c>
      <c r="R32" s="57">
        <f t="shared" si="4"/>
        <v>0.19766666666666666</v>
      </c>
      <c r="S32" s="111">
        <v>3000</v>
      </c>
      <c r="T32" s="112">
        <v>162</v>
      </c>
      <c r="U32" s="57">
        <f t="shared" si="5"/>
        <v>5.3999999999999999E-2</v>
      </c>
      <c r="V32" s="111">
        <v>2999</v>
      </c>
      <c r="W32" s="112">
        <v>1227</v>
      </c>
      <c r="X32" s="57">
        <f t="shared" si="6"/>
        <v>0.40913637879293097</v>
      </c>
      <c r="Y32" s="111">
        <v>2649</v>
      </c>
      <c r="Z32" s="112">
        <v>1086</v>
      </c>
      <c r="AA32" s="57">
        <f t="shared" si="7"/>
        <v>0.40996602491506229</v>
      </c>
      <c r="AB32" s="111">
        <v>2959</v>
      </c>
      <c r="AC32" s="112">
        <v>1939</v>
      </c>
      <c r="AD32" s="57">
        <f t="shared" si="8"/>
        <v>0.65528894896924639</v>
      </c>
      <c r="AF32" s="34" t="str">
        <f t="shared" si="9"/>
        <v>寝屋川市</v>
      </c>
      <c r="AG32" s="105">
        <f t="shared" si="10"/>
        <v>0.24473712620101479</v>
      </c>
      <c r="AH32" s="34" t="str">
        <f t="shared" si="11"/>
        <v>大東市</v>
      </c>
      <c r="AI32" s="105">
        <f t="shared" si="12"/>
        <v>0.375909458367017</v>
      </c>
      <c r="AJ32" s="34" t="str">
        <f t="shared" si="13"/>
        <v>泉南市</v>
      </c>
      <c r="AK32" s="105">
        <f t="shared" si="14"/>
        <v>0.60640732265446229</v>
      </c>
      <c r="AL32" s="34" t="str">
        <f t="shared" si="15"/>
        <v>城東区</v>
      </c>
      <c r="AM32" s="105">
        <f t="shared" si="16"/>
        <v>0.12411942301241194</v>
      </c>
      <c r="AN32" s="34" t="str">
        <f t="shared" si="17"/>
        <v>鶴見区</v>
      </c>
      <c r="AO32" s="105">
        <f t="shared" si="18"/>
        <v>0.17827442827442827</v>
      </c>
      <c r="AP32" s="34" t="str">
        <f t="shared" si="19"/>
        <v>河内長野市</v>
      </c>
      <c r="AQ32" s="105">
        <f t="shared" si="20"/>
        <v>5.7538928978351687E-2</v>
      </c>
      <c r="AR32" s="34" t="str">
        <f t="shared" si="21"/>
        <v>堺市北区</v>
      </c>
      <c r="AS32" s="105">
        <f t="shared" si="22"/>
        <v>0.43164230438521067</v>
      </c>
      <c r="AT32" s="34" t="str">
        <f t="shared" si="23"/>
        <v>枚方市</v>
      </c>
      <c r="AU32" s="105">
        <f t="shared" si="24"/>
        <v>0.38663133097762076</v>
      </c>
      <c r="AV32" s="34" t="str">
        <f t="shared" si="25"/>
        <v>岸和田市</v>
      </c>
      <c r="AW32" s="105">
        <f t="shared" si="26"/>
        <v>0.63295720672769851</v>
      </c>
      <c r="AY32" s="133">
        <f t="shared" si="27"/>
        <v>0.23584989523144326</v>
      </c>
      <c r="AZ32" s="133">
        <f t="shared" si="28"/>
        <v>0.36234594395732417</v>
      </c>
      <c r="BA32" s="133">
        <f t="shared" si="29"/>
        <v>0.59219323933171963</v>
      </c>
      <c r="BB32" s="133">
        <f t="shared" si="30"/>
        <v>0.12121353183637887</v>
      </c>
      <c r="BC32" s="133">
        <f t="shared" si="31"/>
        <v>0.16920498834163455</v>
      </c>
      <c r="BD32" s="133">
        <f t="shared" si="32"/>
        <v>5.5503129350728486E-2</v>
      </c>
      <c r="BE32" s="133">
        <f t="shared" si="33"/>
        <v>0.42261415882746417</v>
      </c>
      <c r="BF32" s="133">
        <f t="shared" si="34"/>
        <v>0.37768937362178912</v>
      </c>
      <c r="BG32" s="133">
        <f t="shared" si="35"/>
        <v>0.63748047362828564</v>
      </c>
      <c r="BH32" s="113">
        <v>0</v>
      </c>
    </row>
    <row r="33" spans="2:60">
      <c r="B33" s="56">
        <v>28</v>
      </c>
      <c r="C33" s="49" t="s">
        <v>37</v>
      </c>
      <c r="D33" s="111">
        <v>2500</v>
      </c>
      <c r="E33" s="112">
        <v>632</v>
      </c>
      <c r="F33" s="57">
        <f t="shared" si="0"/>
        <v>0.25280000000000002</v>
      </c>
      <c r="G33" s="111">
        <v>1678</v>
      </c>
      <c r="H33" s="112">
        <v>593</v>
      </c>
      <c r="I33" s="57">
        <f t="shared" si="1"/>
        <v>0.3533969010727056</v>
      </c>
      <c r="J33" s="111">
        <v>2500</v>
      </c>
      <c r="K33" s="112">
        <v>1576</v>
      </c>
      <c r="L33" s="57">
        <f t="shared" si="2"/>
        <v>0.63039999999999996</v>
      </c>
      <c r="M33" s="111">
        <v>2500</v>
      </c>
      <c r="N33" s="112">
        <v>257</v>
      </c>
      <c r="O33" s="57">
        <f t="shared" si="3"/>
        <v>0.1028</v>
      </c>
      <c r="P33" s="111">
        <v>2500</v>
      </c>
      <c r="Q33" s="112">
        <v>459</v>
      </c>
      <c r="R33" s="57">
        <f t="shared" si="4"/>
        <v>0.18360000000000001</v>
      </c>
      <c r="S33" s="111">
        <v>2500</v>
      </c>
      <c r="T33" s="112">
        <v>151</v>
      </c>
      <c r="U33" s="57">
        <f t="shared" si="5"/>
        <v>6.0400000000000002E-2</v>
      </c>
      <c r="V33" s="111">
        <v>2500</v>
      </c>
      <c r="W33" s="112">
        <v>1084</v>
      </c>
      <c r="X33" s="57">
        <f t="shared" si="6"/>
        <v>0.43359999999999999</v>
      </c>
      <c r="Y33" s="111">
        <v>2356</v>
      </c>
      <c r="Z33" s="112">
        <v>951</v>
      </c>
      <c r="AA33" s="57">
        <f t="shared" si="7"/>
        <v>0.4036502546689304</v>
      </c>
      <c r="AB33" s="111">
        <v>2498</v>
      </c>
      <c r="AC33" s="112">
        <v>1630</v>
      </c>
      <c r="AD33" s="57">
        <f t="shared" si="8"/>
        <v>0.65252201761409123</v>
      </c>
      <c r="AF33" s="34" t="str">
        <f t="shared" si="9"/>
        <v>堺市北区</v>
      </c>
      <c r="AG33" s="105">
        <f t="shared" si="10"/>
        <v>0.24196326061997703</v>
      </c>
      <c r="AH33" s="34" t="str">
        <f t="shared" si="11"/>
        <v>堺市南区</v>
      </c>
      <c r="AI33" s="105">
        <f t="shared" si="12"/>
        <v>0.37395459976105139</v>
      </c>
      <c r="AJ33" s="34" t="str">
        <f t="shared" si="13"/>
        <v>松原市</v>
      </c>
      <c r="AK33" s="105">
        <f t="shared" si="14"/>
        <v>0.60299234516353517</v>
      </c>
      <c r="AL33" s="34" t="str">
        <f t="shared" si="15"/>
        <v>堺市美原区</v>
      </c>
      <c r="AM33" s="105">
        <f t="shared" si="16"/>
        <v>0.12356792144026187</v>
      </c>
      <c r="AN33" s="34" t="str">
        <f t="shared" si="17"/>
        <v>太子町</v>
      </c>
      <c r="AO33" s="105">
        <f t="shared" si="18"/>
        <v>0.17808219178082191</v>
      </c>
      <c r="AP33" s="34" t="str">
        <f t="shared" si="19"/>
        <v>富田林市</v>
      </c>
      <c r="AQ33" s="105">
        <f t="shared" si="20"/>
        <v>5.7405784399649433E-2</v>
      </c>
      <c r="AR33" s="34" t="str">
        <f t="shared" si="21"/>
        <v>大正区</v>
      </c>
      <c r="AS33" s="105">
        <f t="shared" si="22"/>
        <v>0.43151693667157587</v>
      </c>
      <c r="AT33" s="34" t="str">
        <f t="shared" si="23"/>
        <v>四條畷市</v>
      </c>
      <c r="AU33" s="105">
        <f t="shared" si="24"/>
        <v>0.38620142743854086</v>
      </c>
      <c r="AV33" s="34" t="str">
        <f t="shared" si="25"/>
        <v>泉佐野市</v>
      </c>
      <c r="AW33" s="105">
        <f t="shared" si="26"/>
        <v>0.63055922501100836</v>
      </c>
      <c r="AY33" s="133">
        <f t="shared" si="27"/>
        <v>0.23584989523144326</v>
      </c>
      <c r="AZ33" s="133">
        <f t="shared" si="28"/>
        <v>0.36234594395732417</v>
      </c>
      <c r="BA33" s="133">
        <f t="shared" si="29"/>
        <v>0.59219323933171963</v>
      </c>
      <c r="BB33" s="133">
        <f t="shared" si="30"/>
        <v>0.12121353183637887</v>
      </c>
      <c r="BC33" s="133">
        <f t="shared" si="31"/>
        <v>0.16920498834163455</v>
      </c>
      <c r="BD33" s="133">
        <f t="shared" si="32"/>
        <v>5.5503129350728486E-2</v>
      </c>
      <c r="BE33" s="133">
        <f t="shared" si="33"/>
        <v>0.42261415882746417</v>
      </c>
      <c r="BF33" s="133">
        <f t="shared" si="34"/>
        <v>0.37768937362178912</v>
      </c>
      <c r="BG33" s="133">
        <f t="shared" si="35"/>
        <v>0.63748047362828564</v>
      </c>
      <c r="BH33" s="113">
        <v>0</v>
      </c>
    </row>
    <row r="34" spans="2:60">
      <c r="B34" s="56">
        <v>29</v>
      </c>
      <c r="C34" s="49" t="s">
        <v>38</v>
      </c>
      <c r="D34" s="111">
        <v>2395</v>
      </c>
      <c r="E34" s="112">
        <v>521</v>
      </c>
      <c r="F34" s="57">
        <f t="shared" si="0"/>
        <v>0.2175365344467641</v>
      </c>
      <c r="G34" s="111">
        <v>2179</v>
      </c>
      <c r="H34" s="112">
        <v>800</v>
      </c>
      <c r="I34" s="57">
        <f t="shared" si="1"/>
        <v>0.36714089031665903</v>
      </c>
      <c r="J34" s="111">
        <v>2398</v>
      </c>
      <c r="K34" s="112">
        <v>1438</v>
      </c>
      <c r="L34" s="57">
        <f t="shared" si="2"/>
        <v>0.59966638865721433</v>
      </c>
      <c r="M34" s="111">
        <v>2398</v>
      </c>
      <c r="N34" s="112">
        <v>323</v>
      </c>
      <c r="O34" s="57">
        <f t="shared" si="3"/>
        <v>0.1346955796497081</v>
      </c>
      <c r="P34" s="111">
        <v>2398</v>
      </c>
      <c r="Q34" s="112">
        <v>452</v>
      </c>
      <c r="R34" s="57">
        <f t="shared" si="4"/>
        <v>0.18849040867389491</v>
      </c>
      <c r="S34" s="111">
        <v>2398</v>
      </c>
      <c r="T34" s="112">
        <v>136</v>
      </c>
      <c r="U34" s="57">
        <f t="shared" si="5"/>
        <v>5.6713928273561302E-2</v>
      </c>
      <c r="V34" s="111">
        <v>2398</v>
      </c>
      <c r="W34" s="112">
        <v>1074</v>
      </c>
      <c r="X34" s="57">
        <f t="shared" si="6"/>
        <v>0.44787322768974147</v>
      </c>
      <c r="Y34" s="111">
        <v>2168</v>
      </c>
      <c r="Z34" s="112">
        <v>827</v>
      </c>
      <c r="AA34" s="57">
        <f t="shared" si="7"/>
        <v>0.38145756457564578</v>
      </c>
      <c r="AB34" s="111">
        <v>2398</v>
      </c>
      <c r="AC34" s="112">
        <v>1601</v>
      </c>
      <c r="AD34" s="57">
        <f t="shared" si="8"/>
        <v>0.66763969974979154</v>
      </c>
      <c r="AF34" s="34" t="str">
        <f t="shared" si="9"/>
        <v>堺市西区</v>
      </c>
      <c r="AG34" s="105">
        <f t="shared" si="10"/>
        <v>0.2418558736426456</v>
      </c>
      <c r="AH34" s="34" t="str">
        <f t="shared" si="11"/>
        <v>阿倍野区</v>
      </c>
      <c r="AI34" s="105">
        <f t="shared" si="12"/>
        <v>0.37293388429752067</v>
      </c>
      <c r="AJ34" s="34" t="str">
        <f t="shared" si="13"/>
        <v>此花区</v>
      </c>
      <c r="AK34" s="105">
        <f t="shared" si="14"/>
        <v>0.60298102981029811</v>
      </c>
      <c r="AL34" s="34" t="str">
        <f t="shared" si="15"/>
        <v>泉佐野市</v>
      </c>
      <c r="AM34" s="105">
        <f t="shared" si="16"/>
        <v>0.12147887323943662</v>
      </c>
      <c r="AN34" s="34" t="str">
        <f t="shared" si="17"/>
        <v>摂津市</v>
      </c>
      <c r="AO34" s="105">
        <f t="shared" si="18"/>
        <v>0.17806841046277666</v>
      </c>
      <c r="AP34" s="34" t="str">
        <f t="shared" si="19"/>
        <v>羽曳野市</v>
      </c>
      <c r="AQ34" s="105">
        <f t="shared" si="20"/>
        <v>5.6845302668691693E-2</v>
      </c>
      <c r="AR34" s="34" t="str">
        <f t="shared" si="21"/>
        <v>高石市</v>
      </c>
      <c r="AS34" s="105">
        <f t="shared" si="22"/>
        <v>0.43130779392338175</v>
      </c>
      <c r="AT34" s="34" t="str">
        <f t="shared" si="23"/>
        <v>堺市美原区</v>
      </c>
      <c r="AU34" s="105">
        <f t="shared" si="24"/>
        <v>0.38616462346760072</v>
      </c>
      <c r="AV34" s="34" t="str">
        <f t="shared" si="25"/>
        <v>富田林市</v>
      </c>
      <c r="AW34" s="105">
        <f t="shared" si="26"/>
        <v>0.63014899211218234</v>
      </c>
      <c r="AY34" s="133">
        <f t="shared" si="27"/>
        <v>0.23584989523144326</v>
      </c>
      <c r="AZ34" s="133">
        <f t="shared" si="28"/>
        <v>0.36234594395732417</v>
      </c>
      <c r="BA34" s="133">
        <f t="shared" si="29"/>
        <v>0.59219323933171963</v>
      </c>
      <c r="BB34" s="133">
        <f t="shared" si="30"/>
        <v>0.12121353183637887</v>
      </c>
      <c r="BC34" s="133">
        <f t="shared" si="31"/>
        <v>0.16920498834163455</v>
      </c>
      <c r="BD34" s="133">
        <f t="shared" si="32"/>
        <v>5.5503129350728486E-2</v>
      </c>
      <c r="BE34" s="133">
        <f t="shared" si="33"/>
        <v>0.42261415882746417</v>
      </c>
      <c r="BF34" s="133">
        <f t="shared" si="34"/>
        <v>0.37768937362178912</v>
      </c>
      <c r="BG34" s="133">
        <f t="shared" si="35"/>
        <v>0.63748047362828564</v>
      </c>
      <c r="BH34" s="113">
        <v>0</v>
      </c>
    </row>
    <row r="35" spans="2:60">
      <c r="B35" s="56">
        <v>30</v>
      </c>
      <c r="C35" s="49" t="s">
        <v>39</v>
      </c>
      <c r="D35" s="111">
        <v>3039</v>
      </c>
      <c r="E35" s="112">
        <v>735</v>
      </c>
      <c r="F35" s="57">
        <f t="shared" si="0"/>
        <v>0.2418558736426456</v>
      </c>
      <c r="G35" s="111">
        <v>2098</v>
      </c>
      <c r="H35" s="112">
        <v>743</v>
      </c>
      <c r="I35" s="57">
        <f t="shared" si="1"/>
        <v>0.35414680648236413</v>
      </c>
      <c r="J35" s="111">
        <v>3041</v>
      </c>
      <c r="K35" s="112">
        <v>1920</v>
      </c>
      <c r="L35" s="57">
        <f t="shared" si="2"/>
        <v>0.63137125945412698</v>
      </c>
      <c r="M35" s="111">
        <v>3041</v>
      </c>
      <c r="N35" s="112">
        <v>462</v>
      </c>
      <c r="O35" s="57">
        <f t="shared" si="3"/>
        <v>0.15192370930614929</v>
      </c>
      <c r="P35" s="111">
        <v>3041</v>
      </c>
      <c r="Q35" s="112">
        <v>535</v>
      </c>
      <c r="R35" s="57">
        <f t="shared" si="4"/>
        <v>0.1759289707333114</v>
      </c>
      <c r="S35" s="111">
        <v>3041</v>
      </c>
      <c r="T35" s="112">
        <v>225</v>
      </c>
      <c r="U35" s="57">
        <f t="shared" si="5"/>
        <v>7.3988819467280503E-2</v>
      </c>
      <c r="V35" s="111">
        <v>3041</v>
      </c>
      <c r="W35" s="112">
        <v>1252</v>
      </c>
      <c r="X35" s="57">
        <f t="shared" si="6"/>
        <v>0.41170667543571193</v>
      </c>
      <c r="Y35" s="111">
        <v>2823</v>
      </c>
      <c r="Z35" s="112">
        <v>1211</v>
      </c>
      <c r="AA35" s="57">
        <f t="shared" si="7"/>
        <v>0.42897626638328018</v>
      </c>
      <c r="AB35" s="111">
        <v>3037</v>
      </c>
      <c r="AC35" s="112">
        <v>1999</v>
      </c>
      <c r="AD35" s="57">
        <f t="shared" si="8"/>
        <v>0.65821534408956206</v>
      </c>
      <c r="AF35" s="34" t="str">
        <f t="shared" si="9"/>
        <v>柏原市</v>
      </c>
      <c r="AG35" s="105">
        <f t="shared" si="10"/>
        <v>0.24096981692231567</v>
      </c>
      <c r="AH35" s="34" t="str">
        <f t="shared" si="11"/>
        <v>平野区</v>
      </c>
      <c r="AI35" s="105">
        <f t="shared" si="12"/>
        <v>0.37106446776611696</v>
      </c>
      <c r="AJ35" s="34" t="str">
        <f t="shared" si="13"/>
        <v>柏原市</v>
      </c>
      <c r="AK35" s="105">
        <f t="shared" si="14"/>
        <v>0.60216642048252089</v>
      </c>
      <c r="AL35" s="34" t="str">
        <f t="shared" si="15"/>
        <v>泉南市</v>
      </c>
      <c r="AM35" s="105">
        <f t="shared" si="16"/>
        <v>0.12128146453089245</v>
      </c>
      <c r="AN35" s="34" t="str">
        <f t="shared" si="17"/>
        <v>北区</v>
      </c>
      <c r="AO35" s="105">
        <f t="shared" si="18"/>
        <v>0.17743403093721566</v>
      </c>
      <c r="AP35" s="34" t="str">
        <f t="shared" si="19"/>
        <v>堺市東区</v>
      </c>
      <c r="AQ35" s="105">
        <f t="shared" si="20"/>
        <v>5.6713928273561302E-2</v>
      </c>
      <c r="AR35" s="34" t="str">
        <f t="shared" si="21"/>
        <v>堺市</v>
      </c>
      <c r="AS35" s="105">
        <f t="shared" si="22"/>
        <v>0.43045752297770784</v>
      </c>
      <c r="AT35" s="34" t="str">
        <f t="shared" si="23"/>
        <v>淀川区</v>
      </c>
      <c r="AU35" s="105">
        <f t="shared" si="24"/>
        <v>0.38457736035590706</v>
      </c>
      <c r="AV35" s="34" t="str">
        <f t="shared" si="25"/>
        <v>熊取町</v>
      </c>
      <c r="AW35" s="105">
        <f t="shared" si="26"/>
        <v>0.62946912242686892</v>
      </c>
      <c r="AY35" s="133">
        <f t="shared" si="27"/>
        <v>0.23584989523144326</v>
      </c>
      <c r="AZ35" s="133">
        <f t="shared" si="28"/>
        <v>0.36234594395732417</v>
      </c>
      <c r="BA35" s="133">
        <f t="shared" si="29"/>
        <v>0.59219323933171963</v>
      </c>
      <c r="BB35" s="133">
        <f t="shared" si="30"/>
        <v>0.12121353183637887</v>
      </c>
      <c r="BC35" s="133">
        <f t="shared" si="31"/>
        <v>0.16920498834163455</v>
      </c>
      <c r="BD35" s="133">
        <f t="shared" si="32"/>
        <v>5.5503129350728486E-2</v>
      </c>
      <c r="BE35" s="133">
        <f t="shared" si="33"/>
        <v>0.42261415882746417</v>
      </c>
      <c r="BF35" s="133">
        <f t="shared" si="34"/>
        <v>0.37768937362178912</v>
      </c>
      <c r="BG35" s="133">
        <f t="shared" si="35"/>
        <v>0.63748047362828564</v>
      </c>
      <c r="BH35" s="113">
        <v>0</v>
      </c>
    </row>
    <row r="36" spans="2:60">
      <c r="B36" s="56">
        <v>31</v>
      </c>
      <c r="C36" s="49" t="s">
        <v>40</v>
      </c>
      <c r="D36" s="111">
        <v>4042</v>
      </c>
      <c r="E36" s="112">
        <v>834</v>
      </c>
      <c r="F36" s="57">
        <f t="shared" si="0"/>
        <v>0.20633349826818406</v>
      </c>
      <c r="G36" s="111">
        <v>2511</v>
      </c>
      <c r="H36" s="112">
        <v>939</v>
      </c>
      <c r="I36" s="57">
        <f t="shared" si="1"/>
        <v>0.37395459976105139</v>
      </c>
      <c r="J36" s="111">
        <v>4044</v>
      </c>
      <c r="K36" s="112">
        <v>2484</v>
      </c>
      <c r="L36" s="57">
        <f t="shared" si="2"/>
        <v>0.6142433234421365</v>
      </c>
      <c r="M36" s="111">
        <v>4044</v>
      </c>
      <c r="N36" s="112">
        <v>518</v>
      </c>
      <c r="O36" s="57">
        <f t="shared" si="3"/>
        <v>0.12809099901088031</v>
      </c>
      <c r="P36" s="111">
        <v>4044</v>
      </c>
      <c r="Q36" s="112">
        <v>700</v>
      </c>
      <c r="R36" s="57">
        <f t="shared" si="4"/>
        <v>0.17309594460929772</v>
      </c>
      <c r="S36" s="111">
        <v>4044</v>
      </c>
      <c r="T36" s="112">
        <v>247</v>
      </c>
      <c r="U36" s="57">
        <f t="shared" si="5"/>
        <v>6.1078140454995052E-2</v>
      </c>
      <c r="V36" s="111">
        <v>4044</v>
      </c>
      <c r="W36" s="112">
        <v>1795</v>
      </c>
      <c r="X36" s="57">
        <f t="shared" si="6"/>
        <v>0.44386745796241345</v>
      </c>
      <c r="Y36" s="111">
        <v>3869</v>
      </c>
      <c r="Z36" s="112">
        <v>1450</v>
      </c>
      <c r="AA36" s="57">
        <f t="shared" si="7"/>
        <v>0.37477384337037994</v>
      </c>
      <c r="AB36" s="111">
        <v>4044</v>
      </c>
      <c r="AC36" s="112">
        <v>2418</v>
      </c>
      <c r="AD36" s="57">
        <f t="shared" si="8"/>
        <v>0.59792284866468848</v>
      </c>
      <c r="AF36" s="34" t="str">
        <f t="shared" si="9"/>
        <v>都島区</v>
      </c>
      <c r="AG36" s="105">
        <f t="shared" si="10"/>
        <v>0.24037339556592766</v>
      </c>
      <c r="AH36" s="34" t="str">
        <f t="shared" si="11"/>
        <v>箕面市</v>
      </c>
      <c r="AI36" s="105">
        <f t="shared" si="12"/>
        <v>0.37043478260869567</v>
      </c>
      <c r="AJ36" s="34" t="str">
        <f t="shared" si="13"/>
        <v>吹田市</v>
      </c>
      <c r="AK36" s="105">
        <f t="shared" si="14"/>
        <v>0.60059681697612732</v>
      </c>
      <c r="AL36" s="34" t="str">
        <f t="shared" si="15"/>
        <v>熊取町</v>
      </c>
      <c r="AM36" s="105">
        <f t="shared" si="16"/>
        <v>0.12121212121212122</v>
      </c>
      <c r="AN36" s="34" t="str">
        <f t="shared" si="17"/>
        <v>都島区</v>
      </c>
      <c r="AO36" s="105">
        <f t="shared" si="18"/>
        <v>0.17715617715617715</v>
      </c>
      <c r="AP36" s="34" t="str">
        <f t="shared" si="19"/>
        <v>住之江区</v>
      </c>
      <c r="AQ36" s="105">
        <f t="shared" si="20"/>
        <v>5.6509695290858725E-2</v>
      </c>
      <c r="AR36" s="34" t="str">
        <f t="shared" si="21"/>
        <v>港区</v>
      </c>
      <c r="AS36" s="105">
        <f t="shared" si="22"/>
        <v>0.43028624192059095</v>
      </c>
      <c r="AT36" s="34" t="str">
        <f t="shared" si="23"/>
        <v>茨木市</v>
      </c>
      <c r="AU36" s="105">
        <f t="shared" si="24"/>
        <v>0.384487605417838</v>
      </c>
      <c r="AV36" s="34" t="str">
        <f t="shared" si="25"/>
        <v>箕面市</v>
      </c>
      <c r="AW36" s="105">
        <f t="shared" si="26"/>
        <v>0.62881201638598083</v>
      </c>
      <c r="AY36" s="133">
        <f t="shared" si="27"/>
        <v>0.23584989523144326</v>
      </c>
      <c r="AZ36" s="133">
        <f t="shared" si="28"/>
        <v>0.36234594395732417</v>
      </c>
      <c r="BA36" s="133">
        <f t="shared" si="29"/>
        <v>0.59219323933171963</v>
      </c>
      <c r="BB36" s="133">
        <f t="shared" si="30"/>
        <v>0.12121353183637887</v>
      </c>
      <c r="BC36" s="133">
        <f t="shared" si="31"/>
        <v>0.16920498834163455</v>
      </c>
      <c r="BD36" s="133">
        <f t="shared" si="32"/>
        <v>5.5503129350728486E-2</v>
      </c>
      <c r="BE36" s="133">
        <f t="shared" si="33"/>
        <v>0.42261415882746417</v>
      </c>
      <c r="BF36" s="133">
        <f t="shared" si="34"/>
        <v>0.37768937362178912</v>
      </c>
      <c r="BG36" s="133">
        <f t="shared" si="35"/>
        <v>0.63748047362828564</v>
      </c>
      <c r="BH36" s="113">
        <v>0</v>
      </c>
    </row>
    <row r="37" spans="2:60">
      <c r="B37" s="56">
        <v>32</v>
      </c>
      <c r="C37" s="49" t="s">
        <v>41</v>
      </c>
      <c r="D37" s="111">
        <v>3484</v>
      </c>
      <c r="E37" s="112">
        <v>843</v>
      </c>
      <c r="F37" s="57">
        <f t="shared" si="0"/>
        <v>0.24196326061997703</v>
      </c>
      <c r="G37" s="111">
        <v>2690</v>
      </c>
      <c r="H37" s="112">
        <v>962</v>
      </c>
      <c r="I37" s="57">
        <f t="shared" si="1"/>
        <v>0.35762081784386618</v>
      </c>
      <c r="J37" s="111">
        <v>3489</v>
      </c>
      <c r="K37" s="112">
        <v>2116</v>
      </c>
      <c r="L37" s="57">
        <f t="shared" si="2"/>
        <v>0.60647750071653772</v>
      </c>
      <c r="M37" s="111">
        <v>3488</v>
      </c>
      <c r="N37" s="112">
        <v>407</v>
      </c>
      <c r="O37" s="57">
        <f t="shared" si="3"/>
        <v>0.11668577981651376</v>
      </c>
      <c r="P37" s="111">
        <v>3489</v>
      </c>
      <c r="Q37" s="112">
        <v>640</v>
      </c>
      <c r="R37" s="57">
        <f t="shared" si="4"/>
        <v>0.18343364860991687</v>
      </c>
      <c r="S37" s="111">
        <v>3489</v>
      </c>
      <c r="T37" s="112">
        <v>194</v>
      </c>
      <c r="U37" s="57">
        <f t="shared" si="5"/>
        <v>5.5603324734881054E-2</v>
      </c>
      <c r="V37" s="111">
        <v>3489</v>
      </c>
      <c r="W37" s="112">
        <v>1506</v>
      </c>
      <c r="X37" s="57">
        <f t="shared" si="6"/>
        <v>0.43164230438521067</v>
      </c>
      <c r="Y37" s="111">
        <v>3243</v>
      </c>
      <c r="Z37" s="112">
        <v>1381</v>
      </c>
      <c r="AA37" s="57">
        <f t="shared" si="7"/>
        <v>0.42584027135368485</v>
      </c>
      <c r="AB37" s="111">
        <v>3477</v>
      </c>
      <c r="AC37" s="112">
        <v>2227</v>
      </c>
      <c r="AD37" s="57">
        <f t="shared" si="8"/>
        <v>0.64049467932125392</v>
      </c>
      <c r="AF37" s="34" t="str">
        <f t="shared" si="9"/>
        <v>淀川区</v>
      </c>
      <c r="AG37" s="105">
        <f t="shared" si="10"/>
        <v>0.23966613672496026</v>
      </c>
      <c r="AH37" s="34" t="str">
        <f t="shared" si="11"/>
        <v>都島区</v>
      </c>
      <c r="AI37" s="105">
        <f t="shared" si="12"/>
        <v>0.36965517241379309</v>
      </c>
      <c r="AJ37" s="34" t="str">
        <f t="shared" si="13"/>
        <v>堺市東区</v>
      </c>
      <c r="AK37" s="105">
        <f t="shared" si="14"/>
        <v>0.59966638865721433</v>
      </c>
      <c r="AL37" s="34" t="str">
        <f t="shared" si="15"/>
        <v>門真市</v>
      </c>
      <c r="AM37" s="105">
        <f t="shared" si="16"/>
        <v>0.12070738227431627</v>
      </c>
      <c r="AN37" s="34" t="str">
        <f t="shared" si="17"/>
        <v>千早赤阪村</v>
      </c>
      <c r="AO37" s="105">
        <f t="shared" si="18"/>
        <v>0.17630057803468208</v>
      </c>
      <c r="AP37" s="34" t="str">
        <f t="shared" si="19"/>
        <v>泉南市</v>
      </c>
      <c r="AQ37" s="105">
        <f t="shared" si="20"/>
        <v>5.6445461479786421E-2</v>
      </c>
      <c r="AR37" s="34" t="str">
        <f t="shared" si="21"/>
        <v>城東区</v>
      </c>
      <c r="AS37" s="105">
        <f t="shared" si="22"/>
        <v>0.42953020134228187</v>
      </c>
      <c r="AT37" s="34" t="str">
        <f t="shared" si="23"/>
        <v>摂津市</v>
      </c>
      <c r="AU37" s="105">
        <f t="shared" si="24"/>
        <v>0.38297872340425532</v>
      </c>
      <c r="AV37" s="34" t="str">
        <f t="shared" si="25"/>
        <v>茨木市</v>
      </c>
      <c r="AW37" s="105">
        <f t="shared" si="26"/>
        <v>0.62704820707670383</v>
      </c>
      <c r="AY37" s="133">
        <f t="shared" si="27"/>
        <v>0.23584989523144326</v>
      </c>
      <c r="AZ37" s="133">
        <f t="shared" si="28"/>
        <v>0.36234594395732417</v>
      </c>
      <c r="BA37" s="133">
        <f t="shared" si="29"/>
        <v>0.59219323933171963</v>
      </c>
      <c r="BB37" s="133">
        <f t="shared" si="30"/>
        <v>0.12121353183637887</v>
      </c>
      <c r="BC37" s="133">
        <f t="shared" si="31"/>
        <v>0.16920498834163455</v>
      </c>
      <c r="BD37" s="133">
        <f t="shared" si="32"/>
        <v>5.5503129350728486E-2</v>
      </c>
      <c r="BE37" s="133">
        <f t="shared" si="33"/>
        <v>0.42261415882746417</v>
      </c>
      <c r="BF37" s="133">
        <f t="shared" si="34"/>
        <v>0.37768937362178912</v>
      </c>
      <c r="BG37" s="133">
        <f t="shared" si="35"/>
        <v>0.63748047362828564</v>
      </c>
      <c r="BH37" s="113">
        <v>0</v>
      </c>
    </row>
    <row r="38" spans="2:60">
      <c r="B38" s="56">
        <v>33</v>
      </c>
      <c r="C38" s="49" t="s">
        <v>42</v>
      </c>
      <c r="D38" s="111">
        <v>1222</v>
      </c>
      <c r="E38" s="112">
        <v>313</v>
      </c>
      <c r="F38" s="57">
        <f t="shared" ref="F38:F69" si="36">IFERROR(E38/D38,0)</f>
        <v>0.25613747954173488</v>
      </c>
      <c r="G38" s="111">
        <v>378</v>
      </c>
      <c r="H38" s="112">
        <v>159</v>
      </c>
      <c r="I38" s="57">
        <f t="shared" ref="I38:I69" si="37">IFERROR(H38/G38,0)</f>
        <v>0.42063492063492064</v>
      </c>
      <c r="J38" s="111">
        <v>1222</v>
      </c>
      <c r="K38" s="112">
        <v>766</v>
      </c>
      <c r="L38" s="57">
        <f t="shared" ref="L38:L69" si="38">IFERROR(K38/J38,0)</f>
        <v>0.62684124386252049</v>
      </c>
      <c r="M38" s="111">
        <v>1222</v>
      </c>
      <c r="N38" s="112">
        <v>151</v>
      </c>
      <c r="O38" s="57">
        <f t="shared" ref="O38:O69" si="39">IFERROR(N38/M38,0)</f>
        <v>0.12356792144026187</v>
      </c>
      <c r="P38" s="111">
        <v>1222</v>
      </c>
      <c r="Q38" s="112">
        <v>203</v>
      </c>
      <c r="R38" s="57">
        <f t="shared" ref="R38:R69" si="40">IFERROR(Q38/P38,0)</f>
        <v>0.16612111292962356</v>
      </c>
      <c r="S38" s="111">
        <v>1222</v>
      </c>
      <c r="T38" s="112">
        <v>74</v>
      </c>
      <c r="U38" s="57">
        <f t="shared" ref="U38:U69" si="41">IFERROR(T38/S38,0)</f>
        <v>6.0556464811783964E-2</v>
      </c>
      <c r="V38" s="111">
        <v>1222</v>
      </c>
      <c r="W38" s="112">
        <v>539</v>
      </c>
      <c r="X38" s="57">
        <f t="shared" ref="X38:X69" si="42">IFERROR(W38/V38,0)</f>
        <v>0.44108019639934531</v>
      </c>
      <c r="Y38" s="111">
        <v>1142</v>
      </c>
      <c r="Z38" s="112">
        <v>441</v>
      </c>
      <c r="AA38" s="57">
        <f t="shared" ref="AA38:AA69" si="43">IFERROR(Z38/Y38,0)</f>
        <v>0.38616462346760072</v>
      </c>
      <c r="AB38" s="111">
        <v>1222</v>
      </c>
      <c r="AC38" s="112">
        <v>785</v>
      </c>
      <c r="AD38" s="57">
        <f t="shared" ref="AD38:AD69" si="44">IFERROR(AC38/AB38,0)</f>
        <v>0.64238952536824878</v>
      </c>
      <c r="AF38" s="34" t="str">
        <f t="shared" si="9"/>
        <v>摂津市</v>
      </c>
      <c r="AG38" s="105">
        <f t="shared" si="10"/>
        <v>0.23955712128837445</v>
      </c>
      <c r="AH38" s="34" t="str">
        <f t="shared" si="11"/>
        <v>寝屋川市</v>
      </c>
      <c r="AI38" s="105">
        <f t="shared" si="12"/>
        <v>0.36960313999127781</v>
      </c>
      <c r="AJ38" s="34" t="str">
        <f t="shared" si="13"/>
        <v>交野市</v>
      </c>
      <c r="AK38" s="105">
        <f t="shared" si="14"/>
        <v>0.59818084537185656</v>
      </c>
      <c r="AL38" s="34" t="str">
        <f t="shared" si="15"/>
        <v>大阪市</v>
      </c>
      <c r="AM38" s="105">
        <f t="shared" si="16"/>
        <v>0.12030876328937087</v>
      </c>
      <c r="AN38" s="34" t="str">
        <f t="shared" si="17"/>
        <v>堺市西区</v>
      </c>
      <c r="AO38" s="105">
        <f t="shared" si="18"/>
        <v>0.1759289707333114</v>
      </c>
      <c r="AP38" s="34" t="str">
        <f t="shared" si="19"/>
        <v>大阪市</v>
      </c>
      <c r="AQ38" s="105">
        <f t="shared" si="20"/>
        <v>5.6301347160072922E-2</v>
      </c>
      <c r="AR38" s="34" t="str">
        <f t="shared" si="21"/>
        <v>泉南市</v>
      </c>
      <c r="AS38" s="105">
        <f t="shared" si="22"/>
        <v>0.42639206712433259</v>
      </c>
      <c r="AT38" s="34" t="str">
        <f t="shared" si="23"/>
        <v>堺市東区</v>
      </c>
      <c r="AU38" s="105">
        <f t="shared" si="24"/>
        <v>0.38145756457564578</v>
      </c>
      <c r="AV38" s="34" t="str">
        <f t="shared" si="25"/>
        <v>貝塚市</v>
      </c>
      <c r="AW38" s="105">
        <f t="shared" si="26"/>
        <v>0.62562245359891355</v>
      </c>
      <c r="AY38" s="133">
        <f t="shared" si="27"/>
        <v>0.23584989523144326</v>
      </c>
      <c r="AZ38" s="133">
        <f t="shared" si="28"/>
        <v>0.36234594395732417</v>
      </c>
      <c r="BA38" s="133">
        <f t="shared" si="29"/>
        <v>0.59219323933171963</v>
      </c>
      <c r="BB38" s="133">
        <f t="shared" si="30"/>
        <v>0.12121353183637887</v>
      </c>
      <c r="BC38" s="133">
        <f t="shared" si="31"/>
        <v>0.16920498834163455</v>
      </c>
      <c r="BD38" s="133">
        <f t="shared" si="32"/>
        <v>5.5503129350728486E-2</v>
      </c>
      <c r="BE38" s="133">
        <f t="shared" si="33"/>
        <v>0.42261415882746417</v>
      </c>
      <c r="BF38" s="133">
        <f t="shared" si="34"/>
        <v>0.37768937362178912</v>
      </c>
      <c r="BG38" s="133">
        <f t="shared" si="35"/>
        <v>0.63748047362828564</v>
      </c>
      <c r="BH38" s="113">
        <v>0</v>
      </c>
    </row>
    <row r="39" spans="2:60">
      <c r="B39" s="56">
        <v>34</v>
      </c>
      <c r="C39" s="49" t="s">
        <v>44</v>
      </c>
      <c r="D39" s="111">
        <v>4698</v>
      </c>
      <c r="E39" s="112">
        <v>1207</v>
      </c>
      <c r="F39" s="57">
        <f t="shared" si="36"/>
        <v>0.25691783737760748</v>
      </c>
      <c r="G39" s="111">
        <v>1465</v>
      </c>
      <c r="H39" s="112">
        <v>551</v>
      </c>
      <c r="I39" s="57">
        <f t="shared" si="37"/>
        <v>0.37610921501706485</v>
      </c>
      <c r="J39" s="111">
        <v>4698</v>
      </c>
      <c r="K39" s="112">
        <v>2719</v>
      </c>
      <c r="L39" s="57">
        <f t="shared" si="38"/>
        <v>0.57875691783737759</v>
      </c>
      <c r="M39" s="111">
        <v>4698</v>
      </c>
      <c r="N39" s="112">
        <v>457</v>
      </c>
      <c r="O39" s="57">
        <f t="shared" si="39"/>
        <v>9.7275436355896125E-2</v>
      </c>
      <c r="P39" s="111">
        <v>4698</v>
      </c>
      <c r="Q39" s="112">
        <v>816</v>
      </c>
      <c r="R39" s="57">
        <f t="shared" si="40"/>
        <v>0.17369093231162197</v>
      </c>
      <c r="S39" s="111">
        <v>4698</v>
      </c>
      <c r="T39" s="112">
        <v>295</v>
      </c>
      <c r="U39" s="57">
        <f t="shared" si="41"/>
        <v>6.279267773520647E-2</v>
      </c>
      <c r="V39" s="111">
        <v>4697</v>
      </c>
      <c r="W39" s="112">
        <v>1958</v>
      </c>
      <c r="X39" s="57">
        <f t="shared" si="42"/>
        <v>0.41686182669789229</v>
      </c>
      <c r="Y39" s="111">
        <v>4029</v>
      </c>
      <c r="Z39" s="112">
        <v>1652</v>
      </c>
      <c r="AA39" s="57">
        <f t="shared" si="43"/>
        <v>0.41002730206006455</v>
      </c>
      <c r="AB39" s="111">
        <v>4697</v>
      </c>
      <c r="AC39" s="112">
        <v>2973</v>
      </c>
      <c r="AD39" s="57">
        <f t="shared" si="44"/>
        <v>0.63295720672769851</v>
      </c>
      <c r="AF39" s="34" t="str">
        <f t="shared" si="9"/>
        <v>住吉区</v>
      </c>
      <c r="AG39" s="105">
        <f t="shared" si="10"/>
        <v>0.23907637655417407</v>
      </c>
      <c r="AH39" s="34" t="str">
        <f t="shared" si="11"/>
        <v>港区</v>
      </c>
      <c r="AI39" s="105">
        <f t="shared" si="12"/>
        <v>0.36842105263157893</v>
      </c>
      <c r="AJ39" s="34" t="str">
        <f t="shared" si="13"/>
        <v>富田林市</v>
      </c>
      <c r="AK39" s="105">
        <f t="shared" si="14"/>
        <v>0.59443470639789653</v>
      </c>
      <c r="AL39" s="34" t="str">
        <f t="shared" si="15"/>
        <v>富田林市</v>
      </c>
      <c r="AM39" s="105">
        <f t="shared" si="16"/>
        <v>0.12007011393514461</v>
      </c>
      <c r="AN39" s="34" t="str">
        <f t="shared" si="17"/>
        <v>天王寺区</v>
      </c>
      <c r="AO39" s="105">
        <f t="shared" si="18"/>
        <v>0.17563117453347971</v>
      </c>
      <c r="AP39" s="34" t="str">
        <f t="shared" si="19"/>
        <v>寝屋川市</v>
      </c>
      <c r="AQ39" s="105">
        <f t="shared" si="20"/>
        <v>5.6137320522508909E-2</v>
      </c>
      <c r="AR39" s="34" t="str">
        <f t="shared" si="21"/>
        <v>池田市</v>
      </c>
      <c r="AS39" s="105">
        <f t="shared" si="22"/>
        <v>0.42534224769181789</v>
      </c>
      <c r="AT39" s="34" t="str">
        <f t="shared" si="23"/>
        <v>生野区</v>
      </c>
      <c r="AU39" s="105">
        <f t="shared" si="24"/>
        <v>0.37932843651626441</v>
      </c>
      <c r="AV39" s="34" t="str">
        <f t="shared" si="25"/>
        <v>柏原市</v>
      </c>
      <c r="AW39" s="105">
        <f t="shared" si="26"/>
        <v>0.62339585389930896</v>
      </c>
      <c r="AY39" s="133">
        <f t="shared" si="27"/>
        <v>0.23584989523144326</v>
      </c>
      <c r="AZ39" s="133">
        <f t="shared" si="28"/>
        <v>0.36234594395732417</v>
      </c>
      <c r="BA39" s="133">
        <f t="shared" si="29"/>
        <v>0.59219323933171963</v>
      </c>
      <c r="BB39" s="133">
        <f t="shared" si="30"/>
        <v>0.12121353183637887</v>
      </c>
      <c r="BC39" s="133">
        <f t="shared" si="31"/>
        <v>0.16920498834163455</v>
      </c>
      <c r="BD39" s="133">
        <f t="shared" si="32"/>
        <v>5.5503129350728486E-2</v>
      </c>
      <c r="BE39" s="133">
        <f t="shared" si="33"/>
        <v>0.42261415882746417</v>
      </c>
      <c r="BF39" s="133">
        <f t="shared" si="34"/>
        <v>0.37768937362178912</v>
      </c>
      <c r="BG39" s="133">
        <f t="shared" si="35"/>
        <v>0.63748047362828564</v>
      </c>
      <c r="BH39" s="113">
        <v>0</v>
      </c>
    </row>
    <row r="40" spans="2:60">
      <c r="B40" s="56">
        <v>35</v>
      </c>
      <c r="C40" s="49" t="s">
        <v>1</v>
      </c>
      <c r="D40" s="111">
        <v>10762</v>
      </c>
      <c r="E40" s="112">
        <v>2364</v>
      </c>
      <c r="F40" s="57">
        <f t="shared" si="36"/>
        <v>0.21966177290466457</v>
      </c>
      <c r="G40" s="111">
        <v>4859</v>
      </c>
      <c r="H40" s="112">
        <v>1697</v>
      </c>
      <c r="I40" s="57">
        <f t="shared" si="37"/>
        <v>0.34924881662893598</v>
      </c>
      <c r="J40" s="111">
        <v>10772</v>
      </c>
      <c r="K40" s="112">
        <v>6234</v>
      </c>
      <c r="L40" s="57">
        <f t="shared" si="38"/>
        <v>0.57872261418492388</v>
      </c>
      <c r="M40" s="111">
        <v>10772</v>
      </c>
      <c r="N40" s="112">
        <v>1261</v>
      </c>
      <c r="O40" s="57">
        <f t="shared" si="39"/>
        <v>0.11706275529149647</v>
      </c>
      <c r="P40" s="111">
        <v>10773</v>
      </c>
      <c r="Q40" s="112">
        <v>1728</v>
      </c>
      <c r="R40" s="57">
        <f t="shared" si="40"/>
        <v>0.16040100250626566</v>
      </c>
      <c r="S40" s="111">
        <v>10773</v>
      </c>
      <c r="T40" s="112">
        <v>561</v>
      </c>
      <c r="U40" s="57">
        <f t="shared" si="41"/>
        <v>5.207463102199944E-2</v>
      </c>
      <c r="V40" s="111">
        <v>10770</v>
      </c>
      <c r="W40" s="112">
        <v>4798</v>
      </c>
      <c r="X40" s="57">
        <f t="shared" si="42"/>
        <v>0.44549675023212626</v>
      </c>
      <c r="Y40" s="111">
        <v>8758</v>
      </c>
      <c r="Z40" s="112">
        <v>3122</v>
      </c>
      <c r="AA40" s="57">
        <f t="shared" si="43"/>
        <v>0.35647408084037452</v>
      </c>
      <c r="AB40" s="111">
        <v>10772</v>
      </c>
      <c r="AC40" s="112">
        <v>6360</v>
      </c>
      <c r="AD40" s="57">
        <f t="shared" si="44"/>
        <v>0.59041960638692903</v>
      </c>
      <c r="AF40" s="34" t="str">
        <f t="shared" si="9"/>
        <v>阪南市</v>
      </c>
      <c r="AG40" s="105">
        <f t="shared" si="10"/>
        <v>0.23852385238523852</v>
      </c>
      <c r="AH40" s="34" t="str">
        <f t="shared" si="11"/>
        <v>堺市堺区</v>
      </c>
      <c r="AI40" s="105">
        <f t="shared" si="12"/>
        <v>0.36720867208672087</v>
      </c>
      <c r="AJ40" s="34" t="str">
        <f t="shared" si="13"/>
        <v>旭区</v>
      </c>
      <c r="AK40" s="105">
        <f t="shared" si="14"/>
        <v>0.5928489042675894</v>
      </c>
      <c r="AL40" s="34" t="str">
        <f t="shared" si="15"/>
        <v>松原市</v>
      </c>
      <c r="AM40" s="105">
        <f t="shared" si="16"/>
        <v>0.12004175365344467</v>
      </c>
      <c r="AN40" s="34" t="str">
        <f t="shared" si="17"/>
        <v>東大阪市</v>
      </c>
      <c r="AO40" s="105">
        <f t="shared" si="18"/>
        <v>0.17517154349712122</v>
      </c>
      <c r="AP40" s="34" t="str">
        <f t="shared" si="19"/>
        <v>鶴見区</v>
      </c>
      <c r="AQ40" s="105">
        <f t="shared" si="20"/>
        <v>5.6133056133056136E-2</v>
      </c>
      <c r="AR40" s="34" t="str">
        <f t="shared" si="21"/>
        <v>柏原市</v>
      </c>
      <c r="AS40" s="105">
        <f t="shared" si="22"/>
        <v>0.42463054187192117</v>
      </c>
      <c r="AT40" s="34" t="str">
        <f t="shared" si="23"/>
        <v>西成区</v>
      </c>
      <c r="AU40" s="105">
        <f t="shared" si="24"/>
        <v>0.37822111388196178</v>
      </c>
      <c r="AV40" s="34" t="str">
        <f t="shared" si="25"/>
        <v>枚方市</v>
      </c>
      <c r="AW40" s="105">
        <f t="shared" si="26"/>
        <v>0.62192557374051383</v>
      </c>
      <c r="AY40" s="133">
        <f t="shared" si="27"/>
        <v>0.23584989523144326</v>
      </c>
      <c r="AZ40" s="133">
        <f t="shared" si="28"/>
        <v>0.36234594395732417</v>
      </c>
      <c r="BA40" s="133">
        <f t="shared" si="29"/>
        <v>0.59219323933171963</v>
      </c>
      <c r="BB40" s="133">
        <f t="shared" si="30"/>
        <v>0.12121353183637887</v>
      </c>
      <c r="BC40" s="133">
        <f t="shared" si="31"/>
        <v>0.16920498834163455</v>
      </c>
      <c r="BD40" s="133">
        <f t="shared" si="32"/>
        <v>5.5503129350728486E-2</v>
      </c>
      <c r="BE40" s="133">
        <f t="shared" si="33"/>
        <v>0.42261415882746417</v>
      </c>
      <c r="BF40" s="133">
        <f t="shared" si="34"/>
        <v>0.37768937362178912</v>
      </c>
      <c r="BG40" s="133">
        <f t="shared" si="35"/>
        <v>0.63748047362828564</v>
      </c>
      <c r="BH40" s="113">
        <v>0</v>
      </c>
    </row>
    <row r="41" spans="2:60">
      <c r="B41" s="56">
        <v>36</v>
      </c>
      <c r="C41" s="49" t="s">
        <v>2</v>
      </c>
      <c r="D41" s="111">
        <v>6282</v>
      </c>
      <c r="E41" s="112">
        <v>1407</v>
      </c>
      <c r="F41" s="57">
        <f t="shared" si="36"/>
        <v>0.22397325692454631</v>
      </c>
      <c r="G41" s="111">
        <v>6120</v>
      </c>
      <c r="H41" s="112">
        <v>2052</v>
      </c>
      <c r="I41" s="57">
        <f t="shared" si="37"/>
        <v>0.3352941176470588</v>
      </c>
      <c r="J41" s="111">
        <v>6282</v>
      </c>
      <c r="K41" s="112">
        <v>3508</v>
      </c>
      <c r="L41" s="57">
        <f t="shared" si="38"/>
        <v>0.55842088506844956</v>
      </c>
      <c r="M41" s="111">
        <v>6282</v>
      </c>
      <c r="N41" s="112">
        <v>786</v>
      </c>
      <c r="O41" s="57">
        <f t="shared" si="39"/>
        <v>0.12511938872970391</v>
      </c>
      <c r="P41" s="111">
        <v>6282</v>
      </c>
      <c r="Q41" s="112">
        <v>1099</v>
      </c>
      <c r="R41" s="57">
        <f t="shared" si="40"/>
        <v>0.1749442852594715</v>
      </c>
      <c r="S41" s="111">
        <v>6282</v>
      </c>
      <c r="T41" s="112">
        <v>315</v>
      </c>
      <c r="U41" s="57">
        <f t="shared" si="41"/>
        <v>5.0143266475644696E-2</v>
      </c>
      <c r="V41" s="111">
        <v>6282</v>
      </c>
      <c r="W41" s="112">
        <v>2672</v>
      </c>
      <c r="X41" s="57">
        <f t="shared" si="42"/>
        <v>0.42534224769181789</v>
      </c>
      <c r="Y41" s="111">
        <v>4593</v>
      </c>
      <c r="Z41" s="112">
        <v>1689</v>
      </c>
      <c r="AA41" s="57">
        <f t="shared" si="43"/>
        <v>0.36773350751143041</v>
      </c>
      <c r="AB41" s="111">
        <v>6282</v>
      </c>
      <c r="AC41" s="112">
        <v>3861</v>
      </c>
      <c r="AD41" s="57">
        <f t="shared" si="44"/>
        <v>0.61461318051575931</v>
      </c>
      <c r="AF41" s="34" t="str">
        <f t="shared" si="9"/>
        <v>羽曳野市</v>
      </c>
      <c r="AG41" s="105">
        <f t="shared" si="10"/>
        <v>0.23838471558836299</v>
      </c>
      <c r="AH41" s="34" t="str">
        <f t="shared" si="11"/>
        <v>堺市東区</v>
      </c>
      <c r="AI41" s="105">
        <f t="shared" si="12"/>
        <v>0.36714089031665903</v>
      </c>
      <c r="AJ41" s="34" t="str">
        <f t="shared" si="13"/>
        <v>大阪市</v>
      </c>
      <c r="AK41" s="105">
        <f t="shared" si="14"/>
        <v>0.59229093664172738</v>
      </c>
      <c r="AL41" s="34" t="str">
        <f t="shared" si="15"/>
        <v>高槻市</v>
      </c>
      <c r="AM41" s="105">
        <f t="shared" si="16"/>
        <v>0.11897223575255723</v>
      </c>
      <c r="AN41" s="34" t="str">
        <f t="shared" si="17"/>
        <v>住吉区</v>
      </c>
      <c r="AO41" s="105">
        <f t="shared" si="18"/>
        <v>0.17499114417286574</v>
      </c>
      <c r="AP41" s="34" t="str">
        <f t="shared" si="19"/>
        <v>堺市北区</v>
      </c>
      <c r="AQ41" s="105">
        <f t="shared" si="20"/>
        <v>5.5603324734881054E-2</v>
      </c>
      <c r="AR41" s="34" t="str">
        <f t="shared" si="21"/>
        <v>平野区</v>
      </c>
      <c r="AS41" s="105">
        <f t="shared" si="22"/>
        <v>0.42374429223744292</v>
      </c>
      <c r="AT41" s="34" t="str">
        <f t="shared" si="23"/>
        <v>浪速区</v>
      </c>
      <c r="AU41" s="105">
        <f t="shared" si="24"/>
        <v>0.3773006134969325</v>
      </c>
      <c r="AV41" s="34" t="str">
        <f t="shared" si="25"/>
        <v>住吉区</v>
      </c>
      <c r="AW41" s="105">
        <f t="shared" si="26"/>
        <v>0.62026213248317397</v>
      </c>
      <c r="AY41" s="133">
        <f t="shared" si="27"/>
        <v>0.23584989523144326</v>
      </c>
      <c r="AZ41" s="133">
        <f t="shared" si="28"/>
        <v>0.36234594395732417</v>
      </c>
      <c r="BA41" s="133">
        <f t="shared" si="29"/>
        <v>0.59219323933171963</v>
      </c>
      <c r="BB41" s="133">
        <f t="shared" si="30"/>
        <v>0.12121353183637887</v>
      </c>
      <c r="BC41" s="133">
        <f t="shared" si="31"/>
        <v>0.16920498834163455</v>
      </c>
      <c r="BD41" s="133">
        <f t="shared" si="32"/>
        <v>5.5503129350728486E-2</v>
      </c>
      <c r="BE41" s="133">
        <f t="shared" si="33"/>
        <v>0.42261415882746417</v>
      </c>
      <c r="BF41" s="133">
        <f t="shared" si="34"/>
        <v>0.37768937362178912</v>
      </c>
      <c r="BG41" s="133">
        <f t="shared" si="35"/>
        <v>0.63748047362828564</v>
      </c>
      <c r="BH41" s="113">
        <v>0</v>
      </c>
    </row>
    <row r="42" spans="2:60">
      <c r="B42" s="56">
        <v>37</v>
      </c>
      <c r="C42" s="49" t="s">
        <v>3</v>
      </c>
      <c r="D42" s="111">
        <v>15080</v>
      </c>
      <c r="E42" s="112">
        <v>3292</v>
      </c>
      <c r="F42" s="57">
        <f t="shared" si="36"/>
        <v>0.21830238726790452</v>
      </c>
      <c r="G42" s="111">
        <v>157</v>
      </c>
      <c r="H42" s="112">
        <v>63</v>
      </c>
      <c r="I42" s="57">
        <f t="shared" si="37"/>
        <v>0.40127388535031849</v>
      </c>
      <c r="J42" s="111">
        <v>15080</v>
      </c>
      <c r="K42" s="112">
        <v>9057</v>
      </c>
      <c r="L42" s="57">
        <f t="shared" si="38"/>
        <v>0.60059681697612732</v>
      </c>
      <c r="M42" s="111">
        <v>15080</v>
      </c>
      <c r="N42" s="112">
        <v>1787</v>
      </c>
      <c r="O42" s="57">
        <f t="shared" si="39"/>
        <v>0.11850132625994694</v>
      </c>
      <c r="P42" s="111">
        <v>15081</v>
      </c>
      <c r="Q42" s="112">
        <v>2118</v>
      </c>
      <c r="R42" s="57">
        <f t="shared" si="40"/>
        <v>0.14044161527750149</v>
      </c>
      <c r="S42" s="111">
        <v>15081</v>
      </c>
      <c r="T42" s="112">
        <v>751</v>
      </c>
      <c r="U42" s="57">
        <f t="shared" si="41"/>
        <v>4.9797758769312382E-2</v>
      </c>
      <c r="V42" s="111">
        <v>15081</v>
      </c>
      <c r="W42" s="112">
        <v>6538</v>
      </c>
      <c r="X42" s="57">
        <f t="shared" si="42"/>
        <v>0.43352562827398716</v>
      </c>
      <c r="Y42" s="111">
        <v>14929</v>
      </c>
      <c r="Z42" s="112">
        <v>5572</v>
      </c>
      <c r="AA42" s="57">
        <f t="shared" si="43"/>
        <v>0.37323330430705337</v>
      </c>
      <c r="AB42" s="111">
        <v>15081</v>
      </c>
      <c r="AC42" s="112">
        <v>12196</v>
      </c>
      <c r="AD42" s="57">
        <f t="shared" si="44"/>
        <v>0.80869968834957895</v>
      </c>
      <c r="AF42" s="34" t="str">
        <f t="shared" si="9"/>
        <v>住之江区</v>
      </c>
      <c r="AG42" s="105">
        <f t="shared" si="10"/>
        <v>0.23822714681440443</v>
      </c>
      <c r="AH42" s="34" t="str">
        <f t="shared" si="11"/>
        <v>此花区</v>
      </c>
      <c r="AI42" s="105">
        <f t="shared" si="12"/>
        <v>0.36712328767123287</v>
      </c>
      <c r="AJ42" s="34" t="str">
        <f t="shared" si="13"/>
        <v>大東市</v>
      </c>
      <c r="AK42" s="105">
        <f t="shared" si="14"/>
        <v>0.59018718094157685</v>
      </c>
      <c r="AL42" s="34" t="str">
        <f t="shared" si="15"/>
        <v>吹田市</v>
      </c>
      <c r="AM42" s="105">
        <f t="shared" si="16"/>
        <v>0.11850132625994694</v>
      </c>
      <c r="AN42" s="34" t="str">
        <f t="shared" si="17"/>
        <v>大東市</v>
      </c>
      <c r="AO42" s="105">
        <f t="shared" si="18"/>
        <v>0.17498581962563811</v>
      </c>
      <c r="AP42" s="34" t="str">
        <f t="shared" si="19"/>
        <v>福島区</v>
      </c>
      <c r="AQ42" s="105">
        <f t="shared" si="20"/>
        <v>5.5505004549590536E-2</v>
      </c>
      <c r="AR42" s="34" t="str">
        <f t="shared" si="21"/>
        <v>大東市</v>
      </c>
      <c r="AS42" s="105">
        <f t="shared" si="22"/>
        <v>0.42314237095859331</v>
      </c>
      <c r="AT42" s="34" t="str">
        <f t="shared" si="23"/>
        <v>大阪市</v>
      </c>
      <c r="AU42" s="105">
        <f t="shared" si="24"/>
        <v>0.37693189122718762</v>
      </c>
      <c r="AV42" s="34" t="str">
        <f t="shared" si="25"/>
        <v>阪南市</v>
      </c>
      <c r="AW42" s="105">
        <f t="shared" si="26"/>
        <v>0.61746174617461747</v>
      </c>
      <c r="AY42" s="133">
        <f t="shared" si="27"/>
        <v>0.23584989523144326</v>
      </c>
      <c r="AZ42" s="133">
        <f t="shared" si="28"/>
        <v>0.36234594395732417</v>
      </c>
      <c r="BA42" s="133">
        <f t="shared" si="29"/>
        <v>0.59219323933171963</v>
      </c>
      <c r="BB42" s="133">
        <f t="shared" si="30"/>
        <v>0.12121353183637887</v>
      </c>
      <c r="BC42" s="133">
        <f t="shared" si="31"/>
        <v>0.16920498834163455</v>
      </c>
      <c r="BD42" s="133">
        <f t="shared" si="32"/>
        <v>5.5503129350728486E-2</v>
      </c>
      <c r="BE42" s="133">
        <f t="shared" si="33"/>
        <v>0.42261415882746417</v>
      </c>
      <c r="BF42" s="133">
        <f t="shared" si="34"/>
        <v>0.37768937362178912</v>
      </c>
      <c r="BG42" s="133">
        <f t="shared" si="35"/>
        <v>0.63748047362828564</v>
      </c>
      <c r="BH42" s="113">
        <v>0</v>
      </c>
    </row>
    <row r="43" spans="2:60">
      <c r="B43" s="56">
        <v>38</v>
      </c>
      <c r="C43" s="102" t="s">
        <v>45</v>
      </c>
      <c r="D43" s="111">
        <v>2268</v>
      </c>
      <c r="E43" s="112">
        <v>537</v>
      </c>
      <c r="F43" s="57">
        <f t="shared" si="36"/>
        <v>0.23677248677248677</v>
      </c>
      <c r="G43" s="111">
        <v>20</v>
      </c>
      <c r="H43" s="112">
        <v>8</v>
      </c>
      <c r="I43" s="57">
        <f t="shared" si="37"/>
        <v>0.4</v>
      </c>
      <c r="J43" s="111">
        <v>2268</v>
      </c>
      <c r="K43" s="112">
        <v>1407</v>
      </c>
      <c r="L43" s="57">
        <f t="shared" si="38"/>
        <v>0.62037037037037035</v>
      </c>
      <c r="M43" s="111">
        <v>2267</v>
      </c>
      <c r="N43" s="112">
        <v>267</v>
      </c>
      <c r="O43" s="57">
        <f t="shared" si="39"/>
        <v>0.11777679752977503</v>
      </c>
      <c r="P43" s="111">
        <v>2268</v>
      </c>
      <c r="Q43" s="112">
        <v>412</v>
      </c>
      <c r="R43" s="57">
        <f t="shared" si="40"/>
        <v>0.18165784832451498</v>
      </c>
      <c r="S43" s="111">
        <v>2268</v>
      </c>
      <c r="T43" s="112">
        <v>145</v>
      </c>
      <c r="U43" s="57">
        <f t="shared" si="41"/>
        <v>6.3932980599647263E-2</v>
      </c>
      <c r="V43" s="111">
        <v>2268</v>
      </c>
      <c r="W43" s="112">
        <v>880</v>
      </c>
      <c r="X43" s="57">
        <f t="shared" si="42"/>
        <v>0.38800705467372132</v>
      </c>
      <c r="Y43" s="111">
        <v>1776</v>
      </c>
      <c r="Z43" s="112">
        <v>626</v>
      </c>
      <c r="AA43" s="57">
        <f t="shared" si="43"/>
        <v>0.35247747747747749</v>
      </c>
      <c r="AB43" s="111">
        <v>2268</v>
      </c>
      <c r="AC43" s="112">
        <v>1371</v>
      </c>
      <c r="AD43" s="57">
        <f t="shared" si="44"/>
        <v>0.60449735449735453</v>
      </c>
      <c r="AF43" s="34" t="str">
        <f>INDEX($C$6:$C$79,MATCH(AG43,F$6:F$79,0))</f>
        <v>千早赤阪村</v>
      </c>
      <c r="AG43" s="105">
        <f>LARGE(F$6:F$79,ROW(A38))</f>
        <v>0.23699421965317918</v>
      </c>
      <c r="AH43" s="34" t="str">
        <f t="shared" si="11"/>
        <v>太子町</v>
      </c>
      <c r="AI43" s="105">
        <f t="shared" si="12"/>
        <v>0.36676217765042979</v>
      </c>
      <c r="AJ43" s="34" t="str">
        <f t="shared" si="13"/>
        <v>浪速区</v>
      </c>
      <c r="AK43" s="105">
        <f t="shared" si="14"/>
        <v>0.58992805755395683</v>
      </c>
      <c r="AL43" s="34" t="str">
        <f t="shared" si="15"/>
        <v>阿倍野区</v>
      </c>
      <c r="AM43" s="105">
        <f t="shared" si="16"/>
        <v>0.11843575418994413</v>
      </c>
      <c r="AN43" s="34" t="str">
        <f t="shared" si="17"/>
        <v>池田市</v>
      </c>
      <c r="AO43" s="105">
        <f t="shared" si="18"/>
        <v>0.1749442852594715</v>
      </c>
      <c r="AP43" s="34" t="str">
        <f t="shared" si="19"/>
        <v>柏原市</v>
      </c>
      <c r="AQ43" s="105">
        <f t="shared" si="20"/>
        <v>5.5145248645987195E-2</v>
      </c>
      <c r="AR43" s="34" t="str">
        <f t="shared" si="21"/>
        <v>大阪狭山市</v>
      </c>
      <c r="AS43" s="105">
        <f t="shared" si="22"/>
        <v>0.42290351668169524</v>
      </c>
      <c r="AT43" s="34" t="str">
        <f t="shared" si="23"/>
        <v>富田林市</v>
      </c>
      <c r="AU43" s="105">
        <f t="shared" si="24"/>
        <v>0.37579943719621389</v>
      </c>
      <c r="AV43" s="34" t="str">
        <f t="shared" si="25"/>
        <v>門真市</v>
      </c>
      <c r="AW43" s="105">
        <f t="shared" si="26"/>
        <v>0.61505243676742749</v>
      </c>
      <c r="AY43" s="133">
        <f t="shared" si="27"/>
        <v>0.23584989523144326</v>
      </c>
      <c r="AZ43" s="133">
        <f t="shared" si="28"/>
        <v>0.36234594395732417</v>
      </c>
      <c r="BA43" s="133">
        <f t="shared" si="29"/>
        <v>0.59219323933171963</v>
      </c>
      <c r="BB43" s="133">
        <f t="shared" si="30"/>
        <v>0.12121353183637887</v>
      </c>
      <c r="BC43" s="133">
        <f t="shared" si="31"/>
        <v>0.16920498834163455</v>
      </c>
      <c r="BD43" s="133">
        <f t="shared" si="32"/>
        <v>5.5503129350728486E-2</v>
      </c>
      <c r="BE43" s="133">
        <f t="shared" si="33"/>
        <v>0.42261415882746417</v>
      </c>
      <c r="BF43" s="133">
        <f t="shared" si="34"/>
        <v>0.37768937362178912</v>
      </c>
      <c r="BG43" s="133">
        <f t="shared" si="35"/>
        <v>0.63748047362828564</v>
      </c>
      <c r="BH43" s="113">
        <v>0</v>
      </c>
    </row>
    <row r="44" spans="2:60">
      <c r="B44" s="56">
        <v>39</v>
      </c>
      <c r="C44" s="102" t="s">
        <v>8</v>
      </c>
      <c r="D44" s="111">
        <v>16424</v>
      </c>
      <c r="E44" s="112">
        <v>3705</v>
      </c>
      <c r="F44" s="57">
        <f t="shared" si="36"/>
        <v>0.22558451047247929</v>
      </c>
      <c r="G44" s="111">
        <v>8851</v>
      </c>
      <c r="H44" s="112">
        <v>3243</v>
      </c>
      <c r="I44" s="57">
        <f t="shared" si="37"/>
        <v>0.36639927691786239</v>
      </c>
      <c r="J44" s="111">
        <v>16425</v>
      </c>
      <c r="K44" s="112">
        <v>9554</v>
      </c>
      <c r="L44" s="57">
        <f t="shared" si="38"/>
        <v>0.58167427701674279</v>
      </c>
      <c r="M44" s="111">
        <v>16424</v>
      </c>
      <c r="N44" s="112">
        <v>1954</v>
      </c>
      <c r="O44" s="57">
        <f t="shared" si="39"/>
        <v>0.11897223575255723</v>
      </c>
      <c r="P44" s="111">
        <v>16425</v>
      </c>
      <c r="Q44" s="112">
        <v>2384</v>
      </c>
      <c r="R44" s="57">
        <f t="shared" si="40"/>
        <v>0.14514459665144597</v>
      </c>
      <c r="S44" s="111">
        <v>16425</v>
      </c>
      <c r="T44" s="112">
        <v>842</v>
      </c>
      <c r="U44" s="57">
        <f t="shared" si="41"/>
        <v>5.1263318112633183E-2</v>
      </c>
      <c r="V44" s="111">
        <v>16425</v>
      </c>
      <c r="W44" s="112">
        <v>6297</v>
      </c>
      <c r="X44" s="57">
        <f t="shared" si="42"/>
        <v>0.38337899543378995</v>
      </c>
      <c r="Y44" s="111">
        <v>14135</v>
      </c>
      <c r="Z44" s="112">
        <v>5209</v>
      </c>
      <c r="AA44" s="57">
        <f t="shared" si="43"/>
        <v>0.36851786345949772</v>
      </c>
      <c r="AB44" s="111">
        <v>16423</v>
      </c>
      <c r="AC44" s="112">
        <v>10485</v>
      </c>
      <c r="AD44" s="57">
        <f t="shared" si="44"/>
        <v>0.63843390367167996</v>
      </c>
      <c r="AF44" s="34" t="str">
        <f t="shared" si="9"/>
        <v>泉大津市</v>
      </c>
      <c r="AG44" s="105">
        <f t="shared" si="10"/>
        <v>0.23677248677248677</v>
      </c>
      <c r="AH44" s="34" t="str">
        <f t="shared" si="11"/>
        <v>泉南市</v>
      </c>
      <c r="AI44" s="105">
        <f t="shared" si="12"/>
        <v>0.36666666666666664</v>
      </c>
      <c r="AJ44" s="34" t="str">
        <f t="shared" si="13"/>
        <v>天王寺区</v>
      </c>
      <c r="AK44" s="105">
        <f t="shared" si="14"/>
        <v>0.58946212952799126</v>
      </c>
      <c r="AL44" s="34" t="str">
        <f t="shared" si="15"/>
        <v>住吉区</v>
      </c>
      <c r="AM44" s="105">
        <f t="shared" si="16"/>
        <v>0.1179596174282678</v>
      </c>
      <c r="AN44" s="34" t="str">
        <f t="shared" si="17"/>
        <v>和泉市</v>
      </c>
      <c r="AO44" s="105">
        <f t="shared" si="18"/>
        <v>0.1746177370030581</v>
      </c>
      <c r="AP44" s="34" t="str">
        <f t="shared" si="19"/>
        <v>城東区</v>
      </c>
      <c r="AQ44" s="105">
        <f t="shared" si="20"/>
        <v>5.501509560550151E-2</v>
      </c>
      <c r="AR44" s="34" t="str">
        <f t="shared" si="21"/>
        <v>大阪市</v>
      </c>
      <c r="AS44" s="105">
        <f t="shared" si="22"/>
        <v>0.42245076897556816</v>
      </c>
      <c r="AT44" s="34" t="str">
        <f t="shared" si="23"/>
        <v>岬町</v>
      </c>
      <c r="AU44" s="105">
        <f t="shared" si="24"/>
        <v>0.37537537537537535</v>
      </c>
      <c r="AV44" s="34" t="str">
        <f t="shared" si="25"/>
        <v>池田市</v>
      </c>
      <c r="AW44" s="105">
        <f t="shared" si="26"/>
        <v>0.61461318051575931</v>
      </c>
      <c r="AY44" s="133">
        <f t="shared" si="27"/>
        <v>0.23584989523144326</v>
      </c>
      <c r="AZ44" s="133">
        <f t="shared" si="28"/>
        <v>0.36234594395732417</v>
      </c>
      <c r="BA44" s="133">
        <f t="shared" si="29"/>
        <v>0.59219323933171963</v>
      </c>
      <c r="BB44" s="133">
        <f t="shared" si="30"/>
        <v>0.12121353183637887</v>
      </c>
      <c r="BC44" s="133">
        <f t="shared" si="31"/>
        <v>0.16920498834163455</v>
      </c>
      <c r="BD44" s="133">
        <f t="shared" si="32"/>
        <v>5.5503129350728486E-2</v>
      </c>
      <c r="BE44" s="133">
        <f t="shared" si="33"/>
        <v>0.42261415882746417</v>
      </c>
      <c r="BF44" s="133">
        <f t="shared" si="34"/>
        <v>0.37768937362178912</v>
      </c>
      <c r="BG44" s="133">
        <f t="shared" si="35"/>
        <v>0.63748047362828564</v>
      </c>
      <c r="BH44" s="113">
        <v>0</v>
      </c>
    </row>
    <row r="45" spans="2:60">
      <c r="B45" s="56">
        <v>40</v>
      </c>
      <c r="C45" s="102" t="s">
        <v>46</v>
      </c>
      <c r="D45" s="111">
        <v>2210</v>
      </c>
      <c r="E45" s="112">
        <v>545</v>
      </c>
      <c r="F45" s="57">
        <f t="shared" si="36"/>
        <v>0.24660633484162897</v>
      </c>
      <c r="G45" s="111">
        <v>278</v>
      </c>
      <c r="H45" s="112">
        <v>84</v>
      </c>
      <c r="I45" s="57">
        <f t="shared" si="37"/>
        <v>0.30215827338129497</v>
      </c>
      <c r="J45" s="111">
        <v>2210</v>
      </c>
      <c r="K45" s="112">
        <v>1407</v>
      </c>
      <c r="L45" s="57">
        <f t="shared" si="38"/>
        <v>0.6366515837104072</v>
      </c>
      <c r="M45" s="111">
        <v>2210</v>
      </c>
      <c r="N45" s="112">
        <v>241</v>
      </c>
      <c r="O45" s="57">
        <f t="shared" si="39"/>
        <v>0.10904977375565611</v>
      </c>
      <c r="P45" s="111">
        <v>2209</v>
      </c>
      <c r="Q45" s="112">
        <v>396</v>
      </c>
      <c r="R45" s="57">
        <f t="shared" si="40"/>
        <v>0.17926663648709823</v>
      </c>
      <c r="S45" s="111">
        <v>2209</v>
      </c>
      <c r="T45" s="112">
        <v>136</v>
      </c>
      <c r="U45" s="57">
        <f t="shared" si="41"/>
        <v>6.1566319601629699E-2</v>
      </c>
      <c r="V45" s="111">
        <v>2209</v>
      </c>
      <c r="W45" s="112">
        <v>832</v>
      </c>
      <c r="X45" s="57">
        <f t="shared" si="42"/>
        <v>0.37664101403349931</v>
      </c>
      <c r="Y45" s="111">
        <v>1813</v>
      </c>
      <c r="Z45" s="112">
        <v>680</v>
      </c>
      <c r="AA45" s="57">
        <f t="shared" si="43"/>
        <v>0.37506894649751793</v>
      </c>
      <c r="AB45" s="111">
        <v>2209</v>
      </c>
      <c r="AC45" s="112">
        <v>1382</v>
      </c>
      <c r="AD45" s="57">
        <f t="shared" si="44"/>
        <v>0.62562245359891355</v>
      </c>
      <c r="AF45" s="34" t="str">
        <f t="shared" si="9"/>
        <v>堺市</v>
      </c>
      <c r="AG45" s="105">
        <f t="shared" si="10"/>
        <v>0.23638211382113822</v>
      </c>
      <c r="AH45" s="34" t="str">
        <f t="shared" si="11"/>
        <v>阪南市</v>
      </c>
      <c r="AI45" s="105">
        <f t="shared" si="12"/>
        <v>0.36647727272727271</v>
      </c>
      <c r="AJ45" s="34" t="str">
        <f t="shared" si="13"/>
        <v>城東区</v>
      </c>
      <c r="AK45" s="105">
        <f t="shared" si="14"/>
        <v>0.58839315665883929</v>
      </c>
      <c r="AL45" s="34" t="str">
        <f t="shared" si="15"/>
        <v>泉大津市</v>
      </c>
      <c r="AM45" s="105">
        <f t="shared" si="16"/>
        <v>0.11777679752977503</v>
      </c>
      <c r="AN45" s="34" t="str">
        <f t="shared" si="17"/>
        <v>岸和田市</v>
      </c>
      <c r="AO45" s="105">
        <f t="shared" si="18"/>
        <v>0.17369093231162197</v>
      </c>
      <c r="AP45" s="34" t="str">
        <f t="shared" si="19"/>
        <v>松原市</v>
      </c>
      <c r="AQ45" s="105">
        <f t="shared" si="20"/>
        <v>5.4975643702157274E-2</v>
      </c>
      <c r="AR45" s="34" t="str">
        <f t="shared" si="21"/>
        <v>羽曳野市</v>
      </c>
      <c r="AS45" s="105">
        <f t="shared" si="22"/>
        <v>0.42200043393360814</v>
      </c>
      <c r="AT45" s="34" t="str">
        <f t="shared" si="23"/>
        <v>貝塚市</v>
      </c>
      <c r="AU45" s="105">
        <f t="shared" si="24"/>
        <v>0.37506894649751793</v>
      </c>
      <c r="AV45" s="34" t="str">
        <f t="shared" si="25"/>
        <v>東住吉区</v>
      </c>
      <c r="AW45" s="105">
        <f t="shared" si="26"/>
        <v>0.61447811447811451</v>
      </c>
      <c r="AY45" s="133">
        <f t="shared" si="27"/>
        <v>0.23584989523144326</v>
      </c>
      <c r="AZ45" s="133">
        <f t="shared" si="28"/>
        <v>0.36234594395732417</v>
      </c>
      <c r="BA45" s="133">
        <f t="shared" si="29"/>
        <v>0.59219323933171963</v>
      </c>
      <c r="BB45" s="133">
        <f t="shared" si="30"/>
        <v>0.12121353183637887</v>
      </c>
      <c r="BC45" s="133">
        <f t="shared" si="31"/>
        <v>0.16920498834163455</v>
      </c>
      <c r="BD45" s="133">
        <f t="shared" si="32"/>
        <v>5.5503129350728486E-2</v>
      </c>
      <c r="BE45" s="133">
        <f t="shared" si="33"/>
        <v>0.42261415882746417</v>
      </c>
      <c r="BF45" s="133">
        <f t="shared" si="34"/>
        <v>0.37768937362178912</v>
      </c>
      <c r="BG45" s="133">
        <f t="shared" si="35"/>
        <v>0.63748047362828564</v>
      </c>
      <c r="BH45" s="113">
        <v>0</v>
      </c>
    </row>
    <row r="46" spans="2:60">
      <c r="B46" s="56">
        <v>41</v>
      </c>
      <c r="C46" s="102" t="s">
        <v>13</v>
      </c>
      <c r="D46" s="111">
        <v>3543</v>
      </c>
      <c r="E46" s="112">
        <v>888</v>
      </c>
      <c r="F46" s="57">
        <f t="shared" si="36"/>
        <v>0.25063505503810329</v>
      </c>
      <c r="G46" s="111">
        <v>555</v>
      </c>
      <c r="H46" s="112">
        <v>226</v>
      </c>
      <c r="I46" s="57">
        <f t="shared" si="37"/>
        <v>0.40720720720720721</v>
      </c>
      <c r="J46" s="111">
        <v>3543</v>
      </c>
      <c r="K46" s="112">
        <v>2064</v>
      </c>
      <c r="L46" s="57">
        <f t="shared" si="38"/>
        <v>0.5825571549534293</v>
      </c>
      <c r="M46" s="111">
        <v>3543</v>
      </c>
      <c r="N46" s="112">
        <v>508</v>
      </c>
      <c r="O46" s="57">
        <f t="shared" si="39"/>
        <v>0.14338131526954559</v>
      </c>
      <c r="P46" s="111">
        <v>3543</v>
      </c>
      <c r="Q46" s="112">
        <v>1073</v>
      </c>
      <c r="R46" s="57">
        <f t="shared" si="40"/>
        <v>0.30285069150437482</v>
      </c>
      <c r="S46" s="111">
        <v>3543</v>
      </c>
      <c r="T46" s="112">
        <v>372</v>
      </c>
      <c r="U46" s="57">
        <f t="shared" si="41"/>
        <v>0.10499576629974598</v>
      </c>
      <c r="V46" s="111">
        <v>3543</v>
      </c>
      <c r="W46" s="112">
        <v>1321</v>
      </c>
      <c r="X46" s="57">
        <f t="shared" si="42"/>
        <v>0.3728478690375388</v>
      </c>
      <c r="Y46" s="111">
        <v>702</v>
      </c>
      <c r="Z46" s="112">
        <v>280</v>
      </c>
      <c r="AA46" s="57">
        <f t="shared" si="43"/>
        <v>0.39886039886039887</v>
      </c>
      <c r="AB46" s="111">
        <v>3541</v>
      </c>
      <c r="AC46" s="112">
        <v>2306</v>
      </c>
      <c r="AD46" s="57">
        <f t="shared" si="44"/>
        <v>0.6512284665348772</v>
      </c>
      <c r="AF46" s="34" t="str">
        <f t="shared" si="9"/>
        <v>和泉市</v>
      </c>
      <c r="AG46" s="105">
        <f t="shared" si="10"/>
        <v>0.23618551966937087</v>
      </c>
      <c r="AH46" s="34" t="str">
        <f t="shared" si="11"/>
        <v>高槻市</v>
      </c>
      <c r="AI46" s="105">
        <f t="shared" si="12"/>
        <v>0.36639927691786239</v>
      </c>
      <c r="AJ46" s="34" t="str">
        <f t="shared" si="13"/>
        <v>阿倍野区</v>
      </c>
      <c r="AK46" s="105">
        <f t="shared" si="14"/>
        <v>0.58826815642458097</v>
      </c>
      <c r="AL46" s="34" t="str">
        <f t="shared" si="15"/>
        <v>茨木市</v>
      </c>
      <c r="AM46" s="105">
        <f t="shared" si="16"/>
        <v>0.11729787486643714</v>
      </c>
      <c r="AN46" s="34" t="str">
        <f t="shared" si="17"/>
        <v>堺市南区</v>
      </c>
      <c r="AO46" s="105">
        <f t="shared" si="18"/>
        <v>0.17309594460929772</v>
      </c>
      <c r="AP46" s="34" t="str">
        <f t="shared" si="19"/>
        <v>都島区</v>
      </c>
      <c r="AQ46" s="105">
        <f t="shared" si="20"/>
        <v>5.4195804195804193E-2</v>
      </c>
      <c r="AR46" s="34" t="str">
        <f t="shared" si="21"/>
        <v>西成区</v>
      </c>
      <c r="AS46" s="105">
        <f t="shared" si="22"/>
        <v>0.4188204108681246</v>
      </c>
      <c r="AT46" s="34" t="str">
        <f t="shared" si="23"/>
        <v>堺市南区</v>
      </c>
      <c r="AU46" s="105">
        <f t="shared" si="24"/>
        <v>0.37477384337037994</v>
      </c>
      <c r="AV46" s="34" t="str">
        <f t="shared" si="25"/>
        <v>阿倍野区</v>
      </c>
      <c r="AW46" s="105">
        <f t="shared" si="26"/>
        <v>0.61340782122905024</v>
      </c>
      <c r="AY46" s="133">
        <f t="shared" si="27"/>
        <v>0.23584989523144326</v>
      </c>
      <c r="AZ46" s="133">
        <f t="shared" si="28"/>
        <v>0.36234594395732417</v>
      </c>
      <c r="BA46" s="133">
        <f t="shared" si="29"/>
        <v>0.59219323933171963</v>
      </c>
      <c r="BB46" s="133">
        <f t="shared" si="30"/>
        <v>0.12121353183637887</v>
      </c>
      <c r="BC46" s="133">
        <f t="shared" si="31"/>
        <v>0.16920498834163455</v>
      </c>
      <c r="BD46" s="133">
        <f t="shared" si="32"/>
        <v>5.5503129350728486E-2</v>
      </c>
      <c r="BE46" s="133">
        <f t="shared" si="33"/>
        <v>0.42261415882746417</v>
      </c>
      <c r="BF46" s="133">
        <f t="shared" si="34"/>
        <v>0.37768937362178912</v>
      </c>
      <c r="BG46" s="133">
        <f t="shared" si="35"/>
        <v>0.63748047362828564</v>
      </c>
      <c r="BH46" s="113">
        <v>0</v>
      </c>
    </row>
    <row r="47" spans="2:60">
      <c r="B47" s="56">
        <v>42</v>
      </c>
      <c r="C47" s="102" t="s">
        <v>14</v>
      </c>
      <c r="D47" s="111">
        <v>10938</v>
      </c>
      <c r="E47" s="112">
        <v>2471</v>
      </c>
      <c r="F47" s="57">
        <f t="shared" si="36"/>
        <v>0.22590967270067655</v>
      </c>
      <c r="G47" s="111">
        <v>4559</v>
      </c>
      <c r="H47" s="112">
        <v>1742</v>
      </c>
      <c r="I47" s="57">
        <f t="shared" si="37"/>
        <v>0.38210133801272211</v>
      </c>
      <c r="J47" s="111">
        <v>10938</v>
      </c>
      <c r="K47" s="112">
        <v>6416</v>
      </c>
      <c r="L47" s="57">
        <f t="shared" si="38"/>
        <v>0.58657889925032003</v>
      </c>
      <c r="M47" s="111">
        <v>10938</v>
      </c>
      <c r="N47" s="112">
        <v>1401</v>
      </c>
      <c r="O47" s="57">
        <f t="shared" si="39"/>
        <v>0.12808557323093803</v>
      </c>
      <c r="P47" s="111">
        <v>10938</v>
      </c>
      <c r="Q47" s="112">
        <v>1694</v>
      </c>
      <c r="R47" s="57">
        <f t="shared" si="40"/>
        <v>0.15487292009508136</v>
      </c>
      <c r="S47" s="111">
        <v>10938</v>
      </c>
      <c r="T47" s="112">
        <v>449</v>
      </c>
      <c r="U47" s="57">
        <f t="shared" si="41"/>
        <v>4.1049552020479066E-2</v>
      </c>
      <c r="V47" s="111">
        <v>10938</v>
      </c>
      <c r="W47" s="112">
        <v>4798</v>
      </c>
      <c r="X47" s="57">
        <f t="shared" si="42"/>
        <v>0.43865423294935091</v>
      </c>
      <c r="Y47" s="111">
        <v>10188</v>
      </c>
      <c r="Z47" s="112">
        <v>3939</v>
      </c>
      <c r="AA47" s="57">
        <f t="shared" si="43"/>
        <v>0.38663133097762076</v>
      </c>
      <c r="AB47" s="111">
        <v>10937</v>
      </c>
      <c r="AC47" s="112">
        <v>6802</v>
      </c>
      <c r="AD47" s="57">
        <f t="shared" si="44"/>
        <v>0.62192557374051383</v>
      </c>
      <c r="AF47" s="34" t="str">
        <f t="shared" si="9"/>
        <v>泉南市</v>
      </c>
      <c r="AG47" s="105">
        <f t="shared" si="10"/>
        <v>0.23587786259541985</v>
      </c>
      <c r="AH47" s="34" t="str">
        <f t="shared" si="11"/>
        <v>東淀川区</v>
      </c>
      <c r="AI47" s="105">
        <f t="shared" si="12"/>
        <v>0.36565836298932386</v>
      </c>
      <c r="AJ47" s="34" t="str">
        <f t="shared" si="13"/>
        <v>四條畷市</v>
      </c>
      <c r="AK47" s="105">
        <f t="shared" si="14"/>
        <v>0.58805227131300564</v>
      </c>
      <c r="AL47" s="34" t="str">
        <f t="shared" si="15"/>
        <v>豊中市</v>
      </c>
      <c r="AM47" s="105">
        <f t="shared" si="16"/>
        <v>0.11706275529149647</v>
      </c>
      <c r="AN47" s="34" t="str">
        <f t="shared" si="17"/>
        <v>柏原市</v>
      </c>
      <c r="AO47" s="105">
        <f t="shared" si="18"/>
        <v>0.17232890201870998</v>
      </c>
      <c r="AP47" s="34" t="str">
        <f t="shared" si="19"/>
        <v>淀川区</v>
      </c>
      <c r="AQ47" s="105">
        <f t="shared" si="20"/>
        <v>5.4054054054054057E-2</v>
      </c>
      <c r="AR47" s="34" t="str">
        <f t="shared" si="21"/>
        <v>茨木市</v>
      </c>
      <c r="AS47" s="105">
        <f t="shared" si="22"/>
        <v>0.41873441766591474</v>
      </c>
      <c r="AT47" s="34" t="str">
        <f t="shared" si="23"/>
        <v>都島区</v>
      </c>
      <c r="AU47" s="105">
        <f t="shared" si="24"/>
        <v>0.3746630727762803</v>
      </c>
      <c r="AV47" s="34" t="str">
        <f t="shared" si="25"/>
        <v>淀川区</v>
      </c>
      <c r="AW47" s="105">
        <f t="shared" si="26"/>
        <v>0.61312127236580516</v>
      </c>
      <c r="AY47" s="133">
        <f t="shared" si="27"/>
        <v>0.23584989523144326</v>
      </c>
      <c r="AZ47" s="133">
        <f t="shared" si="28"/>
        <v>0.36234594395732417</v>
      </c>
      <c r="BA47" s="133">
        <f t="shared" si="29"/>
        <v>0.59219323933171963</v>
      </c>
      <c r="BB47" s="133">
        <f t="shared" si="30"/>
        <v>0.12121353183637887</v>
      </c>
      <c r="BC47" s="133">
        <f t="shared" si="31"/>
        <v>0.16920498834163455</v>
      </c>
      <c r="BD47" s="133">
        <f t="shared" si="32"/>
        <v>5.5503129350728486E-2</v>
      </c>
      <c r="BE47" s="133">
        <f t="shared" si="33"/>
        <v>0.42261415882746417</v>
      </c>
      <c r="BF47" s="133">
        <f t="shared" si="34"/>
        <v>0.37768937362178912</v>
      </c>
      <c r="BG47" s="133">
        <f t="shared" si="35"/>
        <v>0.63748047362828564</v>
      </c>
      <c r="BH47" s="113">
        <v>0</v>
      </c>
    </row>
    <row r="48" spans="2:60">
      <c r="B48" s="56">
        <v>43</v>
      </c>
      <c r="C48" s="102" t="s">
        <v>9</v>
      </c>
      <c r="D48" s="111">
        <v>8422</v>
      </c>
      <c r="E48" s="112">
        <v>1783</v>
      </c>
      <c r="F48" s="57">
        <f t="shared" si="36"/>
        <v>0.21170743291379721</v>
      </c>
      <c r="G48" s="111">
        <v>3679</v>
      </c>
      <c r="H48" s="112">
        <v>1319</v>
      </c>
      <c r="I48" s="57">
        <f t="shared" si="37"/>
        <v>0.35852133731992392</v>
      </c>
      <c r="J48" s="111">
        <v>8423</v>
      </c>
      <c r="K48" s="112">
        <v>4729</v>
      </c>
      <c r="L48" s="57">
        <f t="shared" si="38"/>
        <v>0.56143891725038586</v>
      </c>
      <c r="M48" s="111">
        <v>8423</v>
      </c>
      <c r="N48" s="112">
        <v>988</v>
      </c>
      <c r="O48" s="57">
        <f t="shared" si="39"/>
        <v>0.11729787486643714</v>
      </c>
      <c r="P48" s="111">
        <v>8423</v>
      </c>
      <c r="Q48" s="112">
        <v>1214</v>
      </c>
      <c r="R48" s="57">
        <f t="shared" si="40"/>
        <v>0.14412917012940757</v>
      </c>
      <c r="S48" s="111">
        <v>8423</v>
      </c>
      <c r="T48" s="112">
        <v>416</v>
      </c>
      <c r="U48" s="57">
        <f t="shared" si="41"/>
        <v>4.9388578891131428E-2</v>
      </c>
      <c r="V48" s="111">
        <v>8423</v>
      </c>
      <c r="W48" s="112">
        <v>3527</v>
      </c>
      <c r="X48" s="57">
        <f t="shared" si="42"/>
        <v>0.41873441766591474</v>
      </c>
      <c r="Y48" s="111">
        <v>7826</v>
      </c>
      <c r="Z48" s="112">
        <v>3009</v>
      </c>
      <c r="AA48" s="57">
        <f t="shared" si="43"/>
        <v>0.384487605417838</v>
      </c>
      <c r="AB48" s="111">
        <v>8422</v>
      </c>
      <c r="AC48" s="112">
        <v>5281</v>
      </c>
      <c r="AD48" s="57">
        <f t="shared" si="44"/>
        <v>0.62704820707670383</v>
      </c>
      <c r="AF48" s="34" t="str">
        <f t="shared" si="9"/>
        <v>太子町</v>
      </c>
      <c r="AG48" s="105">
        <f t="shared" si="10"/>
        <v>0.23515981735159816</v>
      </c>
      <c r="AH48" s="34" t="str">
        <f t="shared" si="11"/>
        <v>堺市</v>
      </c>
      <c r="AI48" s="105">
        <f t="shared" si="12"/>
        <v>0.36434390456793714</v>
      </c>
      <c r="AJ48" s="34" t="str">
        <f t="shared" si="13"/>
        <v>西成区</v>
      </c>
      <c r="AK48" s="105">
        <f t="shared" si="14"/>
        <v>0.58769027134348117</v>
      </c>
      <c r="AL48" s="34" t="str">
        <f t="shared" si="15"/>
        <v>堺市北区</v>
      </c>
      <c r="AM48" s="105">
        <f t="shared" si="16"/>
        <v>0.11668577981651376</v>
      </c>
      <c r="AN48" s="34" t="str">
        <f t="shared" si="17"/>
        <v>寝屋川市</v>
      </c>
      <c r="AO48" s="105">
        <f t="shared" si="18"/>
        <v>0.17219043506423404</v>
      </c>
      <c r="AP48" s="34" t="str">
        <f t="shared" si="19"/>
        <v>大阪狭山市</v>
      </c>
      <c r="AQ48" s="105">
        <f t="shared" si="20"/>
        <v>5.4005400540054004E-2</v>
      </c>
      <c r="AR48" s="34" t="str">
        <f t="shared" si="21"/>
        <v>都島区</v>
      </c>
      <c r="AS48" s="105">
        <f t="shared" si="22"/>
        <v>0.4184149184149184</v>
      </c>
      <c r="AT48" s="34" t="str">
        <f t="shared" si="23"/>
        <v>阿倍野区</v>
      </c>
      <c r="AU48" s="105">
        <f t="shared" si="24"/>
        <v>0.37460913070669166</v>
      </c>
      <c r="AV48" s="34" t="str">
        <f t="shared" si="25"/>
        <v>羽曳野市</v>
      </c>
      <c r="AW48" s="105">
        <f t="shared" si="26"/>
        <v>0.6107615534823172</v>
      </c>
      <c r="AY48" s="133">
        <f t="shared" si="27"/>
        <v>0.23584989523144326</v>
      </c>
      <c r="AZ48" s="133">
        <f t="shared" si="28"/>
        <v>0.36234594395732417</v>
      </c>
      <c r="BA48" s="133">
        <f t="shared" si="29"/>
        <v>0.59219323933171963</v>
      </c>
      <c r="BB48" s="133">
        <f t="shared" si="30"/>
        <v>0.12121353183637887</v>
      </c>
      <c r="BC48" s="133">
        <f t="shared" si="31"/>
        <v>0.16920498834163455</v>
      </c>
      <c r="BD48" s="133">
        <f t="shared" si="32"/>
        <v>5.5503129350728486E-2</v>
      </c>
      <c r="BE48" s="133">
        <f t="shared" si="33"/>
        <v>0.42261415882746417</v>
      </c>
      <c r="BF48" s="133">
        <f t="shared" si="34"/>
        <v>0.37768937362178912</v>
      </c>
      <c r="BG48" s="133">
        <f t="shared" si="35"/>
        <v>0.63748047362828564</v>
      </c>
      <c r="BH48" s="113">
        <v>0</v>
      </c>
    </row>
    <row r="49" spans="2:60">
      <c r="B49" s="56">
        <v>44</v>
      </c>
      <c r="C49" s="102" t="s">
        <v>21</v>
      </c>
      <c r="D49" s="111">
        <v>9259</v>
      </c>
      <c r="E49" s="112">
        <v>2278</v>
      </c>
      <c r="F49" s="57">
        <f t="shared" si="36"/>
        <v>0.24603088886488822</v>
      </c>
      <c r="G49" s="111">
        <v>4203</v>
      </c>
      <c r="H49" s="112">
        <v>1612</v>
      </c>
      <c r="I49" s="57">
        <f t="shared" si="37"/>
        <v>0.38353556983107306</v>
      </c>
      <c r="J49" s="111">
        <v>9259</v>
      </c>
      <c r="K49" s="112">
        <v>5022</v>
      </c>
      <c r="L49" s="57">
        <f t="shared" si="38"/>
        <v>0.54239118695323474</v>
      </c>
      <c r="M49" s="111">
        <v>9259</v>
      </c>
      <c r="N49" s="112">
        <v>1006</v>
      </c>
      <c r="O49" s="57">
        <f t="shared" si="39"/>
        <v>0.10865104222918241</v>
      </c>
      <c r="P49" s="111">
        <v>9259</v>
      </c>
      <c r="Q49" s="112">
        <v>1564</v>
      </c>
      <c r="R49" s="57">
        <f t="shared" si="40"/>
        <v>0.16891672966843072</v>
      </c>
      <c r="S49" s="111">
        <v>9259</v>
      </c>
      <c r="T49" s="112">
        <v>548</v>
      </c>
      <c r="U49" s="57">
        <f t="shared" si="41"/>
        <v>5.9185657198401555E-2</v>
      </c>
      <c r="V49" s="111">
        <v>9256</v>
      </c>
      <c r="W49" s="112">
        <v>4145</v>
      </c>
      <c r="X49" s="57">
        <f t="shared" si="42"/>
        <v>0.44781763180639583</v>
      </c>
      <c r="Y49" s="111">
        <v>7379</v>
      </c>
      <c r="Z49" s="112">
        <v>2615</v>
      </c>
      <c r="AA49" s="57">
        <f t="shared" si="43"/>
        <v>0.35438406288114921</v>
      </c>
      <c r="AB49" s="111">
        <v>9259</v>
      </c>
      <c r="AC49" s="112">
        <v>6058</v>
      </c>
      <c r="AD49" s="57">
        <f t="shared" si="44"/>
        <v>0.65428231990495733</v>
      </c>
      <c r="AF49" s="34" t="str">
        <f t="shared" si="9"/>
        <v>四條畷市</v>
      </c>
      <c r="AG49" s="105">
        <f t="shared" si="10"/>
        <v>0.23459863098942127</v>
      </c>
      <c r="AH49" s="34" t="str">
        <f t="shared" si="11"/>
        <v>福島区</v>
      </c>
      <c r="AI49" s="105">
        <f t="shared" si="12"/>
        <v>0.36410256410256409</v>
      </c>
      <c r="AJ49" s="34" t="str">
        <f t="shared" si="13"/>
        <v>熊取町</v>
      </c>
      <c r="AK49" s="105">
        <f t="shared" si="14"/>
        <v>0.58766233766233766</v>
      </c>
      <c r="AL49" s="34" t="str">
        <f t="shared" si="15"/>
        <v>大東市</v>
      </c>
      <c r="AM49" s="105">
        <f t="shared" si="16"/>
        <v>0.1159954622802042</v>
      </c>
      <c r="AN49" s="34" t="str">
        <f t="shared" si="17"/>
        <v>泉佐野市</v>
      </c>
      <c r="AO49" s="105">
        <f t="shared" si="18"/>
        <v>0.16945422535211269</v>
      </c>
      <c r="AP49" s="34" t="str">
        <f>C69</f>
        <v>阪南市</v>
      </c>
      <c r="AQ49" s="105">
        <f>LARGE(U$6:U$79,ROW(K44))</f>
        <v>5.4005400540054004E-2</v>
      </c>
      <c r="AR49" s="34" t="str">
        <f t="shared" si="21"/>
        <v>岸和田市</v>
      </c>
      <c r="AS49" s="105">
        <f t="shared" si="22"/>
        <v>0.41686182669789229</v>
      </c>
      <c r="AT49" s="34" t="str">
        <f t="shared" si="23"/>
        <v>忠岡町</v>
      </c>
      <c r="AU49" s="105">
        <f t="shared" si="24"/>
        <v>0.37433155080213903</v>
      </c>
      <c r="AV49" s="34" t="str">
        <f t="shared" si="25"/>
        <v>島本町</v>
      </c>
      <c r="AW49" s="105">
        <f t="shared" si="26"/>
        <v>0.61046511627906974</v>
      </c>
      <c r="AY49" s="133">
        <f t="shared" si="27"/>
        <v>0.23584989523144326</v>
      </c>
      <c r="AZ49" s="133">
        <f t="shared" si="28"/>
        <v>0.36234594395732417</v>
      </c>
      <c r="BA49" s="133">
        <f t="shared" si="29"/>
        <v>0.59219323933171963</v>
      </c>
      <c r="BB49" s="133">
        <f t="shared" si="30"/>
        <v>0.12121353183637887</v>
      </c>
      <c r="BC49" s="133">
        <f t="shared" si="31"/>
        <v>0.16920498834163455</v>
      </c>
      <c r="BD49" s="133">
        <f t="shared" si="32"/>
        <v>5.5503129350728486E-2</v>
      </c>
      <c r="BE49" s="133">
        <f t="shared" si="33"/>
        <v>0.42261415882746417</v>
      </c>
      <c r="BF49" s="133">
        <f t="shared" si="34"/>
        <v>0.37768937362178912</v>
      </c>
      <c r="BG49" s="133">
        <f t="shared" si="35"/>
        <v>0.63748047362828564</v>
      </c>
      <c r="BH49" s="113">
        <v>0</v>
      </c>
    </row>
    <row r="50" spans="2:60">
      <c r="B50" s="56">
        <v>45</v>
      </c>
      <c r="C50" s="102" t="s">
        <v>47</v>
      </c>
      <c r="D50" s="111">
        <v>2272</v>
      </c>
      <c r="E50" s="112">
        <v>628</v>
      </c>
      <c r="F50" s="57">
        <f t="shared" si="36"/>
        <v>0.27640845070422537</v>
      </c>
      <c r="G50" s="111">
        <v>97</v>
      </c>
      <c r="H50" s="112">
        <v>39</v>
      </c>
      <c r="I50" s="57">
        <f t="shared" si="37"/>
        <v>0.40206185567010311</v>
      </c>
      <c r="J50" s="111">
        <v>2272</v>
      </c>
      <c r="K50" s="112">
        <v>1322</v>
      </c>
      <c r="L50" s="57">
        <f t="shared" si="38"/>
        <v>0.58186619718309862</v>
      </c>
      <c r="M50" s="111">
        <v>2272</v>
      </c>
      <c r="N50" s="112">
        <v>276</v>
      </c>
      <c r="O50" s="57">
        <f t="shared" si="39"/>
        <v>0.12147887323943662</v>
      </c>
      <c r="P50" s="111">
        <v>2272</v>
      </c>
      <c r="Q50" s="112">
        <v>385</v>
      </c>
      <c r="R50" s="57">
        <f t="shared" si="40"/>
        <v>0.16945422535211269</v>
      </c>
      <c r="S50" s="111">
        <v>2272</v>
      </c>
      <c r="T50" s="112">
        <v>154</v>
      </c>
      <c r="U50" s="57">
        <f t="shared" si="41"/>
        <v>6.7781690140845077E-2</v>
      </c>
      <c r="V50" s="111">
        <v>2271</v>
      </c>
      <c r="W50" s="112">
        <v>846</v>
      </c>
      <c r="X50" s="57">
        <f t="shared" si="42"/>
        <v>0.37252311756935269</v>
      </c>
      <c r="Y50" s="111">
        <v>1874</v>
      </c>
      <c r="Z50" s="112">
        <v>694</v>
      </c>
      <c r="AA50" s="57">
        <f t="shared" si="43"/>
        <v>0.37033084311632869</v>
      </c>
      <c r="AB50" s="111">
        <v>2271</v>
      </c>
      <c r="AC50" s="112">
        <v>1432</v>
      </c>
      <c r="AD50" s="57">
        <f t="shared" si="44"/>
        <v>0.63055922501100836</v>
      </c>
      <c r="AF50" s="34" t="str">
        <f t="shared" si="9"/>
        <v>東成区</v>
      </c>
      <c r="AG50" s="105">
        <f t="shared" si="10"/>
        <v>0.23295880149812734</v>
      </c>
      <c r="AH50" s="34" t="str">
        <f t="shared" si="11"/>
        <v>大阪市</v>
      </c>
      <c r="AI50" s="105">
        <f t="shared" si="12"/>
        <v>0.36223428542438235</v>
      </c>
      <c r="AJ50" s="34" t="str">
        <f t="shared" si="13"/>
        <v>枚方市</v>
      </c>
      <c r="AK50" s="105">
        <f t="shared" si="14"/>
        <v>0.58657889925032003</v>
      </c>
      <c r="AL50" s="34" t="str">
        <f t="shared" si="15"/>
        <v>四條畷市</v>
      </c>
      <c r="AM50" s="105">
        <f t="shared" si="16"/>
        <v>0.11574362165525824</v>
      </c>
      <c r="AN50" s="34" t="str">
        <f t="shared" si="17"/>
        <v>八尾市</v>
      </c>
      <c r="AO50" s="105">
        <f t="shared" si="18"/>
        <v>0.16891672966843072</v>
      </c>
      <c r="AP50" s="34" t="str">
        <f t="shared" si="19"/>
        <v>堺市堺区</v>
      </c>
      <c r="AQ50" s="105">
        <f t="shared" si="20"/>
        <v>5.3999999999999999E-2</v>
      </c>
      <c r="AR50" s="34" t="str">
        <f t="shared" si="21"/>
        <v>鶴見区</v>
      </c>
      <c r="AS50" s="105">
        <f t="shared" si="22"/>
        <v>0.41683991683991684</v>
      </c>
      <c r="AT50" s="34" t="str">
        <f t="shared" si="23"/>
        <v>寝屋川市</v>
      </c>
      <c r="AU50" s="105">
        <f t="shared" si="24"/>
        <v>0.37407991587802314</v>
      </c>
      <c r="AV50" s="34" t="str">
        <f t="shared" si="25"/>
        <v>河南町</v>
      </c>
      <c r="AW50" s="105">
        <f t="shared" si="26"/>
        <v>0.60955710955710951</v>
      </c>
      <c r="AY50" s="133">
        <f t="shared" si="27"/>
        <v>0.23584989523144326</v>
      </c>
      <c r="AZ50" s="133">
        <f t="shared" si="28"/>
        <v>0.36234594395732417</v>
      </c>
      <c r="BA50" s="133">
        <f t="shared" si="29"/>
        <v>0.59219323933171963</v>
      </c>
      <c r="BB50" s="133">
        <f t="shared" si="30"/>
        <v>0.12121353183637887</v>
      </c>
      <c r="BC50" s="133">
        <f t="shared" si="31"/>
        <v>0.16920498834163455</v>
      </c>
      <c r="BD50" s="133">
        <f t="shared" si="32"/>
        <v>5.5503129350728486E-2</v>
      </c>
      <c r="BE50" s="133">
        <f t="shared" si="33"/>
        <v>0.42261415882746417</v>
      </c>
      <c r="BF50" s="133">
        <f t="shared" si="34"/>
        <v>0.37768937362178912</v>
      </c>
      <c r="BG50" s="133">
        <f t="shared" si="35"/>
        <v>0.63748047362828564</v>
      </c>
      <c r="BH50" s="113">
        <v>0</v>
      </c>
    </row>
    <row r="51" spans="2:60">
      <c r="B51" s="56">
        <v>46</v>
      </c>
      <c r="C51" s="102" t="s">
        <v>25</v>
      </c>
      <c r="D51" s="111">
        <v>4564</v>
      </c>
      <c r="E51" s="112">
        <v>1037</v>
      </c>
      <c r="F51" s="57">
        <f t="shared" si="36"/>
        <v>0.22721297107800176</v>
      </c>
      <c r="G51" s="111">
        <v>2057</v>
      </c>
      <c r="H51" s="112">
        <v>734</v>
      </c>
      <c r="I51" s="57">
        <f t="shared" si="37"/>
        <v>0.35683033543996112</v>
      </c>
      <c r="J51" s="111">
        <v>4564</v>
      </c>
      <c r="K51" s="112">
        <v>2713</v>
      </c>
      <c r="L51" s="57">
        <f t="shared" si="38"/>
        <v>0.59443470639789653</v>
      </c>
      <c r="M51" s="111">
        <v>4564</v>
      </c>
      <c r="N51" s="112">
        <v>548</v>
      </c>
      <c r="O51" s="57">
        <f t="shared" si="39"/>
        <v>0.12007011393514461</v>
      </c>
      <c r="P51" s="111">
        <v>4564</v>
      </c>
      <c r="Q51" s="112">
        <v>863</v>
      </c>
      <c r="R51" s="57">
        <f t="shared" si="40"/>
        <v>0.18908851884312006</v>
      </c>
      <c r="S51" s="111">
        <v>4564</v>
      </c>
      <c r="T51" s="112">
        <v>262</v>
      </c>
      <c r="U51" s="57">
        <f t="shared" si="41"/>
        <v>5.7405784399649433E-2</v>
      </c>
      <c r="V51" s="111">
        <v>4564</v>
      </c>
      <c r="W51" s="112">
        <v>1805</v>
      </c>
      <c r="X51" s="57">
        <f t="shared" si="42"/>
        <v>0.39548641542506574</v>
      </c>
      <c r="Y51" s="111">
        <v>3909</v>
      </c>
      <c r="Z51" s="112">
        <v>1469</v>
      </c>
      <c r="AA51" s="57">
        <f t="shared" si="43"/>
        <v>0.37579943719621389</v>
      </c>
      <c r="AB51" s="111">
        <v>4564</v>
      </c>
      <c r="AC51" s="112">
        <v>2876</v>
      </c>
      <c r="AD51" s="57">
        <f t="shared" si="44"/>
        <v>0.63014899211218234</v>
      </c>
      <c r="AF51" s="34" t="str">
        <f t="shared" si="9"/>
        <v>旭区</v>
      </c>
      <c r="AG51" s="105">
        <f t="shared" si="10"/>
        <v>0.23023658395845356</v>
      </c>
      <c r="AH51" s="34" t="str">
        <f t="shared" si="11"/>
        <v>東成区</v>
      </c>
      <c r="AI51" s="105">
        <f t="shared" si="12"/>
        <v>0.36212624584717606</v>
      </c>
      <c r="AJ51" s="34" t="str">
        <f t="shared" si="13"/>
        <v>淀川区</v>
      </c>
      <c r="AK51" s="105">
        <f t="shared" si="14"/>
        <v>0.58624801271860094</v>
      </c>
      <c r="AL51" s="34" t="str">
        <f t="shared" si="15"/>
        <v>柏原市</v>
      </c>
      <c r="AM51" s="105">
        <f t="shared" si="16"/>
        <v>0.1137370753323486</v>
      </c>
      <c r="AN51" s="34" t="str">
        <f t="shared" si="17"/>
        <v>城東区</v>
      </c>
      <c r="AO51" s="105">
        <f t="shared" si="18"/>
        <v>0.16806440791680644</v>
      </c>
      <c r="AP51" s="34" t="str">
        <f t="shared" si="19"/>
        <v>東大阪市</v>
      </c>
      <c r="AQ51" s="105">
        <f t="shared" si="20"/>
        <v>5.3631989904566607E-2</v>
      </c>
      <c r="AR51" s="34" t="str">
        <f t="shared" si="21"/>
        <v>寝屋川市</v>
      </c>
      <c r="AS51" s="105">
        <f t="shared" si="22"/>
        <v>0.41530821548094571</v>
      </c>
      <c r="AT51" s="34" t="str">
        <f t="shared" si="23"/>
        <v>高石市</v>
      </c>
      <c r="AU51" s="105">
        <f t="shared" si="24"/>
        <v>0.37341299477221807</v>
      </c>
      <c r="AV51" s="34" t="str">
        <f t="shared" si="25"/>
        <v>寝屋川市</v>
      </c>
      <c r="AW51" s="105">
        <f t="shared" si="26"/>
        <v>0.60941379682608221</v>
      </c>
      <c r="AY51" s="133">
        <f t="shared" si="27"/>
        <v>0.23584989523144326</v>
      </c>
      <c r="AZ51" s="133">
        <f t="shared" si="28"/>
        <v>0.36234594395732417</v>
      </c>
      <c r="BA51" s="133">
        <f t="shared" si="29"/>
        <v>0.59219323933171963</v>
      </c>
      <c r="BB51" s="133">
        <f t="shared" si="30"/>
        <v>0.12121353183637887</v>
      </c>
      <c r="BC51" s="133">
        <f t="shared" si="31"/>
        <v>0.16920498834163455</v>
      </c>
      <c r="BD51" s="133">
        <f t="shared" si="32"/>
        <v>5.5503129350728486E-2</v>
      </c>
      <c r="BE51" s="133">
        <f t="shared" si="33"/>
        <v>0.42261415882746417</v>
      </c>
      <c r="BF51" s="133">
        <f t="shared" si="34"/>
        <v>0.37768937362178912</v>
      </c>
      <c r="BG51" s="133">
        <f t="shared" si="35"/>
        <v>0.63748047362828564</v>
      </c>
      <c r="BH51" s="113">
        <v>0</v>
      </c>
    </row>
    <row r="52" spans="2:60">
      <c r="B52" s="56">
        <v>47</v>
      </c>
      <c r="C52" s="102" t="s">
        <v>15</v>
      </c>
      <c r="D52" s="111">
        <v>9263</v>
      </c>
      <c r="E52" s="112">
        <v>2267</v>
      </c>
      <c r="F52" s="57">
        <f t="shared" si="36"/>
        <v>0.24473712620101479</v>
      </c>
      <c r="G52" s="111">
        <v>4586</v>
      </c>
      <c r="H52" s="112">
        <v>1695</v>
      </c>
      <c r="I52" s="57">
        <f t="shared" si="37"/>
        <v>0.36960313999127781</v>
      </c>
      <c r="J52" s="111">
        <v>9263</v>
      </c>
      <c r="K52" s="112">
        <v>5647</v>
      </c>
      <c r="L52" s="57">
        <f t="shared" si="38"/>
        <v>0.60962970959732266</v>
      </c>
      <c r="M52" s="111">
        <v>9263</v>
      </c>
      <c r="N52" s="112">
        <v>1257</v>
      </c>
      <c r="O52" s="57">
        <f t="shared" si="39"/>
        <v>0.13570117672460327</v>
      </c>
      <c r="P52" s="111">
        <v>9263</v>
      </c>
      <c r="Q52" s="112">
        <v>1595</v>
      </c>
      <c r="R52" s="57">
        <f t="shared" si="40"/>
        <v>0.17219043506423404</v>
      </c>
      <c r="S52" s="111">
        <v>9263</v>
      </c>
      <c r="T52" s="112">
        <v>520</v>
      </c>
      <c r="U52" s="57">
        <f t="shared" si="41"/>
        <v>5.6137320522508909E-2</v>
      </c>
      <c r="V52" s="111">
        <v>9263</v>
      </c>
      <c r="W52" s="112">
        <v>3847</v>
      </c>
      <c r="X52" s="57">
        <f t="shared" si="42"/>
        <v>0.41530821548094571</v>
      </c>
      <c r="Y52" s="111">
        <v>7608</v>
      </c>
      <c r="Z52" s="112">
        <v>2846</v>
      </c>
      <c r="AA52" s="57">
        <f t="shared" si="43"/>
        <v>0.37407991587802314</v>
      </c>
      <c r="AB52" s="111">
        <v>9263</v>
      </c>
      <c r="AC52" s="112">
        <v>5645</v>
      </c>
      <c r="AD52" s="57">
        <f t="shared" si="44"/>
        <v>0.60941379682608221</v>
      </c>
      <c r="AF52" s="34" t="str">
        <f t="shared" si="9"/>
        <v>熊取町</v>
      </c>
      <c r="AG52" s="105">
        <f t="shared" si="10"/>
        <v>0.22943722943722944</v>
      </c>
      <c r="AH52" s="34" t="str">
        <f t="shared" si="11"/>
        <v>生野区</v>
      </c>
      <c r="AI52" s="105">
        <f t="shared" si="12"/>
        <v>0.35885714285714287</v>
      </c>
      <c r="AJ52" s="34" t="str">
        <f t="shared" si="13"/>
        <v>住之江区</v>
      </c>
      <c r="AK52" s="105">
        <f t="shared" si="14"/>
        <v>0.58559556786703604</v>
      </c>
      <c r="AL52" s="34" t="str">
        <f t="shared" si="15"/>
        <v>浪速区</v>
      </c>
      <c r="AM52" s="105">
        <f t="shared" si="16"/>
        <v>0.11270983213429256</v>
      </c>
      <c r="AN52" s="34" t="str">
        <f t="shared" si="17"/>
        <v>東淀川区</v>
      </c>
      <c r="AO52" s="105">
        <f t="shared" si="18"/>
        <v>0.1677485480013666</v>
      </c>
      <c r="AP52" s="34" t="str">
        <f t="shared" si="19"/>
        <v>河南町</v>
      </c>
      <c r="AQ52" s="105">
        <f t="shared" si="20"/>
        <v>5.3613053613053616E-2</v>
      </c>
      <c r="AR52" s="34" t="str">
        <f t="shared" si="21"/>
        <v>熊取町</v>
      </c>
      <c r="AS52" s="105">
        <f t="shared" si="22"/>
        <v>0.41341991341991341</v>
      </c>
      <c r="AT52" s="34" t="str">
        <f t="shared" si="23"/>
        <v>吹田市</v>
      </c>
      <c r="AU52" s="105">
        <f t="shared" si="24"/>
        <v>0.37323330430705337</v>
      </c>
      <c r="AV52" s="34" t="str">
        <f t="shared" si="25"/>
        <v>豊能町</v>
      </c>
      <c r="AW52" s="105">
        <f t="shared" si="26"/>
        <v>0.60572259941804074</v>
      </c>
      <c r="AY52" s="133">
        <f t="shared" si="27"/>
        <v>0.23584989523144326</v>
      </c>
      <c r="AZ52" s="133">
        <f t="shared" si="28"/>
        <v>0.36234594395732417</v>
      </c>
      <c r="BA52" s="133">
        <f t="shared" si="29"/>
        <v>0.59219323933171963</v>
      </c>
      <c r="BB52" s="133">
        <f t="shared" si="30"/>
        <v>0.12121353183637887</v>
      </c>
      <c r="BC52" s="133">
        <f t="shared" si="31"/>
        <v>0.16920498834163455</v>
      </c>
      <c r="BD52" s="133">
        <f t="shared" si="32"/>
        <v>5.5503129350728486E-2</v>
      </c>
      <c r="BE52" s="133">
        <f t="shared" si="33"/>
        <v>0.42261415882746417</v>
      </c>
      <c r="BF52" s="133">
        <f t="shared" si="34"/>
        <v>0.37768937362178912</v>
      </c>
      <c r="BG52" s="133">
        <f t="shared" si="35"/>
        <v>0.63748047362828564</v>
      </c>
      <c r="BH52" s="113">
        <v>0</v>
      </c>
    </row>
    <row r="53" spans="2:60">
      <c r="B53" s="56">
        <v>48</v>
      </c>
      <c r="C53" s="102" t="s">
        <v>26</v>
      </c>
      <c r="D53" s="111">
        <v>5266</v>
      </c>
      <c r="E53" s="112">
        <v>1197</v>
      </c>
      <c r="F53" s="57">
        <f t="shared" si="36"/>
        <v>0.22730725408279528</v>
      </c>
      <c r="G53" s="111">
        <v>255</v>
      </c>
      <c r="H53" s="112">
        <v>91</v>
      </c>
      <c r="I53" s="57">
        <f t="shared" si="37"/>
        <v>0.35686274509803922</v>
      </c>
      <c r="J53" s="111">
        <v>5266</v>
      </c>
      <c r="K53" s="112">
        <v>3210</v>
      </c>
      <c r="L53" s="57">
        <f t="shared" si="38"/>
        <v>0.60957083175085458</v>
      </c>
      <c r="M53" s="111">
        <v>5266</v>
      </c>
      <c r="N53" s="112">
        <v>743</v>
      </c>
      <c r="O53" s="57">
        <f t="shared" si="39"/>
        <v>0.14109380934295482</v>
      </c>
      <c r="P53" s="111">
        <v>5266</v>
      </c>
      <c r="Q53" s="112">
        <v>822</v>
      </c>
      <c r="R53" s="57">
        <f t="shared" si="40"/>
        <v>0.15609570831750855</v>
      </c>
      <c r="S53" s="111">
        <v>5266</v>
      </c>
      <c r="T53" s="112">
        <v>303</v>
      </c>
      <c r="U53" s="57">
        <f t="shared" si="41"/>
        <v>5.7538928978351687E-2</v>
      </c>
      <c r="V53" s="111">
        <v>5265</v>
      </c>
      <c r="W53" s="112">
        <v>2067</v>
      </c>
      <c r="X53" s="57">
        <f t="shared" si="42"/>
        <v>0.3925925925925926</v>
      </c>
      <c r="Y53" s="111">
        <v>4457</v>
      </c>
      <c r="Z53" s="112">
        <v>1799</v>
      </c>
      <c r="AA53" s="57">
        <f t="shared" si="43"/>
        <v>0.40363473188243215</v>
      </c>
      <c r="AB53" s="111">
        <v>5265</v>
      </c>
      <c r="AC53" s="112">
        <v>3420</v>
      </c>
      <c r="AD53" s="57">
        <f t="shared" si="44"/>
        <v>0.6495726495726496</v>
      </c>
      <c r="AF53" s="34" t="str">
        <f t="shared" si="9"/>
        <v>東住吉区</v>
      </c>
      <c r="AG53" s="105">
        <f t="shared" si="10"/>
        <v>0.22937710437710437</v>
      </c>
      <c r="AH53" s="34" t="str">
        <f t="shared" si="11"/>
        <v>茨木市</v>
      </c>
      <c r="AI53" s="105">
        <f t="shared" si="12"/>
        <v>0.35852133731992392</v>
      </c>
      <c r="AJ53" s="34" t="str">
        <f t="shared" si="13"/>
        <v>守口市</v>
      </c>
      <c r="AK53" s="105">
        <f t="shared" si="14"/>
        <v>0.5825571549534293</v>
      </c>
      <c r="AL53" s="34" t="str">
        <f t="shared" si="15"/>
        <v>旭区</v>
      </c>
      <c r="AM53" s="105">
        <f t="shared" si="16"/>
        <v>0.11245674740484429</v>
      </c>
      <c r="AN53" s="34" t="str">
        <f t="shared" si="17"/>
        <v>西区</v>
      </c>
      <c r="AO53" s="105">
        <f t="shared" si="18"/>
        <v>0.16617210682492581</v>
      </c>
      <c r="AP53" s="34" t="str">
        <f t="shared" si="19"/>
        <v>大東市</v>
      </c>
      <c r="AQ53" s="105">
        <f t="shared" si="20"/>
        <v>5.3601815087918322E-2</v>
      </c>
      <c r="AR53" s="34" t="str">
        <f t="shared" si="21"/>
        <v>松原市</v>
      </c>
      <c r="AS53" s="105">
        <f t="shared" si="22"/>
        <v>0.41231732776617952</v>
      </c>
      <c r="AT53" s="34" t="str">
        <f t="shared" si="23"/>
        <v>阪南市</v>
      </c>
      <c r="AU53" s="105">
        <f t="shared" si="24"/>
        <v>0.37262357414448671</v>
      </c>
      <c r="AV53" s="34" t="str">
        <f t="shared" si="25"/>
        <v>福島区</v>
      </c>
      <c r="AW53" s="105">
        <f t="shared" si="26"/>
        <v>0.60509554140127386</v>
      </c>
      <c r="AY53" s="133">
        <f t="shared" si="27"/>
        <v>0.23584989523144326</v>
      </c>
      <c r="AZ53" s="133">
        <f t="shared" si="28"/>
        <v>0.36234594395732417</v>
      </c>
      <c r="BA53" s="133">
        <f t="shared" si="29"/>
        <v>0.59219323933171963</v>
      </c>
      <c r="BB53" s="133">
        <f t="shared" si="30"/>
        <v>0.12121353183637887</v>
      </c>
      <c r="BC53" s="133">
        <f t="shared" si="31"/>
        <v>0.16920498834163455</v>
      </c>
      <c r="BD53" s="133">
        <f t="shared" si="32"/>
        <v>5.5503129350728486E-2</v>
      </c>
      <c r="BE53" s="133">
        <f t="shared" si="33"/>
        <v>0.42261415882746417</v>
      </c>
      <c r="BF53" s="133">
        <f t="shared" si="34"/>
        <v>0.37768937362178912</v>
      </c>
      <c r="BG53" s="133">
        <f t="shared" si="35"/>
        <v>0.63748047362828564</v>
      </c>
      <c r="BH53" s="113">
        <v>0</v>
      </c>
    </row>
    <row r="54" spans="2:60">
      <c r="B54" s="56">
        <v>49</v>
      </c>
      <c r="C54" s="102" t="s">
        <v>27</v>
      </c>
      <c r="D54" s="111">
        <v>2874</v>
      </c>
      <c r="E54" s="112">
        <v>737</v>
      </c>
      <c r="F54" s="57">
        <f t="shared" si="36"/>
        <v>0.25643702157272097</v>
      </c>
      <c r="G54" s="111">
        <v>145</v>
      </c>
      <c r="H54" s="112">
        <v>59</v>
      </c>
      <c r="I54" s="57">
        <f t="shared" si="37"/>
        <v>0.40689655172413791</v>
      </c>
      <c r="J54" s="111">
        <v>2874</v>
      </c>
      <c r="K54" s="112">
        <v>1733</v>
      </c>
      <c r="L54" s="57">
        <f t="shared" si="38"/>
        <v>0.60299234516353517</v>
      </c>
      <c r="M54" s="111">
        <v>2874</v>
      </c>
      <c r="N54" s="112">
        <v>345</v>
      </c>
      <c r="O54" s="57">
        <f t="shared" si="39"/>
        <v>0.12004175365344467</v>
      </c>
      <c r="P54" s="111">
        <v>2874</v>
      </c>
      <c r="Q54" s="112">
        <v>527</v>
      </c>
      <c r="R54" s="57">
        <f t="shared" si="40"/>
        <v>0.18336812804453723</v>
      </c>
      <c r="S54" s="111">
        <v>2874</v>
      </c>
      <c r="T54" s="112">
        <v>158</v>
      </c>
      <c r="U54" s="57">
        <f t="shared" si="41"/>
        <v>5.4975643702157274E-2</v>
      </c>
      <c r="V54" s="111">
        <v>2874</v>
      </c>
      <c r="W54" s="112">
        <v>1185</v>
      </c>
      <c r="X54" s="57">
        <f t="shared" si="42"/>
        <v>0.41231732776617952</v>
      </c>
      <c r="Y54" s="111">
        <v>2431</v>
      </c>
      <c r="Z54" s="112">
        <v>951</v>
      </c>
      <c r="AA54" s="57">
        <f t="shared" si="43"/>
        <v>0.39119703825586177</v>
      </c>
      <c r="AB54" s="111">
        <v>2874</v>
      </c>
      <c r="AC54" s="112">
        <v>1736</v>
      </c>
      <c r="AD54" s="57">
        <f t="shared" si="44"/>
        <v>0.60403618649965207</v>
      </c>
      <c r="AF54" s="34" t="str">
        <f t="shared" si="9"/>
        <v>河南町</v>
      </c>
      <c r="AG54" s="105">
        <f t="shared" si="10"/>
        <v>0.22843822843822845</v>
      </c>
      <c r="AH54" s="34" t="str">
        <f t="shared" si="11"/>
        <v>堺市北区</v>
      </c>
      <c r="AI54" s="105">
        <f t="shared" si="12"/>
        <v>0.35762081784386618</v>
      </c>
      <c r="AJ54" s="34" t="str">
        <f t="shared" si="13"/>
        <v>泉佐野市</v>
      </c>
      <c r="AK54" s="105">
        <f t="shared" si="14"/>
        <v>0.58186619718309862</v>
      </c>
      <c r="AL54" s="34" t="str">
        <f t="shared" si="15"/>
        <v>住之江区</v>
      </c>
      <c r="AM54" s="105">
        <f t="shared" si="16"/>
        <v>0.1113573407202216</v>
      </c>
      <c r="AN54" s="34" t="str">
        <f t="shared" si="17"/>
        <v>堺市美原区</v>
      </c>
      <c r="AO54" s="105">
        <f t="shared" si="18"/>
        <v>0.16612111292962356</v>
      </c>
      <c r="AP54" s="34" t="str">
        <f t="shared" si="19"/>
        <v>田尻町</v>
      </c>
      <c r="AQ54" s="105">
        <f t="shared" si="20"/>
        <v>5.3571428571428568E-2</v>
      </c>
      <c r="AR54" s="34" t="str">
        <f t="shared" si="21"/>
        <v>和泉市</v>
      </c>
      <c r="AS54" s="105">
        <f t="shared" si="22"/>
        <v>0.4117737003058104</v>
      </c>
      <c r="AT54" s="34" t="str">
        <f t="shared" si="23"/>
        <v>泉佐野市</v>
      </c>
      <c r="AU54" s="105">
        <f t="shared" si="24"/>
        <v>0.37033084311632869</v>
      </c>
      <c r="AV54" s="34" t="str">
        <f t="shared" si="25"/>
        <v>東淀川区</v>
      </c>
      <c r="AW54" s="105">
        <f t="shared" si="26"/>
        <v>0.60505637171165016</v>
      </c>
      <c r="AY54" s="133">
        <f t="shared" si="27"/>
        <v>0.23584989523144326</v>
      </c>
      <c r="AZ54" s="133">
        <f t="shared" si="28"/>
        <v>0.36234594395732417</v>
      </c>
      <c r="BA54" s="133">
        <f t="shared" si="29"/>
        <v>0.59219323933171963</v>
      </c>
      <c r="BB54" s="133">
        <f t="shared" si="30"/>
        <v>0.12121353183637887</v>
      </c>
      <c r="BC54" s="133">
        <f t="shared" si="31"/>
        <v>0.16920498834163455</v>
      </c>
      <c r="BD54" s="133">
        <f t="shared" si="32"/>
        <v>5.5503129350728486E-2</v>
      </c>
      <c r="BE54" s="133">
        <f t="shared" si="33"/>
        <v>0.42261415882746417</v>
      </c>
      <c r="BF54" s="133">
        <f t="shared" si="34"/>
        <v>0.37768937362178912</v>
      </c>
      <c r="BG54" s="133">
        <f t="shared" si="35"/>
        <v>0.63748047362828564</v>
      </c>
      <c r="BH54" s="113">
        <v>0</v>
      </c>
    </row>
    <row r="55" spans="2:60">
      <c r="B55" s="56">
        <v>50</v>
      </c>
      <c r="C55" s="102" t="s">
        <v>16</v>
      </c>
      <c r="D55" s="111">
        <v>3526</v>
      </c>
      <c r="E55" s="112">
        <v>912</v>
      </c>
      <c r="F55" s="57">
        <f t="shared" si="36"/>
        <v>0.25865002836074874</v>
      </c>
      <c r="G55" s="111">
        <v>2474</v>
      </c>
      <c r="H55" s="112">
        <v>930</v>
      </c>
      <c r="I55" s="57">
        <f t="shared" si="37"/>
        <v>0.375909458367017</v>
      </c>
      <c r="J55" s="111">
        <v>3526</v>
      </c>
      <c r="K55" s="112">
        <v>2081</v>
      </c>
      <c r="L55" s="57">
        <f t="shared" si="38"/>
        <v>0.59018718094157685</v>
      </c>
      <c r="M55" s="111">
        <v>3526</v>
      </c>
      <c r="N55" s="112">
        <v>409</v>
      </c>
      <c r="O55" s="57">
        <f t="shared" si="39"/>
        <v>0.1159954622802042</v>
      </c>
      <c r="P55" s="111">
        <v>3526</v>
      </c>
      <c r="Q55" s="112">
        <v>617</v>
      </c>
      <c r="R55" s="57">
        <f t="shared" si="40"/>
        <v>0.17498581962563811</v>
      </c>
      <c r="S55" s="111">
        <v>3526</v>
      </c>
      <c r="T55" s="112">
        <v>189</v>
      </c>
      <c r="U55" s="57">
        <f t="shared" si="41"/>
        <v>5.3601815087918322E-2</v>
      </c>
      <c r="V55" s="111">
        <v>3526</v>
      </c>
      <c r="W55" s="112">
        <v>1492</v>
      </c>
      <c r="X55" s="57">
        <f t="shared" si="42"/>
        <v>0.42314237095859331</v>
      </c>
      <c r="Y55" s="111">
        <v>2956</v>
      </c>
      <c r="Z55" s="112">
        <v>1150</v>
      </c>
      <c r="AA55" s="57">
        <f t="shared" si="43"/>
        <v>0.38903924221921515</v>
      </c>
      <c r="AB55" s="111">
        <v>3526</v>
      </c>
      <c r="AC55" s="112">
        <v>2344</v>
      </c>
      <c r="AD55" s="57">
        <f t="shared" si="44"/>
        <v>0.66477595008508228</v>
      </c>
      <c r="AF55" s="34" t="str">
        <f t="shared" si="9"/>
        <v>河内長野市</v>
      </c>
      <c r="AG55" s="105">
        <f t="shared" si="10"/>
        <v>0.22730725408279528</v>
      </c>
      <c r="AH55" s="34" t="str">
        <f t="shared" si="11"/>
        <v>河内長野市</v>
      </c>
      <c r="AI55" s="105">
        <f t="shared" si="12"/>
        <v>0.35686274509803922</v>
      </c>
      <c r="AJ55" s="34" t="str">
        <f t="shared" si="13"/>
        <v>高槻市</v>
      </c>
      <c r="AK55" s="105">
        <f t="shared" si="14"/>
        <v>0.58167427701674279</v>
      </c>
      <c r="AL55" s="34" t="str">
        <f t="shared" si="15"/>
        <v>北区</v>
      </c>
      <c r="AM55" s="105">
        <f t="shared" si="16"/>
        <v>0.11101000909918107</v>
      </c>
      <c r="AN55" s="34" t="str">
        <f t="shared" si="17"/>
        <v>生野区</v>
      </c>
      <c r="AO55" s="105">
        <f t="shared" si="18"/>
        <v>0.16606822262118492</v>
      </c>
      <c r="AP55" s="34" t="str">
        <f t="shared" si="19"/>
        <v>東住吉区</v>
      </c>
      <c r="AQ55" s="105">
        <f t="shared" si="20"/>
        <v>5.3451178451178451E-2</v>
      </c>
      <c r="AR55" s="34" t="str">
        <f t="shared" si="21"/>
        <v>堺市西区</v>
      </c>
      <c r="AS55" s="105">
        <f t="shared" si="22"/>
        <v>0.41170667543571193</v>
      </c>
      <c r="AT55" s="34" t="str">
        <f t="shared" si="23"/>
        <v>高槻市</v>
      </c>
      <c r="AU55" s="105">
        <f t="shared" si="24"/>
        <v>0.36851786345949772</v>
      </c>
      <c r="AV55" s="34" t="str">
        <f t="shared" si="25"/>
        <v>西区</v>
      </c>
      <c r="AW55" s="105">
        <f t="shared" si="26"/>
        <v>0.60475482912332834</v>
      </c>
      <c r="AY55" s="133">
        <f t="shared" si="27"/>
        <v>0.23584989523144326</v>
      </c>
      <c r="AZ55" s="133">
        <f t="shared" si="28"/>
        <v>0.36234594395732417</v>
      </c>
      <c r="BA55" s="133">
        <f t="shared" si="29"/>
        <v>0.59219323933171963</v>
      </c>
      <c r="BB55" s="133">
        <f t="shared" si="30"/>
        <v>0.12121353183637887</v>
      </c>
      <c r="BC55" s="133">
        <f t="shared" si="31"/>
        <v>0.16920498834163455</v>
      </c>
      <c r="BD55" s="133">
        <f t="shared" si="32"/>
        <v>5.5503129350728486E-2</v>
      </c>
      <c r="BE55" s="133">
        <f t="shared" si="33"/>
        <v>0.42261415882746417</v>
      </c>
      <c r="BF55" s="133">
        <f t="shared" si="34"/>
        <v>0.37768937362178912</v>
      </c>
      <c r="BG55" s="133">
        <f t="shared" si="35"/>
        <v>0.63748047362828564</v>
      </c>
      <c r="BH55" s="113">
        <v>0</v>
      </c>
    </row>
    <row r="56" spans="2:60">
      <c r="B56" s="56">
        <v>51</v>
      </c>
      <c r="C56" s="102" t="s">
        <v>48</v>
      </c>
      <c r="D56" s="111">
        <v>6533</v>
      </c>
      <c r="E56" s="112">
        <v>1543</v>
      </c>
      <c r="F56" s="57">
        <f t="shared" si="36"/>
        <v>0.23618551966937087</v>
      </c>
      <c r="G56" s="111">
        <v>1078</v>
      </c>
      <c r="H56" s="112">
        <v>373</v>
      </c>
      <c r="I56" s="57">
        <f t="shared" si="37"/>
        <v>0.34601113172541742</v>
      </c>
      <c r="J56" s="111">
        <v>6540</v>
      </c>
      <c r="K56" s="112">
        <v>4018</v>
      </c>
      <c r="L56" s="57">
        <f t="shared" si="38"/>
        <v>0.61437308868501528</v>
      </c>
      <c r="M56" s="111">
        <v>6540</v>
      </c>
      <c r="N56" s="112">
        <v>700</v>
      </c>
      <c r="O56" s="57">
        <f t="shared" si="39"/>
        <v>0.10703363914373089</v>
      </c>
      <c r="P56" s="111">
        <v>6540</v>
      </c>
      <c r="Q56" s="112">
        <v>1142</v>
      </c>
      <c r="R56" s="57">
        <f t="shared" si="40"/>
        <v>0.1746177370030581</v>
      </c>
      <c r="S56" s="111">
        <v>6540</v>
      </c>
      <c r="T56" s="112">
        <v>417</v>
      </c>
      <c r="U56" s="57">
        <f t="shared" si="41"/>
        <v>6.376146788990826E-2</v>
      </c>
      <c r="V56" s="111">
        <v>6540</v>
      </c>
      <c r="W56" s="112">
        <v>2693</v>
      </c>
      <c r="X56" s="57">
        <f t="shared" si="42"/>
        <v>0.4117737003058104</v>
      </c>
      <c r="Y56" s="111">
        <v>5584</v>
      </c>
      <c r="Z56" s="112">
        <v>2226</v>
      </c>
      <c r="AA56" s="57">
        <f t="shared" si="43"/>
        <v>0.39863896848137537</v>
      </c>
      <c r="AB56" s="111">
        <v>6540</v>
      </c>
      <c r="AC56" s="112">
        <v>4229</v>
      </c>
      <c r="AD56" s="57">
        <f t="shared" si="44"/>
        <v>0.64663608562691133</v>
      </c>
      <c r="AF56" s="34" t="str">
        <f t="shared" si="9"/>
        <v>富田林市</v>
      </c>
      <c r="AG56" s="105">
        <f t="shared" si="10"/>
        <v>0.22721297107800176</v>
      </c>
      <c r="AH56" s="34" t="str">
        <f t="shared" si="11"/>
        <v>富田林市</v>
      </c>
      <c r="AI56" s="105">
        <f t="shared" si="12"/>
        <v>0.35683033543996112</v>
      </c>
      <c r="AJ56" s="34" t="str">
        <f t="shared" si="13"/>
        <v>高石市</v>
      </c>
      <c r="AK56" s="105">
        <f t="shared" si="14"/>
        <v>0.57980456026058635</v>
      </c>
      <c r="AL56" s="34" t="str">
        <f t="shared" si="15"/>
        <v>能勢町</v>
      </c>
      <c r="AM56" s="105">
        <f t="shared" si="16"/>
        <v>0.11085450346420324</v>
      </c>
      <c r="AN56" s="34" t="str">
        <f t="shared" si="17"/>
        <v>交野市</v>
      </c>
      <c r="AO56" s="105">
        <f t="shared" si="18"/>
        <v>0.16318887105403959</v>
      </c>
      <c r="AP56" s="34" t="str">
        <f t="shared" si="19"/>
        <v>岬町</v>
      </c>
      <c r="AQ56" s="105">
        <f t="shared" si="20"/>
        <v>5.3333333333333337E-2</v>
      </c>
      <c r="AR56" s="34" t="str">
        <f t="shared" si="21"/>
        <v>東住吉区</v>
      </c>
      <c r="AS56" s="105">
        <f t="shared" si="22"/>
        <v>0.4116161616161616</v>
      </c>
      <c r="AT56" s="34" t="str">
        <f t="shared" si="23"/>
        <v>東住吉区</v>
      </c>
      <c r="AU56" s="105">
        <f t="shared" si="24"/>
        <v>0.36839554047503636</v>
      </c>
      <c r="AV56" s="34" t="str">
        <f t="shared" si="25"/>
        <v>泉大津市</v>
      </c>
      <c r="AW56" s="105">
        <f t="shared" si="26"/>
        <v>0.60449735449735453</v>
      </c>
      <c r="AY56" s="133">
        <f t="shared" si="27"/>
        <v>0.23584989523144326</v>
      </c>
      <c r="AZ56" s="133">
        <f t="shared" si="28"/>
        <v>0.36234594395732417</v>
      </c>
      <c r="BA56" s="133">
        <f t="shared" si="29"/>
        <v>0.59219323933171963</v>
      </c>
      <c r="BB56" s="133">
        <f t="shared" si="30"/>
        <v>0.12121353183637887</v>
      </c>
      <c r="BC56" s="133">
        <f t="shared" si="31"/>
        <v>0.16920498834163455</v>
      </c>
      <c r="BD56" s="133">
        <f t="shared" si="32"/>
        <v>5.5503129350728486E-2</v>
      </c>
      <c r="BE56" s="133">
        <f t="shared" si="33"/>
        <v>0.42261415882746417</v>
      </c>
      <c r="BF56" s="133">
        <f t="shared" si="34"/>
        <v>0.37768937362178912</v>
      </c>
      <c r="BG56" s="133">
        <f t="shared" si="35"/>
        <v>0.63748047362828564</v>
      </c>
      <c r="BH56" s="113">
        <v>0</v>
      </c>
    </row>
    <row r="57" spans="2:60">
      <c r="B57" s="56">
        <v>52</v>
      </c>
      <c r="C57" s="102" t="s">
        <v>4</v>
      </c>
      <c r="D57" s="111">
        <v>4396</v>
      </c>
      <c r="E57" s="112">
        <v>890</v>
      </c>
      <c r="F57" s="57">
        <f t="shared" si="36"/>
        <v>0.20245677888989991</v>
      </c>
      <c r="G57" s="111">
        <v>1150</v>
      </c>
      <c r="H57" s="112">
        <v>426</v>
      </c>
      <c r="I57" s="57">
        <f t="shared" si="37"/>
        <v>0.37043478260869567</v>
      </c>
      <c r="J57" s="111">
        <v>4396</v>
      </c>
      <c r="K57" s="112">
        <v>2742</v>
      </c>
      <c r="L57" s="57">
        <f t="shared" si="38"/>
        <v>0.62374886260236584</v>
      </c>
      <c r="M57" s="111">
        <v>4396</v>
      </c>
      <c r="N57" s="112">
        <v>687</v>
      </c>
      <c r="O57" s="57">
        <f t="shared" si="39"/>
        <v>0.15627843494085533</v>
      </c>
      <c r="P57" s="111">
        <v>4396</v>
      </c>
      <c r="Q57" s="112">
        <v>674</v>
      </c>
      <c r="R57" s="57">
        <f t="shared" si="40"/>
        <v>0.15332120109190173</v>
      </c>
      <c r="S57" s="111">
        <v>4396</v>
      </c>
      <c r="T57" s="112">
        <v>167</v>
      </c>
      <c r="U57" s="57">
        <f t="shared" si="41"/>
        <v>3.7989080982711559E-2</v>
      </c>
      <c r="V57" s="111">
        <v>4393</v>
      </c>
      <c r="W57" s="112">
        <v>2069</v>
      </c>
      <c r="X57" s="57">
        <f t="shared" si="42"/>
        <v>0.47097655360801277</v>
      </c>
      <c r="Y57" s="111">
        <v>4230</v>
      </c>
      <c r="Z57" s="112">
        <v>1735</v>
      </c>
      <c r="AA57" s="57">
        <f t="shared" si="43"/>
        <v>0.41016548463356972</v>
      </c>
      <c r="AB57" s="111">
        <v>4394</v>
      </c>
      <c r="AC57" s="112">
        <v>2763</v>
      </c>
      <c r="AD57" s="57">
        <f t="shared" si="44"/>
        <v>0.62881201638598083</v>
      </c>
      <c r="AF57" s="34" t="str">
        <f t="shared" si="9"/>
        <v>枚方市</v>
      </c>
      <c r="AG57" s="105">
        <f t="shared" si="10"/>
        <v>0.22590967270067655</v>
      </c>
      <c r="AH57" s="34" t="str">
        <f t="shared" si="11"/>
        <v>交野市</v>
      </c>
      <c r="AI57" s="105">
        <f t="shared" si="12"/>
        <v>0.35673930589184827</v>
      </c>
      <c r="AJ57" s="34" t="str">
        <f t="shared" si="13"/>
        <v>岸和田市</v>
      </c>
      <c r="AK57" s="105">
        <f t="shared" si="14"/>
        <v>0.57875691783737759</v>
      </c>
      <c r="AL57" s="34" t="str">
        <f t="shared" si="15"/>
        <v>島本町</v>
      </c>
      <c r="AM57" s="105">
        <f t="shared" si="16"/>
        <v>0.11046511627906977</v>
      </c>
      <c r="AN57" s="34" t="str">
        <f t="shared" si="17"/>
        <v>阪南市</v>
      </c>
      <c r="AO57" s="105">
        <f t="shared" si="18"/>
        <v>0.16291629162916291</v>
      </c>
      <c r="AP57" s="34" t="str">
        <f t="shared" si="19"/>
        <v>豊中市</v>
      </c>
      <c r="AQ57" s="105">
        <f t="shared" si="20"/>
        <v>5.207463102199944E-2</v>
      </c>
      <c r="AR57" s="34" t="str">
        <f t="shared" si="21"/>
        <v>阿倍野区</v>
      </c>
      <c r="AS57" s="105">
        <f t="shared" si="22"/>
        <v>0.41117318435754191</v>
      </c>
      <c r="AT57" s="34" t="str">
        <f t="shared" si="23"/>
        <v>池田市</v>
      </c>
      <c r="AU57" s="105">
        <f t="shared" si="24"/>
        <v>0.36773350751143041</v>
      </c>
      <c r="AV57" s="34" t="str">
        <f t="shared" si="25"/>
        <v>西成区</v>
      </c>
      <c r="AW57" s="105">
        <f t="shared" si="26"/>
        <v>0.60423560555923228</v>
      </c>
      <c r="AY57" s="133">
        <f t="shared" si="27"/>
        <v>0.23584989523144326</v>
      </c>
      <c r="AZ57" s="133">
        <f t="shared" si="28"/>
        <v>0.36234594395732417</v>
      </c>
      <c r="BA57" s="133">
        <f t="shared" si="29"/>
        <v>0.59219323933171963</v>
      </c>
      <c r="BB57" s="133">
        <f t="shared" si="30"/>
        <v>0.12121353183637887</v>
      </c>
      <c r="BC57" s="133">
        <f t="shared" si="31"/>
        <v>0.16920498834163455</v>
      </c>
      <c r="BD57" s="133">
        <f t="shared" si="32"/>
        <v>5.5503129350728486E-2</v>
      </c>
      <c r="BE57" s="133">
        <f t="shared" si="33"/>
        <v>0.42261415882746417</v>
      </c>
      <c r="BF57" s="133">
        <f t="shared" si="34"/>
        <v>0.37768937362178912</v>
      </c>
      <c r="BG57" s="133">
        <f t="shared" si="35"/>
        <v>0.63748047362828564</v>
      </c>
      <c r="BH57" s="113">
        <v>0</v>
      </c>
    </row>
    <row r="58" spans="2:60">
      <c r="B58" s="56">
        <v>53</v>
      </c>
      <c r="C58" s="102" t="s">
        <v>22</v>
      </c>
      <c r="D58" s="111">
        <v>2021</v>
      </c>
      <c r="E58" s="112">
        <v>487</v>
      </c>
      <c r="F58" s="57">
        <f t="shared" si="36"/>
        <v>0.24096981692231567</v>
      </c>
      <c r="G58" s="111">
        <v>147</v>
      </c>
      <c r="H58" s="112">
        <v>57</v>
      </c>
      <c r="I58" s="57">
        <f t="shared" si="37"/>
        <v>0.38775510204081631</v>
      </c>
      <c r="J58" s="111">
        <v>2031</v>
      </c>
      <c r="K58" s="112">
        <v>1223</v>
      </c>
      <c r="L58" s="57">
        <f t="shared" si="38"/>
        <v>0.60216642048252089</v>
      </c>
      <c r="M58" s="111">
        <v>2031</v>
      </c>
      <c r="N58" s="112">
        <v>231</v>
      </c>
      <c r="O58" s="57">
        <f t="shared" si="39"/>
        <v>0.1137370753323486</v>
      </c>
      <c r="P58" s="111">
        <v>2031</v>
      </c>
      <c r="Q58" s="112">
        <v>350</v>
      </c>
      <c r="R58" s="57">
        <f t="shared" si="40"/>
        <v>0.17232890201870998</v>
      </c>
      <c r="S58" s="111">
        <v>2031</v>
      </c>
      <c r="T58" s="112">
        <v>112</v>
      </c>
      <c r="U58" s="57">
        <f t="shared" si="41"/>
        <v>5.5145248645987195E-2</v>
      </c>
      <c r="V58" s="111">
        <v>2030</v>
      </c>
      <c r="W58" s="112">
        <v>862</v>
      </c>
      <c r="X58" s="57">
        <f t="shared" si="42"/>
        <v>0.42463054187192117</v>
      </c>
      <c r="Y58" s="111">
        <v>1580</v>
      </c>
      <c r="Z58" s="112">
        <v>619</v>
      </c>
      <c r="AA58" s="57">
        <f t="shared" si="43"/>
        <v>0.39177215189873416</v>
      </c>
      <c r="AB58" s="111">
        <v>2026</v>
      </c>
      <c r="AC58" s="112">
        <v>1263</v>
      </c>
      <c r="AD58" s="57">
        <f t="shared" si="44"/>
        <v>0.62339585389930896</v>
      </c>
      <c r="AF58" s="34" t="str">
        <f t="shared" si="9"/>
        <v>高槻市</v>
      </c>
      <c r="AG58" s="105">
        <f t="shared" si="10"/>
        <v>0.22558451047247929</v>
      </c>
      <c r="AH58" s="34" t="str">
        <f t="shared" si="11"/>
        <v>東大阪市</v>
      </c>
      <c r="AI58" s="105">
        <f t="shared" si="12"/>
        <v>0.35477582846003897</v>
      </c>
      <c r="AJ58" s="34" t="str">
        <f t="shared" si="13"/>
        <v>豊中市</v>
      </c>
      <c r="AK58" s="105">
        <f t="shared" si="14"/>
        <v>0.57872261418492388</v>
      </c>
      <c r="AL58" s="34" t="str">
        <f t="shared" si="15"/>
        <v>摂津市</v>
      </c>
      <c r="AM58" s="105">
        <f t="shared" si="16"/>
        <v>0.10915492957746478</v>
      </c>
      <c r="AN58" s="34" t="str">
        <f t="shared" si="17"/>
        <v>羽曳野市</v>
      </c>
      <c r="AO58" s="105">
        <f t="shared" si="18"/>
        <v>0.16250813625515295</v>
      </c>
      <c r="AP58" s="34" t="str">
        <f t="shared" si="19"/>
        <v>西区</v>
      </c>
      <c r="AQ58" s="105">
        <f t="shared" si="20"/>
        <v>5.192878338278932E-2</v>
      </c>
      <c r="AR58" s="34" t="str">
        <f t="shared" si="21"/>
        <v>旭区</v>
      </c>
      <c r="AS58" s="105">
        <f t="shared" si="22"/>
        <v>0.40924855491329482</v>
      </c>
      <c r="AT58" s="34" t="str">
        <f t="shared" si="23"/>
        <v>千早赤阪村</v>
      </c>
      <c r="AU58" s="105">
        <f t="shared" si="24"/>
        <v>0.367003367003367</v>
      </c>
      <c r="AV58" s="34" t="str">
        <f t="shared" si="25"/>
        <v>松原市</v>
      </c>
      <c r="AW58" s="105">
        <f t="shared" si="26"/>
        <v>0.60403618649965207</v>
      </c>
      <c r="AY58" s="133">
        <f t="shared" si="27"/>
        <v>0.23584989523144326</v>
      </c>
      <c r="AZ58" s="133">
        <f t="shared" si="28"/>
        <v>0.36234594395732417</v>
      </c>
      <c r="BA58" s="133">
        <f t="shared" si="29"/>
        <v>0.59219323933171963</v>
      </c>
      <c r="BB58" s="133">
        <f t="shared" si="30"/>
        <v>0.12121353183637887</v>
      </c>
      <c r="BC58" s="133">
        <f t="shared" si="31"/>
        <v>0.16920498834163455</v>
      </c>
      <c r="BD58" s="133">
        <f t="shared" si="32"/>
        <v>5.5503129350728486E-2</v>
      </c>
      <c r="BE58" s="133">
        <f t="shared" si="33"/>
        <v>0.42261415882746417</v>
      </c>
      <c r="BF58" s="133">
        <f t="shared" si="34"/>
        <v>0.37768937362178912</v>
      </c>
      <c r="BG58" s="133">
        <f t="shared" si="35"/>
        <v>0.63748047362828564</v>
      </c>
      <c r="BH58" s="113">
        <v>0</v>
      </c>
    </row>
    <row r="59" spans="2:60">
      <c r="B59" s="56">
        <v>54</v>
      </c>
      <c r="C59" s="102" t="s">
        <v>28</v>
      </c>
      <c r="D59" s="111">
        <v>4606</v>
      </c>
      <c r="E59" s="112">
        <v>1098</v>
      </c>
      <c r="F59" s="57">
        <f t="shared" si="36"/>
        <v>0.23838471558836299</v>
      </c>
      <c r="G59" s="111">
        <v>53</v>
      </c>
      <c r="H59" s="112">
        <v>21</v>
      </c>
      <c r="I59" s="57">
        <f t="shared" si="37"/>
        <v>0.39622641509433965</v>
      </c>
      <c r="J59" s="111">
        <v>4609</v>
      </c>
      <c r="K59" s="112">
        <v>2490</v>
      </c>
      <c r="L59" s="57">
        <f t="shared" si="38"/>
        <v>0.54024734215665005</v>
      </c>
      <c r="M59" s="111">
        <v>4609</v>
      </c>
      <c r="N59" s="112">
        <v>448</v>
      </c>
      <c r="O59" s="57">
        <f t="shared" si="39"/>
        <v>9.7201128227381209E-2</v>
      </c>
      <c r="P59" s="111">
        <v>4609</v>
      </c>
      <c r="Q59" s="112">
        <v>749</v>
      </c>
      <c r="R59" s="57">
        <f t="shared" si="40"/>
        <v>0.16250813625515295</v>
      </c>
      <c r="S59" s="111">
        <v>4609</v>
      </c>
      <c r="T59" s="112">
        <v>262</v>
      </c>
      <c r="U59" s="57">
        <f t="shared" si="41"/>
        <v>5.6845302668691693E-2</v>
      </c>
      <c r="V59" s="111">
        <v>4609</v>
      </c>
      <c r="W59" s="112">
        <v>1945</v>
      </c>
      <c r="X59" s="57">
        <f t="shared" si="42"/>
        <v>0.42200043393360814</v>
      </c>
      <c r="Y59" s="111">
        <v>3854</v>
      </c>
      <c r="Z59" s="112">
        <v>1370</v>
      </c>
      <c r="AA59" s="57">
        <f t="shared" si="43"/>
        <v>0.35547483134405811</v>
      </c>
      <c r="AB59" s="111">
        <v>4609</v>
      </c>
      <c r="AC59" s="112">
        <v>2815</v>
      </c>
      <c r="AD59" s="57">
        <f t="shared" si="44"/>
        <v>0.6107615534823172</v>
      </c>
      <c r="AF59" s="34" t="str">
        <f t="shared" si="9"/>
        <v>阿倍野区</v>
      </c>
      <c r="AG59" s="105">
        <f t="shared" si="10"/>
        <v>0.22513966480446929</v>
      </c>
      <c r="AH59" s="34" t="str">
        <f t="shared" si="11"/>
        <v>堺市西区</v>
      </c>
      <c r="AI59" s="105">
        <f t="shared" si="12"/>
        <v>0.35414680648236413</v>
      </c>
      <c r="AJ59" s="34" t="str">
        <f t="shared" si="13"/>
        <v>住吉区</v>
      </c>
      <c r="AK59" s="105">
        <f t="shared" si="14"/>
        <v>0.5773999291533829</v>
      </c>
      <c r="AL59" s="34" t="str">
        <f t="shared" si="15"/>
        <v>貝塚市</v>
      </c>
      <c r="AM59" s="105">
        <f t="shared" si="16"/>
        <v>0.10904977375565611</v>
      </c>
      <c r="AN59" s="34" t="str">
        <f t="shared" si="17"/>
        <v>熊取町</v>
      </c>
      <c r="AO59" s="105">
        <f t="shared" si="18"/>
        <v>0.16233766233766234</v>
      </c>
      <c r="AP59" s="34" t="str">
        <f t="shared" si="19"/>
        <v>東成区</v>
      </c>
      <c r="AQ59" s="105">
        <f t="shared" si="20"/>
        <v>5.1685393258426963E-2</v>
      </c>
      <c r="AR59" s="34" t="str">
        <f t="shared" si="21"/>
        <v>堺市堺区</v>
      </c>
      <c r="AS59" s="105">
        <f t="shared" si="22"/>
        <v>0.40913637879293097</v>
      </c>
      <c r="AT59" s="34" t="str">
        <f t="shared" si="23"/>
        <v>泉南市</v>
      </c>
      <c r="AU59" s="105">
        <f t="shared" si="24"/>
        <v>0.36573628488931664</v>
      </c>
      <c r="AV59" s="34" t="str">
        <f t="shared" si="25"/>
        <v>浪速区</v>
      </c>
      <c r="AW59" s="105">
        <f t="shared" si="26"/>
        <v>0.60336538461538458</v>
      </c>
      <c r="AY59" s="133">
        <f t="shared" si="27"/>
        <v>0.23584989523144326</v>
      </c>
      <c r="AZ59" s="133">
        <f t="shared" si="28"/>
        <v>0.36234594395732417</v>
      </c>
      <c r="BA59" s="133">
        <f t="shared" si="29"/>
        <v>0.59219323933171963</v>
      </c>
      <c r="BB59" s="133">
        <f t="shared" si="30"/>
        <v>0.12121353183637887</v>
      </c>
      <c r="BC59" s="133">
        <f t="shared" si="31"/>
        <v>0.16920498834163455</v>
      </c>
      <c r="BD59" s="133">
        <f t="shared" si="32"/>
        <v>5.5503129350728486E-2</v>
      </c>
      <c r="BE59" s="133">
        <f t="shared" si="33"/>
        <v>0.42261415882746417</v>
      </c>
      <c r="BF59" s="133">
        <f t="shared" si="34"/>
        <v>0.37768937362178912</v>
      </c>
      <c r="BG59" s="133">
        <f t="shared" si="35"/>
        <v>0.63748047362828564</v>
      </c>
      <c r="BH59" s="113">
        <v>0</v>
      </c>
    </row>
    <row r="60" spans="2:60">
      <c r="B60" s="56">
        <v>55</v>
      </c>
      <c r="C60" s="102" t="s">
        <v>17</v>
      </c>
      <c r="D60" s="111">
        <v>4863</v>
      </c>
      <c r="E60" s="112">
        <v>1318</v>
      </c>
      <c r="F60" s="57">
        <f t="shared" si="36"/>
        <v>0.27102611556652273</v>
      </c>
      <c r="G60" s="111">
        <v>1316</v>
      </c>
      <c r="H60" s="112">
        <v>521</v>
      </c>
      <c r="I60" s="57">
        <f t="shared" si="37"/>
        <v>0.39589665653495443</v>
      </c>
      <c r="J60" s="111">
        <v>4863</v>
      </c>
      <c r="K60" s="112">
        <v>2961</v>
      </c>
      <c r="L60" s="57">
        <f t="shared" si="38"/>
        <v>0.60888340530536711</v>
      </c>
      <c r="M60" s="111">
        <v>4863</v>
      </c>
      <c r="N60" s="112">
        <v>587</v>
      </c>
      <c r="O60" s="57">
        <f t="shared" si="39"/>
        <v>0.12070738227431627</v>
      </c>
      <c r="P60" s="111">
        <v>4863</v>
      </c>
      <c r="Q60" s="112">
        <v>897</v>
      </c>
      <c r="R60" s="57">
        <f t="shared" si="40"/>
        <v>0.18445404071560764</v>
      </c>
      <c r="S60" s="111">
        <v>4863</v>
      </c>
      <c r="T60" s="112">
        <v>321</v>
      </c>
      <c r="U60" s="57">
        <f t="shared" si="41"/>
        <v>6.6008636644046881E-2</v>
      </c>
      <c r="V60" s="111">
        <v>4863</v>
      </c>
      <c r="W60" s="112">
        <v>1920</v>
      </c>
      <c r="X60" s="57">
        <f t="shared" si="42"/>
        <v>0.39481801357186924</v>
      </c>
      <c r="Y60" s="111">
        <v>3626</v>
      </c>
      <c r="Z60" s="112">
        <v>1552</v>
      </c>
      <c r="AA60" s="57">
        <f t="shared" si="43"/>
        <v>0.42801985659128516</v>
      </c>
      <c r="AB60" s="111">
        <v>4863</v>
      </c>
      <c r="AC60" s="112">
        <v>2991</v>
      </c>
      <c r="AD60" s="57">
        <f t="shared" si="44"/>
        <v>0.61505243676742749</v>
      </c>
      <c r="AF60" s="34" t="str">
        <f t="shared" si="9"/>
        <v>豊能町</v>
      </c>
      <c r="AG60" s="105">
        <f t="shared" si="10"/>
        <v>0.22405431619786614</v>
      </c>
      <c r="AH60" s="34" t="str">
        <f t="shared" si="11"/>
        <v>四條畷市</v>
      </c>
      <c r="AI60" s="105">
        <f t="shared" si="12"/>
        <v>0.35339805825242721</v>
      </c>
      <c r="AJ60" s="34" t="str">
        <f t="shared" si="13"/>
        <v>大阪狭山市</v>
      </c>
      <c r="AK60" s="105">
        <f t="shared" si="14"/>
        <v>0.57290729072907287</v>
      </c>
      <c r="AL60" s="34" t="str">
        <f t="shared" si="15"/>
        <v>八尾市</v>
      </c>
      <c r="AM60" s="105">
        <f t="shared" si="16"/>
        <v>0.10865104222918241</v>
      </c>
      <c r="AN60" s="34" t="str">
        <f t="shared" si="17"/>
        <v>高石市</v>
      </c>
      <c r="AO60" s="105">
        <f t="shared" si="18"/>
        <v>0.16221498371335505</v>
      </c>
      <c r="AP60" s="34" t="str">
        <f t="shared" si="19"/>
        <v>高槻市</v>
      </c>
      <c r="AQ60" s="105">
        <f t="shared" si="20"/>
        <v>5.1263318112633183E-2</v>
      </c>
      <c r="AR60" s="34" t="str">
        <f t="shared" si="21"/>
        <v>阪南市</v>
      </c>
      <c r="AS60" s="105">
        <f t="shared" si="22"/>
        <v>0.40864086408640865</v>
      </c>
      <c r="AT60" s="34" t="str">
        <f t="shared" si="23"/>
        <v>西区</v>
      </c>
      <c r="AU60" s="105">
        <f t="shared" si="24"/>
        <v>0.36551724137931035</v>
      </c>
      <c r="AV60" s="34" t="str">
        <f t="shared" si="25"/>
        <v>平野区</v>
      </c>
      <c r="AW60" s="105">
        <f t="shared" si="26"/>
        <v>0.60334855403348553</v>
      </c>
      <c r="AY60" s="133">
        <f t="shared" si="27"/>
        <v>0.23584989523144326</v>
      </c>
      <c r="AZ60" s="133">
        <f t="shared" si="28"/>
        <v>0.36234594395732417</v>
      </c>
      <c r="BA60" s="133">
        <f t="shared" si="29"/>
        <v>0.59219323933171963</v>
      </c>
      <c r="BB60" s="133">
        <f t="shared" si="30"/>
        <v>0.12121353183637887</v>
      </c>
      <c r="BC60" s="133">
        <f t="shared" si="31"/>
        <v>0.16920498834163455</v>
      </c>
      <c r="BD60" s="133">
        <f t="shared" si="32"/>
        <v>5.5503129350728486E-2</v>
      </c>
      <c r="BE60" s="133">
        <f t="shared" si="33"/>
        <v>0.42261415882746417</v>
      </c>
      <c r="BF60" s="133">
        <f t="shared" si="34"/>
        <v>0.37768937362178912</v>
      </c>
      <c r="BG60" s="133">
        <f t="shared" si="35"/>
        <v>0.63748047362828564</v>
      </c>
      <c r="BH60" s="113">
        <v>0</v>
      </c>
    </row>
    <row r="61" spans="2:60">
      <c r="B61" s="56">
        <v>56</v>
      </c>
      <c r="C61" s="102" t="s">
        <v>10</v>
      </c>
      <c r="D61" s="111">
        <v>1987</v>
      </c>
      <c r="E61" s="112">
        <v>476</v>
      </c>
      <c r="F61" s="57">
        <f t="shared" si="36"/>
        <v>0.23955712128837445</v>
      </c>
      <c r="G61" s="111">
        <v>94</v>
      </c>
      <c r="H61" s="112">
        <v>38</v>
      </c>
      <c r="I61" s="57">
        <f t="shared" si="37"/>
        <v>0.40425531914893614</v>
      </c>
      <c r="J61" s="111">
        <v>1988</v>
      </c>
      <c r="K61" s="112">
        <v>1115</v>
      </c>
      <c r="L61" s="57">
        <f t="shared" si="38"/>
        <v>0.56086519114688127</v>
      </c>
      <c r="M61" s="111">
        <v>1988</v>
      </c>
      <c r="N61" s="112">
        <v>217</v>
      </c>
      <c r="O61" s="57">
        <f t="shared" si="39"/>
        <v>0.10915492957746478</v>
      </c>
      <c r="P61" s="111">
        <v>1988</v>
      </c>
      <c r="Q61" s="112">
        <v>354</v>
      </c>
      <c r="R61" s="57">
        <f t="shared" si="40"/>
        <v>0.17806841046277666</v>
      </c>
      <c r="S61" s="111">
        <v>1988</v>
      </c>
      <c r="T61" s="112">
        <v>139</v>
      </c>
      <c r="U61" s="57">
        <f t="shared" si="41"/>
        <v>6.9919517102615694E-2</v>
      </c>
      <c r="V61" s="111">
        <v>1986</v>
      </c>
      <c r="W61" s="112">
        <v>766</v>
      </c>
      <c r="X61" s="57">
        <f t="shared" si="42"/>
        <v>0.38569989929506548</v>
      </c>
      <c r="Y61" s="111">
        <v>1457</v>
      </c>
      <c r="Z61" s="112">
        <v>558</v>
      </c>
      <c r="AA61" s="57">
        <f t="shared" si="43"/>
        <v>0.38297872340425532</v>
      </c>
      <c r="AB61" s="111">
        <v>1988</v>
      </c>
      <c r="AC61" s="112">
        <v>1274</v>
      </c>
      <c r="AD61" s="57">
        <f t="shared" si="44"/>
        <v>0.64084507042253525</v>
      </c>
      <c r="AF61" s="34" t="str">
        <f t="shared" si="9"/>
        <v>西区</v>
      </c>
      <c r="AG61" s="105">
        <f t="shared" si="10"/>
        <v>0.22403560830860533</v>
      </c>
      <c r="AH61" s="34" t="str">
        <f t="shared" si="11"/>
        <v>堺市中区</v>
      </c>
      <c r="AI61" s="105">
        <f t="shared" si="12"/>
        <v>0.3533969010727056</v>
      </c>
      <c r="AJ61" s="34" t="str">
        <f t="shared" si="13"/>
        <v>豊能町</v>
      </c>
      <c r="AK61" s="105">
        <f t="shared" si="14"/>
        <v>0.56838021338506306</v>
      </c>
      <c r="AL61" s="34" t="str">
        <f t="shared" si="15"/>
        <v>福島区</v>
      </c>
      <c r="AM61" s="105">
        <f t="shared" si="16"/>
        <v>0.10737033666969972</v>
      </c>
      <c r="AN61" s="34" t="str">
        <f t="shared" si="17"/>
        <v>東成区</v>
      </c>
      <c r="AO61" s="105">
        <f t="shared" si="18"/>
        <v>0.16179775280898875</v>
      </c>
      <c r="AP61" s="34" t="str">
        <f t="shared" si="19"/>
        <v>住吉区</v>
      </c>
      <c r="AQ61" s="105">
        <f t="shared" si="20"/>
        <v>5.1009564293304992E-2</v>
      </c>
      <c r="AR61" s="34" t="str">
        <f t="shared" si="21"/>
        <v>東成区</v>
      </c>
      <c r="AS61" s="105">
        <f t="shared" si="22"/>
        <v>0.4052434456928839</v>
      </c>
      <c r="AT61" s="34" t="str">
        <f t="shared" si="23"/>
        <v>藤井寺市</v>
      </c>
      <c r="AU61" s="105">
        <f t="shared" si="24"/>
        <v>0.36461538461538462</v>
      </c>
      <c r="AV61" s="34" t="str">
        <f t="shared" si="25"/>
        <v>大阪市</v>
      </c>
      <c r="AW61" s="105">
        <f t="shared" si="26"/>
        <v>0.60328249336870021</v>
      </c>
      <c r="AY61" s="133">
        <f t="shared" si="27"/>
        <v>0.23584989523144326</v>
      </c>
      <c r="AZ61" s="133">
        <f t="shared" si="28"/>
        <v>0.36234594395732417</v>
      </c>
      <c r="BA61" s="133">
        <f t="shared" si="29"/>
        <v>0.59219323933171963</v>
      </c>
      <c r="BB61" s="133">
        <f t="shared" si="30"/>
        <v>0.12121353183637887</v>
      </c>
      <c r="BC61" s="133">
        <f t="shared" si="31"/>
        <v>0.16920498834163455</v>
      </c>
      <c r="BD61" s="133">
        <f t="shared" si="32"/>
        <v>5.5503129350728486E-2</v>
      </c>
      <c r="BE61" s="133">
        <f t="shared" si="33"/>
        <v>0.42261415882746417</v>
      </c>
      <c r="BF61" s="133">
        <f t="shared" si="34"/>
        <v>0.37768937362178912</v>
      </c>
      <c r="BG61" s="133">
        <f t="shared" si="35"/>
        <v>0.63748047362828564</v>
      </c>
      <c r="BH61" s="113">
        <v>0</v>
      </c>
    </row>
    <row r="62" spans="2:60">
      <c r="B62" s="56">
        <v>57</v>
      </c>
      <c r="C62" s="102" t="s">
        <v>49</v>
      </c>
      <c r="D62" s="111">
        <v>1535</v>
      </c>
      <c r="E62" s="112">
        <v>340</v>
      </c>
      <c r="F62" s="57">
        <f t="shared" si="36"/>
        <v>0.22149837133550487</v>
      </c>
      <c r="G62" s="111">
        <v>51</v>
      </c>
      <c r="H62" s="112">
        <v>23</v>
      </c>
      <c r="I62" s="57">
        <f t="shared" si="37"/>
        <v>0.45098039215686275</v>
      </c>
      <c r="J62" s="111">
        <v>1535</v>
      </c>
      <c r="K62" s="112">
        <v>890</v>
      </c>
      <c r="L62" s="57">
        <f t="shared" si="38"/>
        <v>0.57980456026058635</v>
      </c>
      <c r="M62" s="111">
        <v>1535</v>
      </c>
      <c r="N62" s="112">
        <v>236</v>
      </c>
      <c r="O62" s="57">
        <f t="shared" si="39"/>
        <v>0.15374592833876222</v>
      </c>
      <c r="P62" s="111">
        <v>1535</v>
      </c>
      <c r="Q62" s="112">
        <v>249</v>
      </c>
      <c r="R62" s="57">
        <f t="shared" si="40"/>
        <v>0.16221498371335505</v>
      </c>
      <c r="S62" s="111">
        <v>1535</v>
      </c>
      <c r="T62" s="112">
        <v>69</v>
      </c>
      <c r="U62" s="57">
        <f t="shared" si="41"/>
        <v>4.4951140065146583E-2</v>
      </c>
      <c r="V62" s="111">
        <v>1514</v>
      </c>
      <c r="W62" s="112">
        <v>653</v>
      </c>
      <c r="X62" s="57">
        <f t="shared" si="42"/>
        <v>0.43130779392338175</v>
      </c>
      <c r="Y62" s="111">
        <v>1339</v>
      </c>
      <c r="Z62" s="112">
        <v>500</v>
      </c>
      <c r="AA62" s="57">
        <f t="shared" si="43"/>
        <v>0.37341299477221807</v>
      </c>
      <c r="AB62" s="111">
        <v>1535</v>
      </c>
      <c r="AC62" s="112">
        <v>991</v>
      </c>
      <c r="AD62" s="57">
        <f t="shared" si="44"/>
        <v>0.64560260586319218</v>
      </c>
      <c r="AF62" s="34" t="str">
        <f t="shared" si="9"/>
        <v>池田市</v>
      </c>
      <c r="AG62" s="105">
        <f t="shared" si="10"/>
        <v>0.22397325692454631</v>
      </c>
      <c r="AH62" s="34" t="str">
        <f t="shared" si="11"/>
        <v>西区</v>
      </c>
      <c r="AI62" s="105">
        <f t="shared" si="12"/>
        <v>0.35168195718654433</v>
      </c>
      <c r="AJ62" s="34" t="str">
        <f t="shared" si="13"/>
        <v>中央区</v>
      </c>
      <c r="AK62" s="105">
        <f t="shared" si="14"/>
        <v>0.56666666666666665</v>
      </c>
      <c r="AL62" s="34" t="str">
        <f t="shared" si="15"/>
        <v>和泉市</v>
      </c>
      <c r="AM62" s="105">
        <f t="shared" si="16"/>
        <v>0.10703363914373089</v>
      </c>
      <c r="AN62" s="34" t="str">
        <f t="shared" si="17"/>
        <v>阿倍野区</v>
      </c>
      <c r="AO62" s="105">
        <f t="shared" si="18"/>
        <v>0.16145251396648044</v>
      </c>
      <c r="AP62" s="34" t="str">
        <f t="shared" si="19"/>
        <v>四條畷市</v>
      </c>
      <c r="AQ62" s="105">
        <f t="shared" si="20"/>
        <v>5.0404480398257623E-2</v>
      </c>
      <c r="AR62" s="34" t="str">
        <f t="shared" si="21"/>
        <v>岬町</v>
      </c>
      <c r="AS62" s="105">
        <f t="shared" si="22"/>
        <v>0.40266666666666667</v>
      </c>
      <c r="AT62" s="34" t="str">
        <f t="shared" si="23"/>
        <v>能勢町</v>
      </c>
      <c r="AU62" s="105">
        <f t="shared" si="24"/>
        <v>0.36421725239616615</v>
      </c>
      <c r="AV62" s="34" t="str">
        <f t="shared" si="25"/>
        <v>泉南市</v>
      </c>
      <c r="AW62" s="105">
        <f t="shared" si="26"/>
        <v>0.60106788710907699</v>
      </c>
      <c r="AY62" s="133">
        <f t="shared" si="27"/>
        <v>0.23584989523144326</v>
      </c>
      <c r="AZ62" s="133">
        <f t="shared" si="28"/>
        <v>0.36234594395732417</v>
      </c>
      <c r="BA62" s="133">
        <f t="shared" si="29"/>
        <v>0.59219323933171963</v>
      </c>
      <c r="BB62" s="133">
        <f t="shared" si="30"/>
        <v>0.12121353183637887</v>
      </c>
      <c r="BC62" s="133">
        <f t="shared" si="31"/>
        <v>0.16920498834163455</v>
      </c>
      <c r="BD62" s="133">
        <f t="shared" si="32"/>
        <v>5.5503129350728486E-2</v>
      </c>
      <c r="BE62" s="133">
        <f t="shared" si="33"/>
        <v>0.42261415882746417</v>
      </c>
      <c r="BF62" s="133">
        <f t="shared" si="34"/>
        <v>0.37768937362178912</v>
      </c>
      <c r="BG62" s="133">
        <f t="shared" si="35"/>
        <v>0.63748047362828564</v>
      </c>
      <c r="BH62" s="113">
        <v>0</v>
      </c>
    </row>
    <row r="63" spans="2:60">
      <c r="B63" s="56">
        <v>58</v>
      </c>
      <c r="C63" s="102" t="s">
        <v>29</v>
      </c>
      <c r="D63" s="111">
        <v>2974</v>
      </c>
      <c r="E63" s="112">
        <v>631</v>
      </c>
      <c r="F63" s="57">
        <f t="shared" si="36"/>
        <v>0.21217215870880968</v>
      </c>
      <c r="G63" s="111">
        <v>4</v>
      </c>
      <c r="H63" s="112">
        <v>2</v>
      </c>
      <c r="I63" s="57">
        <f t="shared" si="37"/>
        <v>0.5</v>
      </c>
      <c r="J63" s="111">
        <v>2977</v>
      </c>
      <c r="K63" s="112">
        <v>1543</v>
      </c>
      <c r="L63" s="57">
        <f t="shared" si="38"/>
        <v>0.51830702049042665</v>
      </c>
      <c r="M63" s="111">
        <v>2977</v>
      </c>
      <c r="N63" s="112">
        <v>236</v>
      </c>
      <c r="O63" s="57">
        <f t="shared" si="39"/>
        <v>7.9274437353039975E-2</v>
      </c>
      <c r="P63" s="111">
        <v>2977</v>
      </c>
      <c r="Q63" s="112">
        <v>436</v>
      </c>
      <c r="R63" s="57">
        <f t="shared" si="40"/>
        <v>0.14645616392341282</v>
      </c>
      <c r="S63" s="111">
        <v>2977</v>
      </c>
      <c r="T63" s="112">
        <v>195</v>
      </c>
      <c r="U63" s="57">
        <f t="shared" si="41"/>
        <v>6.5502183406113537E-2</v>
      </c>
      <c r="V63" s="111">
        <v>2977</v>
      </c>
      <c r="W63" s="112">
        <v>1138</v>
      </c>
      <c r="X63" s="57">
        <f t="shared" si="42"/>
        <v>0.38226402418542155</v>
      </c>
      <c r="Y63" s="111">
        <v>2600</v>
      </c>
      <c r="Z63" s="112">
        <v>948</v>
      </c>
      <c r="AA63" s="57">
        <f t="shared" si="43"/>
        <v>0.36461538461538462</v>
      </c>
      <c r="AB63" s="111">
        <v>2977</v>
      </c>
      <c r="AC63" s="112">
        <v>1786</v>
      </c>
      <c r="AD63" s="57">
        <f t="shared" si="44"/>
        <v>0.59993281827342959</v>
      </c>
      <c r="AF63" s="34" t="str">
        <f t="shared" si="9"/>
        <v>高石市</v>
      </c>
      <c r="AG63" s="105">
        <f t="shared" si="10"/>
        <v>0.22149837133550487</v>
      </c>
      <c r="AH63" s="34" t="str">
        <f t="shared" si="11"/>
        <v>豊中市</v>
      </c>
      <c r="AI63" s="105">
        <f t="shared" si="12"/>
        <v>0.34924881662893598</v>
      </c>
      <c r="AJ63" s="34" t="str">
        <f t="shared" si="13"/>
        <v>平野区</v>
      </c>
      <c r="AK63" s="105">
        <f t="shared" si="14"/>
        <v>0.56499238964992393</v>
      </c>
      <c r="AL63" s="34" t="str">
        <f t="shared" si="15"/>
        <v>港区</v>
      </c>
      <c r="AM63" s="105">
        <f t="shared" si="16"/>
        <v>0.10691244239631337</v>
      </c>
      <c r="AN63" s="34" t="str">
        <f t="shared" si="17"/>
        <v>泉南市</v>
      </c>
      <c r="AO63" s="105">
        <f t="shared" si="18"/>
        <v>0.16094584286803967</v>
      </c>
      <c r="AP63" s="34" t="str">
        <f t="shared" si="19"/>
        <v>池田市</v>
      </c>
      <c r="AQ63" s="105">
        <f t="shared" si="20"/>
        <v>5.0143266475644696E-2</v>
      </c>
      <c r="AR63" s="34" t="str">
        <f t="shared" si="21"/>
        <v>此花区</v>
      </c>
      <c r="AS63" s="105">
        <f t="shared" si="22"/>
        <v>0.40203389830508474</v>
      </c>
      <c r="AT63" s="34" t="str">
        <f t="shared" si="23"/>
        <v>東淀川区</v>
      </c>
      <c r="AU63" s="105">
        <f t="shared" si="24"/>
        <v>0.36360093530787219</v>
      </c>
      <c r="AV63" s="34" t="str">
        <f t="shared" si="25"/>
        <v>藤井寺市</v>
      </c>
      <c r="AW63" s="105">
        <f t="shared" si="26"/>
        <v>0.59993281827342959</v>
      </c>
      <c r="AY63" s="133">
        <f t="shared" si="27"/>
        <v>0.23584989523144326</v>
      </c>
      <c r="AZ63" s="133">
        <f t="shared" si="28"/>
        <v>0.36234594395732417</v>
      </c>
      <c r="BA63" s="133">
        <f t="shared" si="29"/>
        <v>0.59219323933171963</v>
      </c>
      <c r="BB63" s="133">
        <f t="shared" si="30"/>
        <v>0.12121353183637887</v>
      </c>
      <c r="BC63" s="133">
        <f t="shared" si="31"/>
        <v>0.16920498834163455</v>
      </c>
      <c r="BD63" s="133">
        <f t="shared" si="32"/>
        <v>5.5503129350728486E-2</v>
      </c>
      <c r="BE63" s="133">
        <f t="shared" si="33"/>
        <v>0.42261415882746417</v>
      </c>
      <c r="BF63" s="133">
        <f t="shared" si="34"/>
        <v>0.37768937362178912</v>
      </c>
      <c r="BG63" s="133">
        <f t="shared" si="35"/>
        <v>0.63748047362828564</v>
      </c>
      <c r="BH63" s="113">
        <v>0</v>
      </c>
    </row>
    <row r="64" spans="2:60">
      <c r="B64" s="56">
        <v>59</v>
      </c>
      <c r="C64" s="102" t="s">
        <v>23</v>
      </c>
      <c r="D64" s="111">
        <v>12671</v>
      </c>
      <c r="E64" s="112">
        <v>3191</v>
      </c>
      <c r="F64" s="57">
        <f t="shared" si="36"/>
        <v>0.25183489858732538</v>
      </c>
      <c r="G64" s="111">
        <v>7182</v>
      </c>
      <c r="H64" s="112">
        <v>2548</v>
      </c>
      <c r="I64" s="57">
        <f t="shared" si="37"/>
        <v>0.35477582846003897</v>
      </c>
      <c r="J64" s="111">
        <v>12678</v>
      </c>
      <c r="K64" s="112">
        <v>8311</v>
      </c>
      <c r="L64" s="57">
        <f t="shared" si="38"/>
        <v>0.65554503864962932</v>
      </c>
      <c r="M64" s="111">
        <v>12678</v>
      </c>
      <c r="N64" s="112">
        <v>1821</v>
      </c>
      <c r="O64" s="57">
        <f t="shared" si="39"/>
        <v>0.14363464268812115</v>
      </c>
      <c r="P64" s="111">
        <v>12679</v>
      </c>
      <c r="Q64" s="112">
        <v>2221</v>
      </c>
      <c r="R64" s="57">
        <f t="shared" si="40"/>
        <v>0.17517154349712122</v>
      </c>
      <c r="S64" s="111">
        <v>12679</v>
      </c>
      <c r="T64" s="112">
        <v>680</v>
      </c>
      <c r="U64" s="57">
        <f t="shared" si="41"/>
        <v>5.3631989904566607E-2</v>
      </c>
      <c r="V64" s="111">
        <v>12653</v>
      </c>
      <c r="W64" s="112">
        <v>5871</v>
      </c>
      <c r="X64" s="57">
        <f t="shared" si="42"/>
        <v>0.46400063226112387</v>
      </c>
      <c r="Y64" s="111">
        <v>11308</v>
      </c>
      <c r="Z64" s="112">
        <v>3883</v>
      </c>
      <c r="AA64" s="57">
        <f t="shared" si="43"/>
        <v>0.3433852140077821</v>
      </c>
      <c r="AB64" s="111">
        <v>12677</v>
      </c>
      <c r="AC64" s="112">
        <v>8554</v>
      </c>
      <c r="AD64" s="57">
        <f t="shared" si="44"/>
        <v>0.67476532302595249</v>
      </c>
      <c r="AF64" s="34" t="str">
        <f t="shared" si="9"/>
        <v>豊中市</v>
      </c>
      <c r="AG64" s="105">
        <f t="shared" si="10"/>
        <v>0.21966177290466457</v>
      </c>
      <c r="AH64" s="34" t="str">
        <f t="shared" si="11"/>
        <v>和泉市</v>
      </c>
      <c r="AI64" s="105">
        <f t="shared" si="12"/>
        <v>0.34601113172541742</v>
      </c>
      <c r="AJ64" s="34" t="str">
        <f t="shared" si="13"/>
        <v>能勢町</v>
      </c>
      <c r="AK64" s="105">
        <f t="shared" si="14"/>
        <v>0.56351039260969982</v>
      </c>
      <c r="AL64" s="34" t="str">
        <f t="shared" si="15"/>
        <v>西成区</v>
      </c>
      <c r="AM64" s="105">
        <f t="shared" si="16"/>
        <v>0.10589013898080742</v>
      </c>
      <c r="AN64" s="34" t="str">
        <f t="shared" si="17"/>
        <v>豊中市</v>
      </c>
      <c r="AO64" s="105">
        <f t="shared" si="18"/>
        <v>0.16040100250626566</v>
      </c>
      <c r="AP64" s="34" t="str">
        <f t="shared" si="19"/>
        <v>吹田市</v>
      </c>
      <c r="AQ64" s="105">
        <f t="shared" si="20"/>
        <v>4.9797758769312382E-2</v>
      </c>
      <c r="AR64" s="34" t="str">
        <f t="shared" si="21"/>
        <v>住吉区</v>
      </c>
      <c r="AS64" s="105">
        <f t="shared" si="22"/>
        <v>0.3997871585668677</v>
      </c>
      <c r="AT64" s="34" t="str">
        <f t="shared" si="23"/>
        <v>北区</v>
      </c>
      <c r="AU64" s="105">
        <f t="shared" si="24"/>
        <v>0.36311569301260022</v>
      </c>
      <c r="AV64" s="34" t="str">
        <f t="shared" si="25"/>
        <v>千早赤阪村</v>
      </c>
      <c r="AW64" s="105">
        <f t="shared" si="26"/>
        <v>0.59826589595375723</v>
      </c>
      <c r="AY64" s="133">
        <f t="shared" si="27"/>
        <v>0.23584989523144326</v>
      </c>
      <c r="AZ64" s="133">
        <f t="shared" si="28"/>
        <v>0.36234594395732417</v>
      </c>
      <c r="BA64" s="133">
        <f t="shared" si="29"/>
        <v>0.59219323933171963</v>
      </c>
      <c r="BB64" s="133">
        <f t="shared" si="30"/>
        <v>0.12121353183637887</v>
      </c>
      <c r="BC64" s="133">
        <f t="shared" si="31"/>
        <v>0.16920498834163455</v>
      </c>
      <c r="BD64" s="133">
        <f t="shared" si="32"/>
        <v>5.5503129350728486E-2</v>
      </c>
      <c r="BE64" s="133">
        <f t="shared" si="33"/>
        <v>0.42261415882746417</v>
      </c>
      <c r="BF64" s="133">
        <f t="shared" si="34"/>
        <v>0.37768937362178912</v>
      </c>
      <c r="BG64" s="133">
        <f t="shared" si="35"/>
        <v>0.63748047362828564</v>
      </c>
      <c r="BH64" s="113">
        <v>0</v>
      </c>
    </row>
    <row r="65" spans="2:61">
      <c r="B65" s="56">
        <v>60</v>
      </c>
      <c r="C65" s="102" t="s">
        <v>50</v>
      </c>
      <c r="D65" s="111">
        <v>1310</v>
      </c>
      <c r="E65" s="112">
        <v>309</v>
      </c>
      <c r="F65" s="57">
        <f t="shared" si="36"/>
        <v>0.23587786259541985</v>
      </c>
      <c r="G65" s="111">
        <v>330</v>
      </c>
      <c r="H65" s="112">
        <v>121</v>
      </c>
      <c r="I65" s="57">
        <f t="shared" si="37"/>
        <v>0.36666666666666664</v>
      </c>
      <c r="J65" s="111">
        <v>1311</v>
      </c>
      <c r="K65" s="112">
        <v>795</v>
      </c>
      <c r="L65" s="57">
        <f t="shared" si="38"/>
        <v>0.60640732265446229</v>
      </c>
      <c r="M65" s="111">
        <v>1311</v>
      </c>
      <c r="N65" s="112">
        <v>159</v>
      </c>
      <c r="O65" s="57">
        <f t="shared" si="39"/>
        <v>0.12128146453089245</v>
      </c>
      <c r="P65" s="111">
        <v>1311</v>
      </c>
      <c r="Q65" s="112">
        <v>211</v>
      </c>
      <c r="R65" s="57">
        <f t="shared" si="40"/>
        <v>0.16094584286803967</v>
      </c>
      <c r="S65" s="111">
        <v>1311</v>
      </c>
      <c r="T65" s="112">
        <v>74</v>
      </c>
      <c r="U65" s="57">
        <f t="shared" si="41"/>
        <v>5.6445461479786421E-2</v>
      </c>
      <c r="V65" s="111">
        <v>1311</v>
      </c>
      <c r="W65" s="112">
        <v>559</v>
      </c>
      <c r="X65" s="57">
        <f t="shared" si="42"/>
        <v>0.42639206712433259</v>
      </c>
      <c r="Y65" s="111">
        <v>1039</v>
      </c>
      <c r="Z65" s="112">
        <v>380</v>
      </c>
      <c r="AA65" s="57">
        <f t="shared" si="43"/>
        <v>0.36573628488931664</v>
      </c>
      <c r="AB65" s="111">
        <v>1311</v>
      </c>
      <c r="AC65" s="112">
        <v>788</v>
      </c>
      <c r="AD65" s="57">
        <f t="shared" si="44"/>
        <v>0.60106788710907699</v>
      </c>
      <c r="AF65" s="34" t="str">
        <f t="shared" si="9"/>
        <v>城東区</v>
      </c>
      <c r="AG65" s="105">
        <f t="shared" si="10"/>
        <v>0.21905400872190539</v>
      </c>
      <c r="AH65" s="34" t="str">
        <f t="shared" si="11"/>
        <v>旭区</v>
      </c>
      <c r="AI65" s="105">
        <f t="shared" si="12"/>
        <v>0.3447058823529412</v>
      </c>
      <c r="AJ65" s="34" t="str">
        <f t="shared" si="13"/>
        <v>茨木市</v>
      </c>
      <c r="AK65" s="105">
        <f t="shared" si="14"/>
        <v>0.56143891725038586</v>
      </c>
      <c r="AL65" s="34" t="str">
        <f t="shared" si="15"/>
        <v>堺市中区</v>
      </c>
      <c r="AM65" s="105">
        <f t="shared" si="16"/>
        <v>0.1028</v>
      </c>
      <c r="AN65" s="34" t="str">
        <f t="shared" si="17"/>
        <v>東住吉区</v>
      </c>
      <c r="AO65" s="105">
        <f t="shared" si="18"/>
        <v>0.15909090909090909</v>
      </c>
      <c r="AP65" s="34" t="str">
        <f t="shared" si="19"/>
        <v>旭区</v>
      </c>
      <c r="AQ65" s="105">
        <f t="shared" si="20"/>
        <v>4.9596309111880045E-2</v>
      </c>
      <c r="AR65" s="34" t="str">
        <f t="shared" si="21"/>
        <v>住之江区</v>
      </c>
      <c r="AS65" s="105">
        <f t="shared" si="22"/>
        <v>0.39977728285077951</v>
      </c>
      <c r="AT65" s="34" t="str">
        <f t="shared" si="23"/>
        <v>天王寺区</v>
      </c>
      <c r="AU65" s="105">
        <f t="shared" si="24"/>
        <v>0.36256544502617799</v>
      </c>
      <c r="AV65" s="34" t="str">
        <f t="shared" si="25"/>
        <v>堺市南区</v>
      </c>
      <c r="AW65" s="105">
        <f t="shared" si="26"/>
        <v>0.59792284866468848</v>
      </c>
      <c r="AY65" s="133">
        <f t="shared" si="27"/>
        <v>0.23584989523144326</v>
      </c>
      <c r="AZ65" s="133">
        <f t="shared" si="28"/>
        <v>0.36234594395732417</v>
      </c>
      <c r="BA65" s="133">
        <f t="shared" si="29"/>
        <v>0.59219323933171963</v>
      </c>
      <c r="BB65" s="133">
        <f t="shared" si="30"/>
        <v>0.12121353183637887</v>
      </c>
      <c r="BC65" s="133">
        <f t="shared" si="31"/>
        <v>0.16920498834163455</v>
      </c>
      <c r="BD65" s="133">
        <f t="shared" si="32"/>
        <v>5.5503129350728486E-2</v>
      </c>
      <c r="BE65" s="133">
        <f t="shared" si="33"/>
        <v>0.42261415882746417</v>
      </c>
      <c r="BF65" s="133">
        <f t="shared" si="34"/>
        <v>0.37768937362178912</v>
      </c>
      <c r="BG65" s="133">
        <f t="shared" si="35"/>
        <v>0.63748047362828564</v>
      </c>
      <c r="BH65" s="113">
        <v>0</v>
      </c>
    </row>
    <row r="66" spans="2:61">
      <c r="B66" s="56">
        <v>61</v>
      </c>
      <c r="C66" s="102" t="s">
        <v>18</v>
      </c>
      <c r="D66" s="111">
        <v>1607</v>
      </c>
      <c r="E66" s="112">
        <v>377</v>
      </c>
      <c r="F66" s="57">
        <f t="shared" si="36"/>
        <v>0.23459863098942127</v>
      </c>
      <c r="G66" s="111">
        <v>1030</v>
      </c>
      <c r="H66" s="112">
        <v>364</v>
      </c>
      <c r="I66" s="57">
        <f t="shared" si="37"/>
        <v>0.35339805825242721</v>
      </c>
      <c r="J66" s="111">
        <v>1607</v>
      </c>
      <c r="K66" s="112">
        <v>945</v>
      </c>
      <c r="L66" s="57">
        <f t="shared" si="38"/>
        <v>0.58805227131300564</v>
      </c>
      <c r="M66" s="111">
        <v>1607</v>
      </c>
      <c r="N66" s="112">
        <v>186</v>
      </c>
      <c r="O66" s="57">
        <f t="shared" si="39"/>
        <v>0.11574362165525824</v>
      </c>
      <c r="P66" s="111">
        <v>1607</v>
      </c>
      <c r="Q66" s="112">
        <v>254</v>
      </c>
      <c r="R66" s="57">
        <f t="shared" si="40"/>
        <v>0.15805849408836342</v>
      </c>
      <c r="S66" s="111">
        <v>1607</v>
      </c>
      <c r="T66" s="112">
        <v>81</v>
      </c>
      <c r="U66" s="57">
        <f t="shared" si="41"/>
        <v>5.0404480398257623E-2</v>
      </c>
      <c r="V66" s="111">
        <v>1607</v>
      </c>
      <c r="W66" s="112">
        <v>719</v>
      </c>
      <c r="X66" s="57">
        <f t="shared" si="42"/>
        <v>0.44741754822650903</v>
      </c>
      <c r="Y66" s="111">
        <v>1261</v>
      </c>
      <c r="Z66" s="112">
        <v>487</v>
      </c>
      <c r="AA66" s="57">
        <f t="shared" si="43"/>
        <v>0.38620142743854086</v>
      </c>
      <c r="AB66" s="111">
        <v>1607</v>
      </c>
      <c r="AC66" s="112">
        <v>1025</v>
      </c>
      <c r="AD66" s="57">
        <f t="shared" si="44"/>
        <v>0.63783447417548222</v>
      </c>
      <c r="AF66" s="34" t="str">
        <f t="shared" si="9"/>
        <v>吹田市</v>
      </c>
      <c r="AG66" s="105">
        <f t="shared" si="10"/>
        <v>0.21830238726790452</v>
      </c>
      <c r="AH66" s="34" t="str">
        <f t="shared" si="11"/>
        <v>大阪狭山市</v>
      </c>
      <c r="AI66" s="105">
        <f t="shared" si="12"/>
        <v>0.34436343241727424</v>
      </c>
      <c r="AJ66" s="34" t="str">
        <f t="shared" si="13"/>
        <v>港区</v>
      </c>
      <c r="AK66" s="105">
        <f t="shared" si="14"/>
        <v>0.56129032258064515</v>
      </c>
      <c r="AL66" s="34" t="str">
        <f t="shared" si="15"/>
        <v>平野区</v>
      </c>
      <c r="AM66" s="105">
        <f t="shared" si="16"/>
        <v>0.10228310502283106</v>
      </c>
      <c r="AN66" s="34" t="str">
        <f t="shared" si="17"/>
        <v>四條畷市</v>
      </c>
      <c r="AO66" s="105">
        <f t="shared" si="18"/>
        <v>0.15805849408836342</v>
      </c>
      <c r="AP66" s="34" t="str">
        <f t="shared" si="19"/>
        <v>此花区</v>
      </c>
      <c r="AQ66" s="105">
        <f t="shared" si="20"/>
        <v>4.9457994579945798E-2</v>
      </c>
      <c r="AR66" s="34" t="str">
        <f t="shared" si="21"/>
        <v>富田林市</v>
      </c>
      <c r="AS66" s="105">
        <f t="shared" si="22"/>
        <v>0.39548641542506574</v>
      </c>
      <c r="AT66" s="34" t="str">
        <f t="shared" si="23"/>
        <v>豊中市</v>
      </c>
      <c r="AU66" s="105">
        <f t="shared" si="24"/>
        <v>0.35647408084037452</v>
      </c>
      <c r="AV66" s="34" t="str">
        <f t="shared" si="25"/>
        <v>北区</v>
      </c>
      <c r="AW66" s="105">
        <f t="shared" si="26"/>
        <v>0.59599636032757053</v>
      </c>
      <c r="AY66" s="133">
        <f t="shared" si="27"/>
        <v>0.23584989523144326</v>
      </c>
      <c r="AZ66" s="133">
        <f t="shared" si="28"/>
        <v>0.36234594395732417</v>
      </c>
      <c r="BA66" s="133">
        <f t="shared" si="29"/>
        <v>0.59219323933171963</v>
      </c>
      <c r="BB66" s="133">
        <f t="shared" si="30"/>
        <v>0.12121353183637887</v>
      </c>
      <c r="BC66" s="133">
        <f t="shared" si="31"/>
        <v>0.16920498834163455</v>
      </c>
      <c r="BD66" s="133">
        <f t="shared" si="32"/>
        <v>5.5503129350728486E-2</v>
      </c>
      <c r="BE66" s="133">
        <f t="shared" si="33"/>
        <v>0.42261415882746417</v>
      </c>
      <c r="BF66" s="133">
        <f t="shared" si="34"/>
        <v>0.37768937362178912</v>
      </c>
      <c r="BG66" s="133">
        <f t="shared" si="35"/>
        <v>0.63748047362828564</v>
      </c>
      <c r="BH66" s="113">
        <v>0</v>
      </c>
    </row>
    <row r="67" spans="2:61">
      <c r="B67" s="56">
        <v>62</v>
      </c>
      <c r="C67" s="102" t="s">
        <v>19</v>
      </c>
      <c r="D67" s="111">
        <v>1869</v>
      </c>
      <c r="E67" s="112">
        <v>389</v>
      </c>
      <c r="F67" s="57">
        <f t="shared" si="36"/>
        <v>0.20813269127875869</v>
      </c>
      <c r="G67" s="111">
        <v>1239</v>
      </c>
      <c r="H67" s="112">
        <v>442</v>
      </c>
      <c r="I67" s="57">
        <f t="shared" si="37"/>
        <v>0.35673930589184827</v>
      </c>
      <c r="J67" s="111">
        <v>1869</v>
      </c>
      <c r="K67" s="112">
        <v>1118</v>
      </c>
      <c r="L67" s="57">
        <f t="shared" si="38"/>
        <v>0.59818084537185656</v>
      </c>
      <c r="M67" s="111">
        <v>1869</v>
      </c>
      <c r="N67" s="112">
        <v>263</v>
      </c>
      <c r="O67" s="57">
        <f t="shared" si="39"/>
        <v>0.14071696094168004</v>
      </c>
      <c r="P67" s="111">
        <v>1869</v>
      </c>
      <c r="Q67" s="112">
        <v>305</v>
      </c>
      <c r="R67" s="57">
        <f t="shared" si="40"/>
        <v>0.16318887105403959</v>
      </c>
      <c r="S67" s="111">
        <v>1869</v>
      </c>
      <c r="T67" s="112">
        <v>79</v>
      </c>
      <c r="U67" s="57">
        <f t="shared" si="41"/>
        <v>4.2268592830390583E-2</v>
      </c>
      <c r="V67" s="111">
        <v>1869</v>
      </c>
      <c r="W67" s="112">
        <v>825</v>
      </c>
      <c r="X67" s="57">
        <f t="shared" si="42"/>
        <v>0.44141252006420545</v>
      </c>
      <c r="Y67" s="111">
        <v>1641</v>
      </c>
      <c r="Z67" s="112">
        <v>538</v>
      </c>
      <c r="AA67" s="57">
        <f t="shared" si="43"/>
        <v>0.32784887263863499</v>
      </c>
      <c r="AB67" s="111">
        <v>1869</v>
      </c>
      <c r="AC67" s="112">
        <v>1094</v>
      </c>
      <c r="AD67" s="57">
        <f t="shared" si="44"/>
        <v>0.58533975387907977</v>
      </c>
      <c r="AF67" s="34" t="str">
        <f t="shared" si="9"/>
        <v>堺市東区</v>
      </c>
      <c r="AG67" s="105">
        <f t="shared" si="10"/>
        <v>0.2175365344467641</v>
      </c>
      <c r="AH67" s="34" t="str">
        <f t="shared" si="11"/>
        <v>城東区</v>
      </c>
      <c r="AI67" s="105">
        <f t="shared" si="12"/>
        <v>0.34340118187787261</v>
      </c>
      <c r="AJ67" s="34" t="str">
        <f t="shared" si="13"/>
        <v>摂津市</v>
      </c>
      <c r="AK67" s="105">
        <f t="shared" si="14"/>
        <v>0.56086519114688127</v>
      </c>
      <c r="AL67" s="34" t="str">
        <f t="shared" si="15"/>
        <v>大正区</v>
      </c>
      <c r="AM67" s="105">
        <f t="shared" si="16"/>
        <v>9.9410898379970539E-2</v>
      </c>
      <c r="AN67" s="34" t="str">
        <f t="shared" si="17"/>
        <v>河南町</v>
      </c>
      <c r="AO67" s="105">
        <f t="shared" si="18"/>
        <v>0.15617715617715619</v>
      </c>
      <c r="AP67" s="34" t="str">
        <f t="shared" si="19"/>
        <v>茨木市</v>
      </c>
      <c r="AQ67" s="105">
        <f t="shared" si="20"/>
        <v>4.9388578891131428E-2</v>
      </c>
      <c r="AR67" s="34" t="str">
        <f t="shared" si="21"/>
        <v>門真市</v>
      </c>
      <c r="AS67" s="105">
        <f t="shared" si="22"/>
        <v>0.39481801357186924</v>
      </c>
      <c r="AT67" s="34" t="str">
        <f t="shared" si="23"/>
        <v>羽曳野市</v>
      </c>
      <c r="AU67" s="105">
        <f t="shared" si="24"/>
        <v>0.35547483134405811</v>
      </c>
      <c r="AV67" s="34" t="str">
        <f t="shared" si="25"/>
        <v>岬町</v>
      </c>
      <c r="AW67" s="105">
        <f t="shared" si="26"/>
        <v>0.59466666666666668</v>
      </c>
      <c r="AY67" s="133">
        <f t="shared" si="27"/>
        <v>0.23584989523144326</v>
      </c>
      <c r="AZ67" s="133">
        <f t="shared" si="28"/>
        <v>0.36234594395732417</v>
      </c>
      <c r="BA67" s="133">
        <f t="shared" si="29"/>
        <v>0.59219323933171963</v>
      </c>
      <c r="BB67" s="133">
        <f t="shared" si="30"/>
        <v>0.12121353183637887</v>
      </c>
      <c r="BC67" s="133">
        <f t="shared" si="31"/>
        <v>0.16920498834163455</v>
      </c>
      <c r="BD67" s="133">
        <f t="shared" si="32"/>
        <v>5.5503129350728486E-2</v>
      </c>
      <c r="BE67" s="133">
        <f t="shared" si="33"/>
        <v>0.42261415882746417</v>
      </c>
      <c r="BF67" s="133">
        <f t="shared" si="34"/>
        <v>0.37768937362178912</v>
      </c>
      <c r="BG67" s="133">
        <f t="shared" si="35"/>
        <v>0.63748047362828564</v>
      </c>
      <c r="BH67" s="113">
        <v>0</v>
      </c>
    </row>
    <row r="68" spans="2:61">
      <c r="B68" s="56">
        <v>63</v>
      </c>
      <c r="C68" s="102" t="s">
        <v>30</v>
      </c>
      <c r="D68" s="111">
        <v>2221</v>
      </c>
      <c r="E68" s="112">
        <v>452</v>
      </c>
      <c r="F68" s="57">
        <f t="shared" si="36"/>
        <v>0.20351193156235931</v>
      </c>
      <c r="G68" s="111">
        <v>1783</v>
      </c>
      <c r="H68" s="112">
        <v>614</v>
      </c>
      <c r="I68" s="57">
        <f t="shared" si="37"/>
        <v>0.34436343241727424</v>
      </c>
      <c r="J68" s="111">
        <v>2222</v>
      </c>
      <c r="K68" s="112">
        <v>1273</v>
      </c>
      <c r="L68" s="57">
        <f t="shared" si="38"/>
        <v>0.57290729072907287</v>
      </c>
      <c r="M68" s="111">
        <v>2222</v>
      </c>
      <c r="N68" s="112">
        <v>216</v>
      </c>
      <c r="O68" s="57">
        <f t="shared" si="39"/>
        <v>9.7209720972097208E-2</v>
      </c>
      <c r="P68" s="111">
        <v>2222</v>
      </c>
      <c r="Q68" s="112">
        <v>337</v>
      </c>
      <c r="R68" s="57">
        <f t="shared" si="40"/>
        <v>0.15166516651665166</v>
      </c>
      <c r="S68" s="111">
        <v>2222</v>
      </c>
      <c r="T68" s="112">
        <v>120</v>
      </c>
      <c r="U68" s="57">
        <f t="shared" si="41"/>
        <v>5.4005400540054004E-2</v>
      </c>
      <c r="V68" s="111">
        <v>2218</v>
      </c>
      <c r="W68" s="112">
        <v>938</v>
      </c>
      <c r="X68" s="57">
        <f t="shared" si="42"/>
        <v>0.42290351668169524</v>
      </c>
      <c r="Y68" s="111">
        <v>1996</v>
      </c>
      <c r="Z68" s="112">
        <v>688</v>
      </c>
      <c r="AA68" s="57">
        <f t="shared" si="43"/>
        <v>0.34468937875751504</v>
      </c>
      <c r="AB68" s="111">
        <v>2222</v>
      </c>
      <c r="AC68" s="112">
        <v>1437</v>
      </c>
      <c r="AD68" s="57">
        <f t="shared" si="44"/>
        <v>0.64671467146714667</v>
      </c>
      <c r="AF68" s="34" t="str">
        <f t="shared" si="9"/>
        <v>島本町</v>
      </c>
      <c r="AG68" s="105">
        <f t="shared" si="10"/>
        <v>0.21395348837209302</v>
      </c>
      <c r="AH68" s="34" t="str">
        <f t="shared" si="11"/>
        <v>西淀川区</v>
      </c>
      <c r="AI68" s="105">
        <f t="shared" si="12"/>
        <v>0.3428154631655726</v>
      </c>
      <c r="AJ68" s="34" t="str">
        <f t="shared" si="13"/>
        <v>北区</v>
      </c>
      <c r="AK68" s="105">
        <f t="shared" si="14"/>
        <v>0.55959963603275709</v>
      </c>
      <c r="AL68" s="34" t="str">
        <f t="shared" si="15"/>
        <v>千早赤阪村</v>
      </c>
      <c r="AM68" s="105">
        <f t="shared" si="16"/>
        <v>9.8265895953757232E-2</v>
      </c>
      <c r="AN68" s="34" t="str">
        <f t="shared" si="17"/>
        <v>河内長野市</v>
      </c>
      <c r="AO68" s="105">
        <f t="shared" si="18"/>
        <v>0.15609570831750855</v>
      </c>
      <c r="AP68" s="34" t="str">
        <f t="shared" si="19"/>
        <v>千早赤阪村</v>
      </c>
      <c r="AQ68" s="105">
        <f t="shared" si="20"/>
        <v>4.6242774566473986E-2</v>
      </c>
      <c r="AR68" s="34" t="str">
        <f t="shared" si="21"/>
        <v>河内長野市</v>
      </c>
      <c r="AS68" s="105">
        <f t="shared" si="22"/>
        <v>0.3925925925925926</v>
      </c>
      <c r="AT68" s="34" t="str">
        <f t="shared" si="23"/>
        <v>旭区</v>
      </c>
      <c r="AU68" s="105">
        <f t="shared" si="24"/>
        <v>0.35526315789473684</v>
      </c>
      <c r="AV68" s="34" t="str">
        <f t="shared" si="25"/>
        <v>豊中市</v>
      </c>
      <c r="AW68" s="105">
        <f t="shared" si="26"/>
        <v>0.59041960638692903</v>
      </c>
      <c r="AY68" s="133">
        <f t="shared" si="27"/>
        <v>0.23584989523144326</v>
      </c>
      <c r="AZ68" s="133">
        <f t="shared" si="28"/>
        <v>0.36234594395732417</v>
      </c>
      <c r="BA68" s="133">
        <f t="shared" si="29"/>
        <v>0.59219323933171963</v>
      </c>
      <c r="BB68" s="133">
        <f t="shared" si="30"/>
        <v>0.12121353183637887</v>
      </c>
      <c r="BC68" s="133">
        <f t="shared" si="31"/>
        <v>0.16920498834163455</v>
      </c>
      <c r="BD68" s="133">
        <f t="shared" si="32"/>
        <v>5.5503129350728486E-2</v>
      </c>
      <c r="BE68" s="133">
        <f t="shared" si="33"/>
        <v>0.42261415882746417</v>
      </c>
      <c r="BF68" s="133">
        <f t="shared" si="34"/>
        <v>0.37768937362178912</v>
      </c>
      <c r="BG68" s="133">
        <f t="shared" si="35"/>
        <v>0.63748047362828564</v>
      </c>
      <c r="BH68" s="113">
        <v>0</v>
      </c>
    </row>
    <row r="69" spans="2:61">
      <c r="B69" s="56">
        <v>64</v>
      </c>
      <c r="C69" s="102" t="s">
        <v>51</v>
      </c>
      <c r="D69" s="111">
        <v>1111</v>
      </c>
      <c r="E69" s="112">
        <v>265</v>
      </c>
      <c r="F69" s="57">
        <f t="shared" si="36"/>
        <v>0.23852385238523852</v>
      </c>
      <c r="G69" s="111">
        <v>704</v>
      </c>
      <c r="H69" s="112">
        <v>258</v>
      </c>
      <c r="I69" s="57">
        <f t="shared" si="37"/>
        <v>0.36647727272727271</v>
      </c>
      <c r="J69" s="111">
        <v>1111</v>
      </c>
      <c r="K69" s="112">
        <v>685</v>
      </c>
      <c r="L69" s="57">
        <f t="shared" si="38"/>
        <v>0.61656165616561653</v>
      </c>
      <c r="M69" s="111">
        <v>1111</v>
      </c>
      <c r="N69" s="112">
        <v>160</v>
      </c>
      <c r="O69" s="57">
        <f t="shared" si="39"/>
        <v>0.14401440144014402</v>
      </c>
      <c r="P69" s="111">
        <v>1111</v>
      </c>
      <c r="Q69" s="112">
        <v>181</v>
      </c>
      <c r="R69" s="57">
        <f t="shared" si="40"/>
        <v>0.16291629162916291</v>
      </c>
      <c r="S69" s="111">
        <v>1111</v>
      </c>
      <c r="T69" s="112">
        <v>60</v>
      </c>
      <c r="U69" s="57">
        <f t="shared" si="41"/>
        <v>5.4005400540054004E-2</v>
      </c>
      <c r="V69" s="111">
        <v>1111</v>
      </c>
      <c r="W69" s="112">
        <v>454</v>
      </c>
      <c r="X69" s="57">
        <f t="shared" si="42"/>
        <v>0.40864086408640865</v>
      </c>
      <c r="Y69" s="111">
        <v>1052</v>
      </c>
      <c r="Z69" s="112">
        <v>392</v>
      </c>
      <c r="AA69" s="57">
        <f t="shared" si="43"/>
        <v>0.37262357414448671</v>
      </c>
      <c r="AB69" s="111">
        <v>1111</v>
      </c>
      <c r="AC69" s="112">
        <v>686</v>
      </c>
      <c r="AD69" s="57">
        <f t="shared" si="44"/>
        <v>0.61746174617461747</v>
      </c>
      <c r="AF69" s="34" t="str">
        <f t="shared" si="9"/>
        <v>藤井寺市</v>
      </c>
      <c r="AG69" s="105">
        <f t="shared" si="10"/>
        <v>0.21217215870880968</v>
      </c>
      <c r="AH69" s="34" t="str">
        <f>INDEX($C$6:$C$79,MATCH(AI69,I$6:I$79,0))</f>
        <v>天王寺区</v>
      </c>
      <c r="AI69" s="105">
        <f t="shared" si="12"/>
        <v>0.33966745843230406</v>
      </c>
      <c r="AJ69" s="34" t="str">
        <f t="shared" si="13"/>
        <v>池田市</v>
      </c>
      <c r="AK69" s="105">
        <f t="shared" si="14"/>
        <v>0.55842088506844956</v>
      </c>
      <c r="AL69" s="34" t="str">
        <f t="shared" si="15"/>
        <v>忠岡町</v>
      </c>
      <c r="AM69" s="105">
        <f t="shared" si="16"/>
        <v>9.8253275109170299E-2</v>
      </c>
      <c r="AN69" s="34" t="str">
        <f t="shared" si="17"/>
        <v>枚方市</v>
      </c>
      <c r="AO69" s="105">
        <f t="shared" si="18"/>
        <v>0.15487292009508136</v>
      </c>
      <c r="AP69" s="34" t="str">
        <f t="shared" si="19"/>
        <v>北区</v>
      </c>
      <c r="AQ69" s="105">
        <f t="shared" si="20"/>
        <v>4.5495905368516831E-2</v>
      </c>
      <c r="AR69" s="34" t="str">
        <f t="shared" si="21"/>
        <v>泉大津市</v>
      </c>
      <c r="AS69" s="105">
        <f t="shared" si="22"/>
        <v>0.38800705467372132</v>
      </c>
      <c r="AT69" s="34" t="str">
        <f t="shared" si="23"/>
        <v>八尾市</v>
      </c>
      <c r="AU69" s="105">
        <f t="shared" si="24"/>
        <v>0.35438406288114921</v>
      </c>
      <c r="AV69" s="34" t="str">
        <f t="shared" si="25"/>
        <v>旭区</v>
      </c>
      <c r="AW69" s="105">
        <f t="shared" si="26"/>
        <v>0.58972879399884592</v>
      </c>
      <c r="AY69" s="133">
        <f t="shared" si="27"/>
        <v>0.23584989523144326</v>
      </c>
      <c r="AZ69" s="133">
        <f t="shared" si="28"/>
        <v>0.36234594395732417</v>
      </c>
      <c r="BA69" s="133">
        <f t="shared" si="29"/>
        <v>0.59219323933171963</v>
      </c>
      <c r="BB69" s="133">
        <f t="shared" si="30"/>
        <v>0.12121353183637887</v>
      </c>
      <c r="BC69" s="133">
        <f t="shared" si="31"/>
        <v>0.16920498834163455</v>
      </c>
      <c r="BD69" s="133">
        <f t="shared" si="32"/>
        <v>5.5503129350728486E-2</v>
      </c>
      <c r="BE69" s="133">
        <f t="shared" si="33"/>
        <v>0.42261415882746417</v>
      </c>
      <c r="BF69" s="133">
        <f t="shared" si="34"/>
        <v>0.37768937362178912</v>
      </c>
      <c r="BG69" s="133">
        <f t="shared" si="35"/>
        <v>0.63748047362828564</v>
      </c>
      <c r="BH69" s="113">
        <v>0</v>
      </c>
    </row>
    <row r="70" spans="2:61">
      <c r="B70" s="56">
        <v>65</v>
      </c>
      <c r="C70" s="102" t="s">
        <v>11</v>
      </c>
      <c r="D70" s="111">
        <v>860</v>
      </c>
      <c r="E70" s="112">
        <v>184</v>
      </c>
      <c r="F70" s="57">
        <f t="shared" ref="F70:F79" si="45">IFERROR(E70/D70,0)</f>
        <v>0.21395348837209302</v>
      </c>
      <c r="G70" s="111">
        <v>646</v>
      </c>
      <c r="H70" s="112">
        <v>203</v>
      </c>
      <c r="I70" s="57">
        <f t="shared" ref="I70:I79" si="46">IFERROR(H70/G70,0)</f>
        <v>0.31424148606811148</v>
      </c>
      <c r="J70" s="111">
        <v>860</v>
      </c>
      <c r="K70" s="112">
        <v>452</v>
      </c>
      <c r="L70" s="57">
        <f t="shared" ref="L70:L79" si="47">IFERROR(K70/J70,0)</f>
        <v>0.52558139534883719</v>
      </c>
      <c r="M70" s="111">
        <v>860</v>
      </c>
      <c r="N70" s="112">
        <v>95</v>
      </c>
      <c r="O70" s="57">
        <f t="shared" ref="O70:O79" si="48">IFERROR(N70/M70,0)</f>
        <v>0.11046511627906977</v>
      </c>
      <c r="P70" s="111">
        <v>860</v>
      </c>
      <c r="Q70" s="112">
        <v>126</v>
      </c>
      <c r="R70" s="57">
        <f t="shared" ref="R70:R79" si="49">IFERROR(Q70/P70,0)</f>
        <v>0.14651162790697675</v>
      </c>
      <c r="S70" s="111">
        <v>860</v>
      </c>
      <c r="T70" s="112">
        <v>22</v>
      </c>
      <c r="U70" s="57">
        <f t="shared" ref="U70:U79" si="50">IFERROR(T70/S70,0)</f>
        <v>2.5581395348837209E-2</v>
      </c>
      <c r="V70" s="111">
        <v>860</v>
      </c>
      <c r="W70" s="112">
        <v>422</v>
      </c>
      <c r="X70" s="57">
        <f t="shared" ref="X70:X79" si="51">IFERROR(W70/V70,0)</f>
        <v>0.49069767441860462</v>
      </c>
      <c r="Y70" s="111">
        <v>809</v>
      </c>
      <c r="Z70" s="112">
        <v>260</v>
      </c>
      <c r="AA70" s="57">
        <f t="shared" ref="AA70:AA79" si="52">IFERROR(Z70/Y70,0)</f>
        <v>0.32138442521631644</v>
      </c>
      <c r="AB70" s="111">
        <v>860</v>
      </c>
      <c r="AC70" s="112">
        <v>525</v>
      </c>
      <c r="AD70" s="57">
        <f t="shared" ref="AD70:AD79" si="53">IFERROR(AC70/AB70,0)</f>
        <v>0.61046511627906974</v>
      </c>
      <c r="AF70" s="34" t="str">
        <f t="shared" si="9"/>
        <v>茨木市</v>
      </c>
      <c r="AG70" s="105">
        <f t="shared" si="10"/>
        <v>0.21170743291379721</v>
      </c>
      <c r="AH70" s="34" t="str">
        <f t="shared" si="11"/>
        <v>中央区</v>
      </c>
      <c r="AI70" s="105">
        <f t="shared" si="12"/>
        <v>0.33916849015317285</v>
      </c>
      <c r="AJ70" s="34" t="str">
        <f t="shared" si="13"/>
        <v>大正区</v>
      </c>
      <c r="AK70" s="105">
        <f t="shared" si="14"/>
        <v>0.5449189985272459</v>
      </c>
      <c r="AL70" s="34" t="str">
        <f t="shared" si="15"/>
        <v>岸和田市</v>
      </c>
      <c r="AM70" s="105">
        <f t="shared" si="16"/>
        <v>9.7275436355896125E-2</v>
      </c>
      <c r="AN70" s="34" t="str">
        <f t="shared" si="17"/>
        <v>箕面市</v>
      </c>
      <c r="AO70" s="105">
        <f t="shared" si="18"/>
        <v>0.15332120109190173</v>
      </c>
      <c r="AP70" s="34" t="str">
        <f t="shared" si="19"/>
        <v>高石市</v>
      </c>
      <c r="AQ70" s="105">
        <f t="shared" si="20"/>
        <v>4.4951140065146583E-2</v>
      </c>
      <c r="AR70" s="34" t="str">
        <f t="shared" si="21"/>
        <v>河南町</v>
      </c>
      <c r="AS70" s="105">
        <f t="shared" si="22"/>
        <v>0.38694638694638694</v>
      </c>
      <c r="AT70" s="34" t="str">
        <f t="shared" si="23"/>
        <v>住吉区</v>
      </c>
      <c r="AU70" s="105">
        <f t="shared" si="24"/>
        <v>0.3540650406504065</v>
      </c>
      <c r="AV70" s="34" t="str">
        <f t="shared" si="25"/>
        <v>交野市</v>
      </c>
      <c r="AW70" s="105">
        <f t="shared" si="26"/>
        <v>0.58533975387907977</v>
      </c>
      <c r="AY70" s="133">
        <f t="shared" si="27"/>
        <v>0.23584989523144326</v>
      </c>
      <c r="AZ70" s="133">
        <f t="shared" si="28"/>
        <v>0.36234594395732417</v>
      </c>
      <c r="BA70" s="133">
        <f t="shared" si="29"/>
        <v>0.59219323933171963</v>
      </c>
      <c r="BB70" s="133">
        <f t="shared" si="30"/>
        <v>0.12121353183637887</v>
      </c>
      <c r="BC70" s="133">
        <f t="shared" si="31"/>
        <v>0.16920498834163455</v>
      </c>
      <c r="BD70" s="133">
        <f t="shared" si="32"/>
        <v>5.5503129350728486E-2</v>
      </c>
      <c r="BE70" s="133">
        <f t="shared" si="33"/>
        <v>0.42261415882746417</v>
      </c>
      <c r="BF70" s="133">
        <f t="shared" si="34"/>
        <v>0.37768937362178912</v>
      </c>
      <c r="BG70" s="133">
        <f t="shared" si="35"/>
        <v>0.63748047362828564</v>
      </c>
      <c r="BH70" s="113">
        <v>0</v>
      </c>
    </row>
    <row r="71" spans="2:61">
      <c r="B71" s="56">
        <v>66</v>
      </c>
      <c r="C71" s="102" t="s">
        <v>5</v>
      </c>
      <c r="D71" s="111">
        <v>2062</v>
      </c>
      <c r="E71" s="112">
        <v>462</v>
      </c>
      <c r="F71" s="57">
        <f t="shared" si="45"/>
        <v>0.22405431619786614</v>
      </c>
      <c r="G71" s="111">
        <v>2022</v>
      </c>
      <c r="H71" s="112">
        <v>670</v>
      </c>
      <c r="I71" s="57">
        <f t="shared" si="46"/>
        <v>0.33135509396636992</v>
      </c>
      <c r="J71" s="111">
        <v>2062</v>
      </c>
      <c r="K71" s="112">
        <v>1172</v>
      </c>
      <c r="L71" s="57">
        <f t="shared" si="47"/>
        <v>0.56838021338506306</v>
      </c>
      <c r="M71" s="111">
        <v>2062</v>
      </c>
      <c r="N71" s="112">
        <v>151</v>
      </c>
      <c r="O71" s="57">
        <f t="shared" si="48"/>
        <v>7.3229873908826376E-2</v>
      </c>
      <c r="P71" s="111">
        <v>2062</v>
      </c>
      <c r="Q71" s="112">
        <v>301</v>
      </c>
      <c r="R71" s="57">
        <f t="shared" si="49"/>
        <v>0.14597478176527642</v>
      </c>
      <c r="S71" s="111">
        <v>2062</v>
      </c>
      <c r="T71" s="112">
        <v>125</v>
      </c>
      <c r="U71" s="57">
        <f t="shared" si="50"/>
        <v>6.0620756547041708E-2</v>
      </c>
      <c r="V71" s="111">
        <v>2062</v>
      </c>
      <c r="W71" s="112">
        <v>950</v>
      </c>
      <c r="X71" s="57">
        <f t="shared" si="51"/>
        <v>0.46071774975751695</v>
      </c>
      <c r="Y71" s="111">
        <v>1128</v>
      </c>
      <c r="Z71" s="112">
        <v>440</v>
      </c>
      <c r="AA71" s="57">
        <f t="shared" si="52"/>
        <v>0.39007092198581561</v>
      </c>
      <c r="AB71" s="111">
        <v>2062</v>
      </c>
      <c r="AC71" s="112">
        <v>1249</v>
      </c>
      <c r="AD71" s="57">
        <f t="shared" si="53"/>
        <v>0.60572259941804074</v>
      </c>
      <c r="AF71" s="34" t="str">
        <f t="shared" ref="AF71:AF79" si="54">INDEX($C$6:$C$79,MATCH(AG71,F$6:F$79,0))</f>
        <v>天王寺区</v>
      </c>
      <c r="AG71" s="105">
        <f t="shared" ref="AG71:AG79" si="55">LARGE(F$6:F$79,ROW(A66))</f>
        <v>0.20965971459934138</v>
      </c>
      <c r="AH71" s="34" t="str">
        <f t="shared" ref="AH71:AH78" si="56">INDEX($C$6:$C$79,MATCH(AI71,I$6:I$79,0))</f>
        <v>東住吉区</v>
      </c>
      <c r="AI71" s="105">
        <f t="shared" ref="AI71:AI79" si="57">LARGE(I$6:I$79,ROW(C66))</f>
        <v>0.3380726698262243</v>
      </c>
      <c r="AJ71" s="34" t="str">
        <f t="shared" ref="AJ71:AJ79" si="58">INDEX($C$6:$C$79,MATCH(AK71,L$6:L$79,0))</f>
        <v>八尾市</v>
      </c>
      <c r="AK71" s="105">
        <f t="shared" ref="AK71:AK79" si="59">LARGE(L$6:L$79,ROW(E66))</f>
        <v>0.54239118695323474</v>
      </c>
      <c r="AL71" s="34" t="str">
        <f t="shared" ref="AL71:AL79" si="60">INDEX($C$6:$C$79,MATCH(AM71,O$6:O$79,0))</f>
        <v>大阪狭山市</v>
      </c>
      <c r="AM71" s="105">
        <f t="shared" ref="AM71:AM79" si="61">LARGE(O$6:O$79,ROW(G66))</f>
        <v>9.7209720972097208E-2</v>
      </c>
      <c r="AN71" s="34" t="str">
        <f t="shared" ref="AN71:AN79" si="62">INDEX($C$6:$C$79,MATCH(AO71,R$6:R$79,0))</f>
        <v>大阪狭山市</v>
      </c>
      <c r="AO71" s="105">
        <f t="shared" ref="AO71:AO79" si="63">LARGE(R$6:R$79,ROW(I66))</f>
        <v>0.15166516651665166</v>
      </c>
      <c r="AP71" s="34" t="str">
        <f t="shared" ref="AP71:AP79" si="64">INDEX($C$6:$C$79,MATCH(AQ71,U$6:U$79,0))</f>
        <v>中央区</v>
      </c>
      <c r="AQ71" s="105">
        <f t="shared" ref="AQ71:AQ79" si="65">LARGE(U$6:U$79,ROW(K66))</f>
        <v>4.3434343434343436E-2</v>
      </c>
      <c r="AR71" s="34" t="str">
        <f t="shared" ref="AR71:AR79" si="66">INDEX($C$6:$C$79,MATCH(AS71,X$6:X$79,0))</f>
        <v>摂津市</v>
      </c>
      <c r="AS71" s="105">
        <f t="shared" ref="AS71:AS79" si="67">LARGE(X$6:X$79,ROW(M66))</f>
        <v>0.38569989929506548</v>
      </c>
      <c r="AT71" s="34" t="str">
        <f t="shared" ref="AT71:AT79" si="68">INDEX($C$6:$C$79,MATCH(AU71,AA$6:AA$79,0))</f>
        <v>東成区</v>
      </c>
      <c r="AU71" s="105">
        <f t="shared" ref="AU71:AU79" si="69">LARGE(AA$6:AA$79,ROW(O66))</f>
        <v>0.3525698827772768</v>
      </c>
      <c r="AV71" s="34" t="str">
        <f t="shared" ref="AV71:AV79" si="70">INDEX($C$6:$C$79,MATCH(AW71,AD$6:AD$79,0))</f>
        <v>住之江区</v>
      </c>
      <c r="AW71" s="105">
        <f t="shared" ref="AW71:AW79" si="71">LARGE(AD$6:AD$79,ROW(Q66))</f>
        <v>0.58504155124653745</v>
      </c>
      <c r="AY71" s="133">
        <f t="shared" ref="AY71:AY79" si="72">$F$80</f>
        <v>0.23584989523144326</v>
      </c>
      <c r="AZ71" s="133">
        <f t="shared" ref="AZ71:AZ79" si="73">$I$80</f>
        <v>0.36234594395732417</v>
      </c>
      <c r="BA71" s="133">
        <f t="shared" ref="BA71:BA79" si="74">$L$80</f>
        <v>0.59219323933171963</v>
      </c>
      <c r="BB71" s="133">
        <f t="shared" ref="BB71:BB79" si="75">$O$80</f>
        <v>0.12121353183637887</v>
      </c>
      <c r="BC71" s="133">
        <f t="shared" ref="BC71:BC79" si="76">$R$80</f>
        <v>0.16920498834163455</v>
      </c>
      <c r="BD71" s="133">
        <f t="shared" ref="BD71:BD79" si="77">$U$80</f>
        <v>5.5503129350728486E-2</v>
      </c>
      <c r="BE71" s="133">
        <f t="shared" ref="BE71:BE79" si="78">$X$80</f>
        <v>0.42261415882746417</v>
      </c>
      <c r="BF71" s="133">
        <f t="shared" ref="BF71:BF79" si="79">$AA$80</f>
        <v>0.37768937362178912</v>
      </c>
      <c r="BG71" s="133">
        <f t="shared" ref="BG71:BG79" si="80">$AD$80</f>
        <v>0.63748047362828564</v>
      </c>
      <c r="BH71" s="113">
        <v>0</v>
      </c>
    </row>
    <row r="72" spans="2:61">
      <c r="B72" s="56">
        <v>67</v>
      </c>
      <c r="C72" s="102" t="s">
        <v>6</v>
      </c>
      <c r="D72" s="111">
        <v>433</v>
      </c>
      <c r="E72" s="112">
        <v>89</v>
      </c>
      <c r="F72" s="57">
        <f t="shared" si="45"/>
        <v>0.20554272517321015</v>
      </c>
      <c r="G72" s="111">
        <v>177</v>
      </c>
      <c r="H72" s="112">
        <v>67</v>
      </c>
      <c r="I72" s="57">
        <f t="shared" si="46"/>
        <v>0.37853107344632769</v>
      </c>
      <c r="J72" s="111">
        <v>433</v>
      </c>
      <c r="K72" s="112">
        <v>244</v>
      </c>
      <c r="L72" s="57">
        <f t="shared" si="47"/>
        <v>0.56351039260969982</v>
      </c>
      <c r="M72" s="111">
        <v>433</v>
      </c>
      <c r="N72" s="112">
        <v>48</v>
      </c>
      <c r="O72" s="57">
        <f t="shared" si="48"/>
        <v>0.11085450346420324</v>
      </c>
      <c r="P72" s="111">
        <v>433</v>
      </c>
      <c r="Q72" s="112">
        <v>56</v>
      </c>
      <c r="R72" s="57">
        <f t="shared" si="49"/>
        <v>0.12933025404157045</v>
      </c>
      <c r="S72" s="111">
        <v>433</v>
      </c>
      <c r="T72" s="112">
        <v>17</v>
      </c>
      <c r="U72" s="57">
        <f t="shared" si="50"/>
        <v>3.9260969976905313E-2</v>
      </c>
      <c r="V72" s="111">
        <v>433</v>
      </c>
      <c r="W72" s="112">
        <v>154</v>
      </c>
      <c r="X72" s="57">
        <f t="shared" si="51"/>
        <v>0.35565819861431869</v>
      </c>
      <c r="Y72" s="111">
        <v>313</v>
      </c>
      <c r="Z72" s="112">
        <v>114</v>
      </c>
      <c r="AA72" s="57">
        <f t="shared" si="52"/>
        <v>0.36421725239616615</v>
      </c>
      <c r="AB72" s="111">
        <v>433</v>
      </c>
      <c r="AC72" s="112">
        <v>291</v>
      </c>
      <c r="AD72" s="57">
        <f t="shared" si="53"/>
        <v>0.67205542725173206</v>
      </c>
      <c r="AF72" s="34" t="str">
        <f t="shared" si="54"/>
        <v>中央区</v>
      </c>
      <c r="AG72" s="105">
        <f t="shared" si="55"/>
        <v>0.20909090909090908</v>
      </c>
      <c r="AH72" s="34" t="str">
        <f t="shared" si="56"/>
        <v>池田市</v>
      </c>
      <c r="AI72" s="105">
        <f t="shared" si="57"/>
        <v>0.3352941176470588</v>
      </c>
      <c r="AJ72" s="34" t="str">
        <f t="shared" si="58"/>
        <v>羽曳野市</v>
      </c>
      <c r="AK72" s="105">
        <f t="shared" si="59"/>
        <v>0.54024734215665005</v>
      </c>
      <c r="AL72" s="34" t="str">
        <f t="shared" si="60"/>
        <v>羽曳野市</v>
      </c>
      <c r="AM72" s="105">
        <f t="shared" si="61"/>
        <v>9.7201128227381209E-2</v>
      </c>
      <c r="AN72" s="34" t="str">
        <f t="shared" si="62"/>
        <v>中央区</v>
      </c>
      <c r="AO72" s="105">
        <f t="shared" si="63"/>
        <v>0.1484848484848485</v>
      </c>
      <c r="AP72" s="34" t="str">
        <f t="shared" si="64"/>
        <v>阿倍野区</v>
      </c>
      <c r="AQ72" s="105">
        <f t="shared" si="65"/>
        <v>4.3016759776536316E-2</v>
      </c>
      <c r="AR72" s="34" t="str">
        <f t="shared" si="66"/>
        <v>高槻市</v>
      </c>
      <c r="AS72" s="105">
        <f t="shared" si="67"/>
        <v>0.38337899543378995</v>
      </c>
      <c r="AT72" s="34" t="str">
        <f t="shared" si="68"/>
        <v>泉大津市</v>
      </c>
      <c r="AU72" s="105">
        <f t="shared" si="69"/>
        <v>0.35247747747747749</v>
      </c>
      <c r="AV72" s="34" t="str">
        <f t="shared" si="70"/>
        <v>生野区</v>
      </c>
      <c r="AW72" s="105">
        <f t="shared" si="71"/>
        <v>0.58400718778077265</v>
      </c>
      <c r="AY72" s="133">
        <f t="shared" si="72"/>
        <v>0.23584989523144326</v>
      </c>
      <c r="AZ72" s="133">
        <f t="shared" si="73"/>
        <v>0.36234594395732417</v>
      </c>
      <c r="BA72" s="133">
        <f t="shared" si="74"/>
        <v>0.59219323933171963</v>
      </c>
      <c r="BB72" s="133">
        <f t="shared" si="75"/>
        <v>0.12121353183637887</v>
      </c>
      <c r="BC72" s="133">
        <f t="shared" si="76"/>
        <v>0.16920498834163455</v>
      </c>
      <c r="BD72" s="133">
        <f t="shared" si="77"/>
        <v>5.5503129350728486E-2</v>
      </c>
      <c r="BE72" s="133">
        <f t="shared" si="78"/>
        <v>0.42261415882746417</v>
      </c>
      <c r="BF72" s="133">
        <f t="shared" si="79"/>
        <v>0.37768937362178912</v>
      </c>
      <c r="BG72" s="133">
        <f t="shared" si="80"/>
        <v>0.63748047362828564</v>
      </c>
      <c r="BH72" s="113">
        <v>0</v>
      </c>
    </row>
    <row r="73" spans="2:61">
      <c r="B73" s="56">
        <v>68</v>
      </c>
      <c r="C73" s="102" t="s">
        <v>52</v>
      </c>
      <c r="D73" s="111">
        <v>457</v>
      </c>
      <c r="E73" s="112">
        <v>115</v>
      </c>
      <c r="F73" s="57">
        <f t="shared" si="45"/>
        <v>0.25164113785557984</v>
      </c>
      <c r="G73" s="111">
        <v>10</v>
      </c>
      <c r="H73" s="112">
        <v>0</v>
      </c>
      <c r="I73" s="57">
        <f t="shared" si="46"/>
        <v>0</v>
      </c>
      <c r="J73" s="111">
        <v>458</v>
      </c>
      <c r="K73" s="112">
        <v>297</v>
      </c>
      <c r="L73" s="57">
        <f t="shared" si="47"/>
        <v>0.64847161572052403</v>
      </c>
      <c r="M73" s="111">
        <v>458</v>
      </c>
      <c r="N73" s="112">
        <v>45</v>
      </c>
      <c r="O73" s="57">
        <f t="shared" si="48"/>
        <v>9.8253275109170299E-2</v>
      </c>
      <c r="P73" s="111">
        <v>458</v>
      </c>
      <c r="Q73" s="112">
        <v>93</v>
      </c>
      <c r="R73" s="57">
        <f t="shared" si="49"/>
        <v>0.20305676855895197</v>
      </c>
      <c r="S73" s="111">
        <v>458</v>
      </c>
      <c r="T73" s="112">
        <v>31</v>
      </c>
      <c r="U73" s="57">
        <f t="shared" si="50"/>
        <v>6.768558951965066E-2</v>
      </c>
      <c r="V73" s="111">
        <v>458</v>
      </c>
      <c r="W73" s="112">
        <v>219</v>
      </c>
      <c r="X73" s="57">
        <f t="shared" si="51"/>
        <v>0.47816593886462883</v>
      </c>
      <c r="Y73" s="111">
        <v>374</v>
      </c>
      <c r="Z73" s="112">
        <v>140</v>
      </c>
      <c r="AA73" s="57">
        <f t="shared" si="52"/>
        <v>0.37433155080213903</v>
      </c>
      <c r="AB73" s="111">
        <v>458</v>
      </c>
      <c r="AC73" s="112">
        <v>293</v>
      </c>
      <c r="AD73" s="57">
        <f t="shared" si="53"/>
        <v>0.63973799126637554</v>
      </c>
      <c r="AF73" s="34" t="str">
        <f t="shared" si="54"/>
        <v>交野市</v>
      </c>
      <c r="AG73" s="105">
        <f t="shared" si="55"/>
        <v>0.20813269127875869</v>
      </c>
      <c r="AH73" s="34" t="str">
        <f t="shared" si="56"/>
        <v>豊能町</v>
      </c>
      <c r="AI73" s="105">
        <f t="shared" si="57"/>
        <v>0.33135509396636992</v>
      </c>
      <c r="AJ73" s="34" t="str">
        <f t="shared" si="58"/>
        <v>田尻町</v>
      </c>
      <c r="AK73" s="105">
        <f t="shared" si="59"/>
        <v>0.5357142857142857</v>
      </c>
      <c r="AL73" s="34" t="str">
        <f t="shared" si="60"/>
        <v>田尻町</v>
      </c>
      <c r="AM73" s="105">
        <f t="shared" si="61"/>
        <v>8.9285714285714288E-2</v>
      </c>
      <c r="AN73" s="34" t="str">
        <f t="shared" si="62"/>
        <v>島本町</v>
      </c>
      <c r="AO73" s="105">
        <f t="shared" si="63"/>
        <v>0.14651162790697675</v>
      </c>
      <c r="AP73" s="34" t="str">
        <f t="shared" si="64"/>
        <v>交野市</v>
      </c>
      <c r="AQ73" s="105">
        <f t="shared" si="65"/>
        <v>4.2268592830390583E-2</v>
      </c>
      <c r="AR73" s="34" t="str">
        <f t="shared" si="66"/>
        <v>藤井寺市</v>
      </c>
      <c r="AS73" s="105">
        <f t="shared" si="67"/>
        <v>0.38226402418542155</v>
      </c>
      <c r="AT73" s="34" t="str">
        <f t="shared" si="68"/>
        <v>鶴見区</v>
      </c>
      <c r="AU73" s="105">
        <f t="shared" si="69"/>
        <v>0.34996880848409234</v>
      </c>
      <c r="AV73" s="34" t="str">
        <f t="shared" si="70"/>
        <v>城東区</v>
      </c>
      <c r="AW73" s="105">
        <f t="shared" si="71"/>
        <v>0.58034216705803421</v>
      </c>
      <c r="AY73" s="133">
        <f t="shared" si="72"/>
        <v>0.23584989523144326</v>
      </c>
      <c r="AZ73" s="133">
        <f t="shared" si="73"/>
        <v>0.36234594395732417</v>
      </c>
      <c r="BA73" s="133">
        <f t="shared" si="74"/>
        <v>0.59219323933171963</v>
      </c>
      <c r="BB73" s="133">
        <f t="shared" si="75"/>
        <v>0.12121353183637887</v>
      </c>
      <c r="BC73" s="133">
        <f t="shared" si="76"/>
        <v>0.16920498834163455</v>
      </c>
      <c r="BD73" s="133">
        <f t="shared" si="77"/>
        <v>5.5503129350728486E-2</v>
      </c>
      <c r="BE73" s="133">
        <f t="shared" si="78"/>
        <v>0.42261415882746417</v>
      </c>
      <c r="BF73" s="133">
        <f t="shared" si="79"/>
        <v>0.37768937362178912</v>
      </c>
      <c r="BG73" s="133">
        <f t="shared" si="80"/>
        <v>0.63748047362828564</v>
      </c>
      <c r="BH73" s="113">
        <v>0</v>
      </c>
    </row>
    <row r="74" spans="2:61">
      <c r="B74" s="56">
        <v>69</v>
      </c>
      <c r="C74" s="102" t="s">
        <v>53</v>
      </c>
      <c r="D74" s="111">
        <v>924</v>
      </c>
      <c r="E74" s="112">
        <v>212</v>
      </c>
      <c r="F74" s="57">
        <f t="shared" si="45"/>
        <v>0.22943722943722944</v>
      </c>
      <c r="G74" s="111">
        <v>45</v>
      </c>
      <c r="H74" s="112">
        <v>19</v>
      </c>
      <c r="I74" s="57">
        <f t="shared" si="46"/>
        <v>0.42222222222222222</v>
      </c>
      <c r="J74" s="111">
        <v>924</v>
      </c>
      <c r="K74" s="112">
        <v>543</v>
      </c>
      <c r="L74" s="57">
        <f t="shared" si="47"/>
        <v>0.58766233766233766</v>
      </c>
      <c r="M74" s="111">
        <v>924</v>
      </c>
      <c r="N74" s="112">
        <v>112</v>
      </c>
      <c r="O74" s="57">
        <f t="shared" si="48"/>
        <v>0.12121212121212122</v>
      </c>
      <c r="P74" s="111">
        <v>924</v>
      </c>
      <c r="Q74" s="112">
        <v>150</v>
      </c>
      <c r="R74" s="57">
        <f t="shared" si="49"/>
        <v>0.16233766233766234</v>
      </c>
      <c r="S74" s="111">
        <v>924</v>
      </c>
      <c r="T74" s="112">
        <v>39</v>
      </c>
      <c r="U74" s="57">
        <f t="shared" si="50"/>
        <v>4.2207792207792208E-2</v>
      </c>
      <c r="V74" s="111">
        <v>924</v>
      </c>
      <c r="W74" s="112">
        <v>382</v>
      </c>
      <c r="X74" s="57">
        <f t="shared" si="51"/>
        <v>0.41341991341991341</v>
      </c>
      <c r="Y74" s="111">
        <v>817</v>
      </c>
      <c r="Z74" s="112">
        <v>318</v>
      </c>
      <c r="AA74" s="57">
        <f t="shared" si="52"/>
        <v>0.38922888616891066</v>
      </c>
      <c r="AB74" s="111">
        <v>923</v>
      </c>
      <c r="AC74" s="112">
        <v>581</v>
      </c>
      <c r="AD74" s="57">
        <f t="shared" si="53"/>
        <v>0.62946912242686892</v>
      </c>
      <c r="AF74" s="34" t="str">
        <f t="shared" si="54"/>
        <v>堺市南区</v>
      </c>
      <c r="AG74" s="105">
        <f t="shared" si="55"/>
        <v>0.20633349826818406</v>
      </c>
      <c r="AH74" s="34" t="str">
        <f t="shared" si="56"/>
        <v>北区</v>
      </c>
      <c r="AI74" s="105">
        <f t="shared" si="57"/>
        <v>0.32914046121593293</v>
      </c>
      <c r="AJ74" s="34" t="str">
        <f t="shared" si="58"/>
        <v>島本町</v>
      </c>
      <c r="AK74" s="105">
        <f t="shared" si="59"/>
        <v>0.52558139534883719</v>
      </c>
      <c r="AL74" s="34" t="str">
        <f t="shared" si="60"/>
        <v>岬町</v>
      </c>
      <c r="AM74" s="105">
        <f t="shared" si="61"/>
        <v>8.7999999999999995E-2</v>
      </c>
      <c r="AN74" s="34" t="str">
        <f t="shared" si="62"/>
        <v>藤井寺市</v>
      </c>
      <c r="AO74" s="105">
        <f t="shared" si="63"/>
        <v>0.14645616392341282</v>
      </c>
      <c r="AP74" s="34" t="str">
        <f t="shared" si="64"/>
        <v>熊取町</v>
      </c>
      <c r="AQ74" s="105">
        <f t="shared" si="65"/>
        <v>4.2207792207792208E-2</v>
      </c>
      <c r="AR74" s="34" t="str">
        <f t="shared" si="66"/>
        <v>貝塚市</v>
      </c>
      <c r="AS74" s="105">
        <f t="shared" si="67"/>
        <v>0.37664101403349931</v>
      </c>
      <c r="AT74" s="34" t="str">
        <f t="shared" si="68"/>
        <v>大阪狭山市</v>
      </c>
      <c r="AU74" s="105">
        <f t="shared" si="69"/>
        <v>0.34468937875751504</v>
      </c>
      <c r="AV74" s="34" t="str">
        <f t="shared" si="70"/>
        <v>天王寺区</v>
      </c>
      <c r="AW74" s="105">
        <f t="shared" si="71"/>
        <v>0.57738748627881453</v>
      </c>
      <c r="AY74" s="133">
        <f t="shared" si="72"/>
        <v>0.23584989523144326</v>
      </c>
      <c r="AZ74" s="133">
        <f t="shared" si="73"/>
        <v>0.36234594395732417</v>
      </c>
      <c r="BA74" s="133">
        <f t="shared" si="74"/>
        <v>0.59219323933171963</v>
      </c>
      <c r="BB74" s="133">
        <f t="shared" si="75"/>
        <v>0.12121353183637887</v>
      </c>
      <c r="BC74" s="133">
        <f t="shared" si="76"/>
        <v>0.16920498834163455</v>
      </c>
      <c r="BD74" s="133">
        <f t="shared" si="77"/>
        <v>5.5503129350728486E-2</v>
      </c>
      <c r="BE74" s="133">
        <f t="shared" si="78"/>
        <v>0.42261415882746417</v>
      </c>
      <c r="BF74" s="133">
        <f t="shared" si="79"/>
        <v>0.37768937362178912</v>
      </c>
      <c r="BG74" s="133">
        <f t="shared" si="80"/>
        <v>0.63748047362828564</v>
      </c>
      <c r="BH74" s="113">
        <v>0</v>
      </c>
    </row>
    <row r="75" spans="2:61">
      <c r="B75" s="56">
        <v>70</v>
      </c>
      <c r="C75" s="102" t="s">
        <v>54</v>
      </c>
      <c r="D75" s="111">
        <v>224</v>
      </c>
      <c r="E75" s="112">
        <v>75</v>
      </c>
      <c r="F75" s="57">
        <f t="shared" si="45"/>
        <v>0.33482142857142855</v>
      </c>
      <c r="G75" s="111">
        <v>0</v>
      </c>
      <c r="H75" s="112">
        <v>0</v>
      </c>
      <c r="I75" s="57">
        <f t="shared" si="46"/>
        <v>0</v>
      </c>
      <c r="J75" s="111">
        <v>224</v>
      </c>
      <c r="K75" s="112">
        <v>120</v>
      </c>
      <c r="L75" s="57">
        <f t="shared" si="47"/>
        <v>0.5357142857142857</v>
      </c>
      <c r="M75" s="111">
        <v>224</v>
      </c>
      <c r="N75" s="112">
        <v>20</v>
      </c>
      <c r="O75" s="57">
        <f t="shared" si="48"/>
        <v>8.9285714285714288E-2</v>
      </c>
      <c r="P75" s="111">
        <v>224</v>
      </c>
      <c r="Q75" s="112">
        <v>56</v>
      </c>
      <c r="R75" s="57">
        <f t="shared" si="49"/>
        <v>0.25</v>
      </c>
      <c r="S75" s="111">
        <v>224</v>
      </c>
      <c r="T75" s="112">
        <v>12</v>
      </c>
      <c r="U75" s="57">
        <f t="shared" si="50"/>
        <v>5.3571428571428568E-2</v>
      </c>
      <c r="V75" s="111">
        <v>224</v>
      </c>
      <c r="W75" s="112">
        <v>78</v>
      </c>
      <c r="X75" s="57">
        <f t="shared" si="51"/>
        <v>0.3482142857142857</v>
      </c>
      <c r="Y75" s="111">
        <v>149</v>
      </c>
      <c r="Z75" s="112">
        <v>62</v>
      </c>
      <c r="AA75" s="57">
        <f t="shared" si="52"/>
        <v>0.41610738255033558</v>
      </c>
      <c r="AB75" s="111">
        <v>224</v>
      </c>
      <c r="AC75" s="112">
        <v>147</v>
      </c>
      <c r="AD75" s="57">
        <f t="shared" si="53"/>
        <v>0.65625</v>
      </c>
      <c r="AF75" s="34" t="str">
        <f t="shared" si="54"/>
        <v>能勢町</v>
      </c>
      <c r="AG75" s="105">
        <f t="shared" si="55"/>
        <v>0.20554272517321015</v>
      </c>
      <c r="AH75" s="34" t="str">
        <f t="shared" si="56"/>
        <v>住吉区</v>
      </c>
      <c r="AI75" s="105">
        <f t="shared" si="57"/>
        <v>0.3280231716147719</v>
      </c>
      <c r="AJ75" s="34" t="str">
        <f t="shared" si="58"/>
        <v>都島区</v>
      </c>
      <c r="AK75" s="105">
        <f t="shared" si="59"/>
        <v>0.52389277389277389</v>
      </c>
      <c r="AL75" s="34" t="str">
        <f t="shared" si="60"/>
        <v>都島区</v>
      </c>
      <c r="AM75" s="105">
        <f t="shared" si="61"/>
        <v>8.0419580419580416E-2</v>
      </c>
      <c r="AN75" s="34" t="str">
        <f t="shared" si="62"/>
        <v>豊能町</v>
      </c>
      <c r="AO75" s="105">
        <f t="shared" si="63"/>
        <v>0.14597478176527642</v>
      </c>
      <c r="AP75" s="34" t="str">
        <f t="shared" si="64"/>
        <v>枚方市</v>
      </c>
      <c r="AQ75" s="105">
        <f t="shared" si="65"/>
        <v>4.1049552020479066E-2</v>
      </c>
      <c r="AR75" s="34" t="str">
        <f t="shared" si="66"/>
        <v>守口市</v>
      </c>
      <c r="AS75" s="105">
        <f t="shared" si="67"/>
        <v>0.3728478690375388</v>
      </c>
      <c r="AT75" s="34" t="str">
        <f t="shared" si="68"/>
        <v>中央区</v>
      </c>
      <c r="AU75" s="105">
        <f t="shared" si="69"/>
        <v>0.34367816091954023</v>
      </c>
      <c r="AV75" s="34" t="str">
        <f t="shared" si="70"/>
        <v>太子町</v>
      </c>
      <c r="AW75" s="105">
        <f t="shared" si="71"/>
        <v>0.57077625570776258</v>
      </c>
      <c r="AY75" s="133">
        <f t="shared" si="72"/>
        <v>0.23584989523144326</v>
      </c>
      <c r="AZ75" s="133">
        <f t="shared" si="73"/>
        <v>0.36234594395732417</v>
      </c>
      <c r="BA75" s="133">
        <f t="shared" si="74"/>
        <v>0.59219323933171963</v>
      </c>
      <c r="BB75" s="133">
        <f t="shared" si="75"/>
        <v>0.12121353183637887</v>
      </c>
      <c r="BC75" s="133">
        <f t="shared" si="76"/>
        <v>0.16920498834163455</v>
      </c>
      <c r="BD75" s="133">
        <f t="shared" si="77"/>
        <v>5.5503129350728486E-2</v>
      </c>
      <c r="BE75" s="133">
        <f t="shared" si="78"/>
        <v>0.42261415882746417</v>
      </c>
      <c r="BF75" s="133">
        <f t="shared" si="79"/>
        <v>0.37768937362178912</v>
      </c>
      <c r="BG75" s="133">
        <f t="shared" si="80"/>
        <v>0.63748047362828564</v>
      </c>
      <c r="BH75" s="113">
        <v>0</v>
      </c>
    </row>
    <row r="76" spans="2:61">
      <c r="B76" s="56">
        <v>71</v>
      </c>
      <c r="C76" s="102" t="s">
        <v>55</v>
      </c>
      <c r="D76" s="111">
        <v>375</v>
      </c>
      <c r="E76" s="112">
        <v>75</v>
      </c>
      <c r="F76" s="57">
        <f t="shared" si="45"/>
        <v>0.2</v>
      </c>
      <c r="G76" s="111">
        <v>154</v>
      </c>
      <c r="H76" s="112">
        <v>62</v>
      </c>
      <c r="I76" s="57">
        <f t="shared" si="46"/>
        <v>0.40259740259740262</v>
      </c>
      <c r="J76" s="111">
        <v>375</v>
      </c>
      <c r="K76" s="112">
        <v>239</v>
      </c>
      <c r="L76" s="57">
        <f t="shared" si="47"/>
        <v>0.63733333333333331</v>
      </c>
      <c r="M76" s="111">
        <v>375</v>
      </c>
      <c r="N76" s="112">
        <v>33</v>
      </c>
      <c r="O76" s="57">
        <f t="shared" si="48"/>
        <v>8.7999999999999995E-2</v>
      </c>
      <c r="P76" s="111">
        <v>375</v>
      </c>
      <c r="Q76" s="112">
        <v>69</v>
      </c>
      <c r="R76" s="57">
        <f t="shared" si="49"/>
        <v>0.184</v>
      </c>
      <c r="S76" s="111">
        <v>375</v>
      </c>
      <c r="T76" s="112">
        <v>20</v>
      </c>
      <c r="U76" s="57">
        <f t="shared" si="50"/>
        <v>5.3333333333333337E-2</v>
      </c>
      <c r="V76" s="111">
        <v>375</v>
      </c>
      <c r="W76" s="112">
        <v>151</v>
      </c>
      <c r="X76" s="57">
        <f t="shared" si="51"/>
        <v>0.40266666666666667</v>
      </c>
      <c r="Y76" s="111">
        <v>333</v>
      </c>
      <c r="Z76" s="112">
        <v>125</v>
      </c>
      <c r="AA76" s="57">
        <f t="shared" si="52"/>
        <v>0.37537537537537535</v>
      </c>
      <c r="AB76" s="111">
        <v>375</v>
      </c>
      <c r="AC76" s="112">
        <v>223</v>
      </c>
      <c r="AD76" s="57">
        <f t="shared" si="53"/>
        <v>0.59466666666666668</v>
      </c>
      <c r="AF76" s="34" t="str">
        <f t="shared" si="54"/>
        <v>大阪狭山市</v>
      </c>
      <c r="AG76" s="105">
        <f t="shared" si="55"/>
        <v>0.20351193156235931</v>
      </c>
      <c r="AH76" s="34" t="str">
        <f t="shared" si="56"/>
        <v>島本町</v>
      </c>
      <c r="AI76" s="105">
        <f t="shared" si="57"/>
        <v>0.31424148606811148</v>
      </c>
      <c r="AJ76" s="34" t="str">
        <f t="shared" si="58"/>
        <v>藤井寺市</v>
      </c>
      <c r="AK76" s="105">
        <f t="shared" si="59"/>
        <v>0.51830702049042665</v>
      </c>
      <c r="AL76" s="34" t="str">
        <f t="shared" si="60"/>
        <v>藤井寺市</v>
      </c>
      <c r="AM76" s="105">
        <f t="shared" si="61"/>
        <v>7.9274437353039975E-2</v>
      </c>
      <c r="AN76" s="34" t="str">
        <f t="shared" si="62"/>
        <v>高槻市</v>
      </c>
      <c r="AO76" s="105">
        <f t="shared" si="63"/>
        <v>0.14514459665144597</v>
      </c>
      <c r="AP76" s="34" t="str">
        <f t="shared" si="64"/>
        <v>能勢町</v>
      </c>
      <c r="AQ76" s="105">
        <f t="shared" si="65"/>
        <v>3.9260969976905313E-2</v>
      </c>
      <c r="AR76" s="34" t="str">
        <f t="shared" si="66"/>
        <v>生野区</v>
      </c>
      <c r="AS76" s="105">
        <f t="shared" si="67"/>
        <v>0.37253141831238779</v>
      </c>
      <c r="AT76" s="34" t="str">
        <f t="shared" si="68"/>
        <v>東大阪市</v>
      </c>
      <c r="AU76" s="105">
        <f t="shared" si="69"/>
        <v>0.3433852140077821</v>
      </c>
      <c r="AV76" s="34" t="str">
        <f t="shared" si="70"/>
        <v>東成区</v>
      </c>
      <c r="AW76" s="105">
        <f t="shared" si="71"/>
        <v>0.56104868913857675</v>
      </c>
      <c r="AY76" s="133">
        <f t="shared" si="72"/>
        <v>0.23584989523144326</v>
      </c>
      <c r="AZ76" s="133">
        <f t="shared" si="73"/>
        <v>0.36234594395732417</v>
      </c>
      <c r="BA76" s="133">
        <f t="shared" si="74"/>
        <v>0.59219323933171963</v>
      </c>
      <c r="BB76" s="133">
        <f t="shared" si="75"/>
        <v>0.12121353183637887</v>
      </c>
      <c r="BC76" s="133">
        <f t="shared" si="76"/>
        <v>0.16920498834163455</v>
      </c>
      <c r="BD76" s="133">
        <f t="shared" si="77"/>
        <v>5.5503129350728486E-2</v>
      </c>
      <c r="BE76" s="133">
        <f t="shared" si="78"/>
        <v>0.42261415882746417</v>
      </c>
      <c r="BF76" s="133">
        <f t="shared" si="79"/>
        <v>0.37768937362178912</v>
      </c>
      <c r="BG76" s="133">
        <f t="shared" si="80"/>
        <v>0.63748047362828564</v>
      </c>
      <c r="BH76" s="113">
        <v>0</v>
      </c>
    </row>
    <row r="77" spans="2:61">
      <c r="B77" s="56">
        <v>72</v>
      </c>
      <c r="C77" s="102" t="s">
        <v>31</v>
      </c>
      <c r="D77" s="111">
        <v>438</v>
      </c>
      <c r="E77" s="112">
        <v>103</v>
      </c>
      <c r="F77" s="57">
        <f t="shared" si="45"/>
        <v>0.23515981735159816</v>
      </c>
      <c r="G77" s="111">
        <v>349</v>
      </c>
      <c r="H77" s="112">
        <v>128</v>
      </c>
      <c r="I77" s="57">
        <f t="shared" si="46"/>
        <v>0.36676217765042979</v>
      </c>
      <c r="J77" s="111">
        <v>438</v>
      </c>
      <c r="K77" s="112">
        <v>224</v>
      </c>
      <c r="L77" s="57">
        <f t="shared" si="47"/>
        <v>0.51141552511415522</v>
      </c>
      <c r="M77" s="111">
        <v>438</v>
      </c>
      <c r="N77" s="112">
        <v>32</v>
      </c>
      <c r="O77" s="57">
        <f t="shared" si="48"/>
        <v>7.3059360730593603E-2</v>
      </c>
      <c r="P77" s="111">
        <v>438</v>
      </c>
      <c r="Q77" s="112">
        <v>78</v>
      </c>
      <c r="R77" s="57">
        <f t="shared" si="49"/>
        <v>0.17808219178082191</v>
      </c>
      <c r="S77" s="111">
        <v>438</v>
      </c>
      <c r="T77" s="112">
        <v>29</v>
      </c>
      <c r="U77" s="57">
        <f t="shared" si="50"/>
        <v>6.6210045662100453E-2</v>
      </c>
      <c r="V77" s="111">
        <v>438</v>
      </c>
      <c r="W77" s="112">
        <v>251</v>
      </c>
      <c r="X77" s="57">
        <f t="shared" si="51"/>
        <v>0.5730593607305936</v>
      </c>
      <c r="Y77" s="111">
        <v>376</v>
      </c>
      <c r="Z77" s="112">
        <v>154</v>
      </c>
      <c r="AA77" s="57">
        <f t="shared" si="52"/>
        <v>0.40957446808510639</v>
      </c>
      <c r="AB77" s="111">
        <v>438</v>
      </c>
      <c r="AC77" s="112">
        <v>250</v>
      </c>
      <c r="AD77" s="57">
        <f t="shared" si="53"/>
        <v>0.57077625570776258</v>
      </c>
      <c r="AF77" s="34" t="str">
        <f t="shared" si="54"/>
        <v>北区</v>
      </c>
      <c r="AG77" s="105">
        <f t="shared" si="55"/>
        <v>0.20309653916211293</v>
      </c>
      <c r="AH77" s="34" t="str">
        <f t="shared" si="56"/>
        <v>貝塚市</v>
      </c>
      <c r="AI77" s="105">
        <f t="shared" si="57"/>
        <v>0.30215827338129497</v>
      </c>
      <c r="AJ77" s="34" t="str">
        <f t="shared" si="58"/>
        <v>太子町</v>
      </c>
      <c r="AK77" s="105">
        <f t="shared" si="59"/>
        <v>0.51141552511415522</v>
      </c>
      <c r="AL77" s="34" t="str">
        <f t="shared" si="60"/>
        <v>豊能町</v>
      </c>
      <c r="AM77" s="105">
        <f t="shared" si="61"/>
        <v>7.3229873908826376E-2</v>
      </c>
      <c r="AN77" s="34" t="str">
        <f t="shared" si="62"/>
        <v>茨木市</v>
      </c>
      <c r="AO77" s="105">
        <f t="shared" si="63"/>
        <v>0.14412917012940757</v>
      </c>
      <c r="AP77" s="34" t="str">
        <f t="shared" si="64"/>
        <v>箕面市</v>
      </c>
      <c r="AQ77" s="105">
        <f t="shared" si="65"/>
        <v>3.7989080982711559E-2</v>
      </c>
      <c r="AR77" s="34" t="str">
        <f t="shared" si="66"/>
        <v>泉佐野市</v>
      </c>
      <c r="AS77" s="105">
        <f t="shared" si="67"/>
        <v>0.37252311756935269</v>
      </c>
      <c r="AT77" s="34" t="str">
        <f t="shared" si="68"/>
        <v>城東区</v>
      </c>
      <c r="AU77" s="105">
        <f t="shared" si="69"/>
        <v>0.33944954128440369</v>
      </c>
      <c r="AV77" s="34" t="str">
        <f t="shared" si="70"/>
        <v>中央区</v>
      </c>
      <c r="AW77" s="105">
        <f t="shared" si="71"/>
        <v>0.55959595959595965</v>
      </c>
      <c r="AY77" s="133">
        <f t="shared" si="72"/>
        <v>0.23584989523144326</v>
      </c>
      <c r="AZ77" s="133">
        <f t="shared" si="73"/>
        <v>0.36234594395732417</v>
      </c>
      <c r="BA77" s="133">
        <f t="shared" si="74"/>
        <v>0.59219323933171963</v>
      </c>
      <c r="BB77" s="133">
        <f t="shared" si="75"/>
        <v>0.12121353183637887</v>
      </c>
      <c r="BC77" s="133">
        <f t="shared" si="76"/>
        <v>0.16920498834163455</v>
      </c>
      <c r="BD77" s="133">
        <f t="shared" si="77"/>
        <v>5.5503129350728486E-2</v>
      </c>
      <c r="BE77" s="133">
        <f t="shared" si="78"/>
        <v>0.42261415882746417</v>
      </c>
      <c r="BF77" s="133">
        <f t="shared" si="79"/>
        <v>0.37768937362178912</v>
      </c>
      <c r="BG77" s="133">
        <f t="shared" si="80"/>
        <v>0.63748047362828564</v>
      </c>
      <c r="BH77" s="113">
        <v>0</v>
      </c>
    </row>
    <row r="78" spans="2:61">
      <c r="B78" s="56">
        <v>73</v>
      </c>
      <c r="C78" s="102" t="s">
        <v>32</v>
      </c>
      <c r="D78" s="111">
        <v>858</v>
      </c>
      <c r="E78" s="112">
        <v>196</v>
      </c>
      <c r="F78" s="57">
        <f t="shared" si="45"/>
        <v>0.22843822843822845</v>
      </c>
      <c r="G78" s="111">
        <v>347</v>
      </c>
      <c r="H78" s="112">
        <v>154</v>
      </c>
      <c r="I78" s="57">
        <f t="shared" si="46"/>
        <v>0.44380403458213258</v>
      </c>
      <c r="J78" s="111">
        <v>858</v>
      </c>
      <c r="K78" s="112">
        <v>430</v>
      </c>
      <c r="L78" s="57">
        <f t="shared" si="47"/>
        <v>0.50116550116550118</v>
      </c>
      <c r="M78" s="111">
        <v>858</v>
      </c>
      <c r="N78" s="112">
        <v>62</v>
      </c>
      <c r="O78" s="57">
        <f t="shared" si="48"/>
        <v>7.2261072261072257E-2</v>
      </c>
      <c r="P78" s="111">
        <v>858</v>
      </c>
      <c r="Q78" s="112">
        <v>134</v>
      </c>
      <c r="R78" s="57">
        <f t="shared" si="49"/>
        <v>0.15617715617715619</v>
      </c>
      <c r="S78" s="111">
        <v>858</v>
      </c>
      <c r="T78" s="112">
        <v>46</v>
      </c>
      <c r="U78" s="57">
        <f t="shared" si="50"/>
        <v>5.3613053613053616E-2</v>
      </c>
      <c r="V78" s="111">
        <v>858</v>
      </c>
      <c r="W78" s="112">
        <v>332</v>
      </c>
      <c r="X78" s="57">
        <f t="shared" si="51"/>
        <v>0.38694638694638694</v>
      </c>
      <c r="Y78" s="111">
        <v>791</v>
      </c>
      <c r="Z78" s="112">
        <v>313</v>
      </c>
      <c r="AA78" s="57">
        <f t="shared" si="52"/>
        <v>0.39570164348925413</v>
      </c>
      <c r="AB78" s="111">
        <v>858</v>
      </c>
      <c r="AC78" s="112">
        <v>523</v>
      </c>
      <c r="AD78" s="57">
        <f t="shared" si="53"/>
        <v>0.60955710955710951</v>
      </c>
      <c r="AF78" s="34" t="str">
        <f t="shared" si="54"/>
        <v>箕面市</v>
      </c>
      <c r="AG78" s="105">
        <f t="shared" si="55"/>
        <v>0.20245677888989991</v>
      </c>
      <c r="AH78" s="34" t="str">
        <f t="shared" si="56"/>
        <v>忠岡町</v>
      </c>
      <c r="AI78" s="105">
        <f t="shared" si="57"/>
        <v>0</v>
      </c>
      <c r="AJ78" s="34" t="str">
        <f t="shared" si="58"/>
        <v>河南町</v>
      </c>
      <c r="AK78" s="105">
        <f t="shared" si="59"/>
        <v>0.50116550116550118</v>
      </c>
      <c r="AL78" s="34" t="str">
        <f t="shared" si="60"/>
        <v>太子町</v>
      </c>
      <c r="AM78" s="105">
        <f t="shared" si="61"/>
        <v>7.3059360730593603E-2</v>
      </c>
      <c r="AN78" s="34" t="str">
        <f t="shared" si="62"/>
        <v>吹田市</v>
      </c>
      <c r="AO78" s="105">
        <f t="shared" si="63"/>
        <v>0.14044161527750149</v>
      </c>
      <c r="AP78" s="34" t="str">
        <f t="shared" si="64"/>
        <v>天王寺区</v>
      </c>
      <c r="AQ78" s="105">
        <f t="shared" si="65"/>
        <v>3.0735455543358946E-2</v>
      </c>
      <c r="AR78" s="34" t="str">
        <f t="shared" si="66"/>
        <v>能勢町</v>
      </c>
      <c r="AS78" s="105">
        <f t="shared" si="67"/>
        <v>0.35565819861431869</v>
      </c>
      <c r="AT78" s="34" t="str">
        <f t="shared" si="68"/>
        <v>交野市</v>
      </c>
      <c r="AU78" s="105">
        <f t="shared" si="69"/>
        <v>0.32784887263863499</v>
      </c>
      <c r="AV78" s="34" t="str">
        <f t="shared" si="70"/>
        <v>都島区</v>
      </c>
      <c r="AW78" s="105">
        <f t="shared" si="71"/>
        <v>0.55950991831971997</v>
      </c>
      <c r="AY78" s="133">
        <f t="shared" si="72"/>
        <v>0.23584989523144326</v>
      </c>
      <c r="AZ78" s="133">
        <f t="shared" si="73"/>
        <v>0.36234594395732417</v>
      </c>
      <c r="BA78" s="133">
        <f t="shared" si="74"/>
        <v>0.59219323933171963</v>
      </c>
      <c r="BB78" s="133">
        <f t="shared" si="75"/>
        <v>0.12121353183637887</v>
      </c>
      <c r="BC78" s="133">
        <f t="shared" si="76"/>
        <v>0.16920498834163455</v>
      </c>
      <c r="BD78" s="133">
        <f t="shared" si="77"/>
        <v>5.5503129350728486E-2</v>
      </c>
      <c r="BE78" s="133">
        <f t="shared" si="78"/>
        <v>0.42261415882746417</v>
      </c>
      <c r="BF78" s="133">
        <f t="shared" si="79"/>
        <v>0.37768937362178912</v>
      </c>
      <c r="BG78" s="133">
        <f t="shared" si="80"/>
        <v>0.63748047362828564</v>
      </c>
      <c r="BH78" s="113">
        <v>0</v>
      </c>
    </row>
    <row r="79" spans="2:61" ht="14.25" thickBot="1">
      <c r="B79" s="56">
        <v>74</v>
      </c>
      <c r="C79" s="102" t="s">
        <v>33</v>
      </c>
      <c r="D79" s="111">
        <v>346</v>
      </c>
      <c r="E79" s="112">
        <v>82</v>
      </c>
      <c r="F79" s="57">
        <f t="shared" si="45"/>
        <v>0.23699421965317918</v>
      </c>
      <c r="G79" s="111">
        <v>124</v>
      </c>
      <c r="H79" s="112">
        <v>52</v>
      </c>
      <c r="I79" s="57">
        <f t="shared" si="46"/>
        <v>0.41935483870967744</v>
      </c>
      <c r="J79" s="111">
        <v>346</v>
      </c>
      <c r="K79" s="112">
        <v>132</v>
      </c>
      <c r="L79" s="57">
        <f t="shared" si="47"/>
        <v>0.38150289017341038</v>
      </c>
      <c r="M79" s="111">
        <v>346</v>
      </c>
      <c r="N79" s="112">
        <v>34</v>
      </c>
      <c r="O79" s="57">
        <f t="shared" si="48"/>
        <v>9.8265895953757232E-2</v>
      </c>
      <c r="P79" s="111">
        <v>346</v>
      </c>
      <c r="Q79" s="112">
        <v>61</v>
      </c>
      <c r="R79" s="57">
        <f t="shared" si="49"/>
        <v>0.17630057803468208</v>
      </c>
      <c r="S79" s="111">
        <v>346</v>
      </c>
      <c r="T79" s="112">
        <v>16</v>
      </c>
      <c r="U79" s="57">
        <f t="shared" si="50"/>
        <v>4.6242774566473986E-2</v>
      </c>
      <c r="V79" s="111">
        <v>346</v>
      </c>
      <c r="W79" s="112">
        <v>161</v>
      </c>
      <c r="X79" s="57">
        <f t="shared" si="51"/>
        <v>0.46531791907514453</v>
      </c>
      <c r="Y79" s="111">
        <v>297</v>
      </c>
      <c r="Z79" s="112">
        <v>109</v>
      </c>
      <c r="AA79" s="57">
        <f t="shared" si="52"/>
        <v>0.367003367003367</v>
      </c>
      <c r="AB79" s="111">
        <v>346</v>
      </c>
      <c r="AC79" s="112">
        <v>207</v>
      </c>
      <c r="AD79" s="57">
        <f t="shared" si="53"/>
        <v>0.59826589595375723</v>
      </c>
      <c r="AF79" s="34" t="str">
        <f t="shared" si="54"/>
        <v>岬町</v>
      </c>
      <c r="AG79" s="105">
        <f t="shared" si="55"/>
        <v>0.2</v>
      </c>
      <c r="AH79" s="34" t="str">
        <f>C75</f>
        <v>田尻町</v>
      </c>
      <c r="AI79" s="105">
        <f t="shared" si="57"/>
        <v>0</v>
      </c>
      <c r="AJ79" s="34" t="str">
        <f t="shared" si="58"/>
        <v>千早赤阪村</v>
      </c>
      <c r="AK79" s="105">
        <f t="shared" si="59"/>
        <v>0.38150289017341038</v>
      </c>
      <c r="AL79" s="34" t="str">
        <f t="shared" si="60"/>
        <v>河南町</v>
      </c>
      <c r="AM79" s="105">
        <f t="shared" si="61"/>
        <v>7.2261072261072257E-2</v>
      </c>
      <c r="AN79" s="34" t="str">
        <f t="shared" si="62"/>
        <v>能勢町</v>
      </c>
      <c r="AO79" s="105">
        <f t="shared" si="63"/>
        <v>0.12933025404157045</v>
      </c>
      <c r="AP79" s="34" t="str">
        <f t="shared" si="64"/>
        <v>島本町</v>
      </c>
      <c r="AQ79" s="105">
        <f t="shared" si="65"/>
        <v>2.5581395348837209E-2</v>
      </c>
      <c r="AR79" s="34" t="str">
        <f t="shared" si="66"/>
        <v>田尻町</v>
      </c>
      <c r="AS79" s="105">
        <f t="shared" si="67"/>
        <v>0.3482142857142857</v>
      </c>
      <c r="AT79" s="34" t="str">
        <f t="shared" si="68"/>
        <v>島本町</v>
      </c>
      <c r="AU79" s="105">
        <f t="shared" si="69"/>
        <v>0.32138442521631644</v>
      </c>
      <c r="AV79" s="34" t="str">
        <f t="shared" si="70"/>
        <v>鶴見区</v>
      </c>
      <c r="AW79" s="105">
        <f t="shared" si="71"/>
        <v>0.55873180873180872</v>
      </c>
      <c r="AY79" s="133">
        <f t="shared" si="72"/>
        <v>0.23584989523144326</v>
      </c>
      <c r="AZ79" s="133">
        <f t="shared" si="73"/>
        <v>0.36234594395732417</v>
      </c>
      <c r="BA79" s="133">
        <f t="shared" si="74"/>
        <v>0.59219323933171963</v>
      </c>
      <c r="BB79" s="133">
        <f t="shared" si="75"/>
        <v>0.12121353183637887</v>
      </c>
      <c r="BC79" s="133">
        <f t="shared" si="76"/>
        <v>0.16920498834163455</v>
      </c>
      <c r="BD79" s="133">
        <f t="shared" si="77"/>
        <v>5.5503129350728486E-2</v>
      </c>
      <c r="BE79" s="133">
        <f t="shared" si="78"/>
        <v>0.42261415882746417</v>
      </c>
      <c r="BF79" s="133">
        <f t="shared" si="79"/>
        <v>0.37768937362178912</v>
      </c>
      <c r="BG79" s="133">
        <f t="shared" si="80"/>
        <v>0.63748047362828564</v>
      </c>
      <c r="BH79" s="113">
        <v>999</v>
      </c>
    </row>
    <row r="80" spans="2:61" ht="14.25" thickTop="1">
      <c r="B80" s="162" t="s">
        <v>189</v>
      </c>
      <c r="C80" s="163"/>
      <c r="D80" s="130">
        <f>地区別_有所見者割合!D14</f>
        <v>236235</v>
      </c>
      <c r="E80" s="131">
        <f>地区別_有所見者割合!E14</f>
        <v>55716</v>
      </c>
      <c r="F80" s="132">
        <f>地区別_有所見者割合!F14</f>
        <v>0.23584989523144326</v>
      </c>
      <c r="G80" s="130">
        <f>地区別_有所見者割合!G14</f>
        <v>97854</v>
      </c>
      <c r="H80" s="131">
        <f>地区別_有所見者割合!H14</f>
        <v>35457</v>
      </c>
      <c r="I80" s="132">
        <f>地区別_有所見者割合!I14</f>
        <v>0.36234594395732417</v>
      </c>
      <c r="J80" s="130">
        <f>地区別_有所見者割合!J14</f>
        <v>236308</v>
      </c>
      <c r="K80" s="131">
        <f>地区別_有所見者割合!K14</f>
        <v>139940</v>
      </c>
      <c r="L80" s="132">
        <f>地区別_有所見者割合!L14</f>
        <v>0.59219323933171963</v>
      </c>
      <c r="M80" s="130">
        <f>地区別_有所見者割合!M14</f>
        <v>236302</v>
      </c>
      <c r="N80" s="131">
        <f>地区別_有所見者割合!N14</f>
        <v>28643</v>
      </c>
      <c r="O80" s="132">
        <f>地区別_有所見者割合!O14</f>
        <v>0.12121353183637887</v>
      </c>
      <c r="P80" s="130">
        <f>地区別_有所見者割合!P14</f>
        <v>236311</v>
      </c>
      <c r="Q80" s="131">
        <f>地区別_有所見者割合!Q14</f>
        <v>39985</v>
      </c>
      <c r="R80" s="132">
        <f>地区別_有所見者割合!R14</f>
        <v>0.16920498834163455</v>
      </c>
      <c r="S80" s="130">
        <f>地区別_有所見者割合!S14</f>
        <v>236311</v>
      </c>
      <c r="T80" s="131">
        <f>地区別_有所見者割合!T14</f>
        <v>13116</v>
      </c>
      <c r="U80" s="132">
        <f>地区別_有所見者割合!U14</f>
        <v>5.5503129350728486E-2</v>
      </c>
      <c r="V80" s="130">
        <f>地区別_有所見者割合!V14</f>
        <v>236206</v>
      </c>
      <c r="W80" s="131">
        <f>地区別_有所見者割合!W14</f>
        <v>99824</v>
      </c>
      <c r="X80" s="132">
        <f>地区別_有所見者割合!X14</f>
        <v>0.42261415882746417</v>
      </c>
      <c r="Y80" s="130">
        <f>地区別_有所見者割合!Y14</f>
        <v>201348</v>
      </c>
      <c r="Z80" s="131">
        <f>地区別_有所見者割合!Z14</f>
        <v>76047</v>
      </c>
      <c r="AA80" s="132">
        <f>地区別_有所見者割合!AA14</f>
        <v>0.37768937362178912</v>
      </c>
      <c r="AB80" s="130">
        <f>地区別_有所見者割合!AB14</f>
        <v>236219</v>
      </c>
      <c r="AC80" s="131">
        <f>地区別_有所見者割合!AC14</f>
        <v>150585</v>
      </c>
      <c r="AD80" s="132">
        <f>地区別_有所見者割合!AD14</f>
        <v>0.63748047362828564</v>
      </c>
      <c r="BG80" s="62"/>
      <c r="BH80" s="62"/>
      <c r="BI80" s="62"/>
    </row>
    <row r="81" spans="2:61">
      <c r="B81" s="58"/>
      <c r="BG81"/>
      <c r="BH81"/>
      <c r="BI81"/>
    </row>
    <row r="82" spans="2:61">
      <c r="BG82"/>
      <c r="BH82"/>
      <c r="BI82"/>
    </row>
    <row r="83" spans="2:61">
      <c r="BG83"/>
      <c r="BH83"/>
      <c r="BI83"/>
    </row>
    <row r="84" spans="2:61">
      <c r="BG84"/>
      <c r="BH84"/>
      <c r="BI84"/>
    </row>
    <row r="85" spans="2:61">
      <c r="BG85"/>
      <c r="BH85"/>
      <c r="BI85"/>
    </row>
    <row r="86" spans="2:61">
      <c r="BG86"/>
      <c r="BH86"/>
      <c r="BI86"/>
    </row>
    <row r="87" spans="2:61">
      <c r="BG87"/>
      <c r="BH87"/>
      <c r="BI87"/>
    </row>
    <row r="88" spans="2:61">
      <c r="BG88"/>
      <c r="BH88"/>
      <c r="BI88"/>
    </row>
    <row r="89" spans="2:61">
      <c r="BG89"/>
      <c r="BH89"/>
      <c r="BI89"/>
    </row>
  </sheetData>
  <mergeCells count="21">
    <mergeCell ref="AP5:AQ5"/>
    <mergeCell ref="AR5:AS5"/>
    <mergeCell ref="AT5:AU5"/>
    <mergeCell ref="AV5:AW5"/>
    <mergeCell ref="AF5:AG5"/>
    <mergeCell ref="AH5:AI5"/>
    <mergeCell ref="AJ5:AK5"/>
    <mergeCell ref="AL5:AM5"/>
    <mergeCell ref="AN5:AO5"/>
    <mergeCell ref="AB3:AD4"/>
    <mergeCell ref="S3:U4"/>
    <mergeCell ref="V3:X4"/>
    <mergeCell ref="Y3:AA4"/>
    <mergeCell ref="B80:C80"/>
    <mergeCell ref="P3:R4"/>
    <mergeCell ref="B3:B5"/>
    <mergeCell ref="C3:C5"/>
    <mergeCell ref="D3:F4"/>
    <mergeCell ref="G3:I4"/>
    <mergeCell ref="J3:L4"/>
    <mergeCell ref="M3:O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AI6:AI7 AK6:AK9 AM6:AM7 AO6:AO9 AQ6:AQ9 AS6:AS7 AU6:AU9 AW6:AW9 AG8:AG43 AI9:AI10 AM9 AS9 AG44:AG79" emptyCellReference="1"/>
    <ignoredError sqref="AP49"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212</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246</v>
      </c>
    </row>
    <row r="2" spans="1:16">
      <c r="A2" s="68" t="s">
        <v>245</v>
      </c>
    </row>
    <row r="4" spans="1:16" ht="13.5" customHeight="1">
      <c r="B4" s="69"/>
      <c r="C4" s="70"/>
      <c r="D4" s="70"/>
      <c r="E4" s="70"/>
      <c r="F4" s="70"/>
      <c r="G4" s="71"/>
    </row>
    <row r="5" spans="1:16" ht="13.5" customHeight="1">
      <c r="B5" s="72"/>
      <c r="C5" s="73"/>
      <c r="D5" s="74">
        <v>0.31200000000000006</v>
      </c>
      <c r="E5" s="40" t="s">
        <v>292</v>
      </c>
      <c r="F5" s="75">
        <v>0.34</v>
      </c>
      <c r="G5" s="76" t="s">
        <v>293</v>
      </c>
    </row>
    <row r="6" spans="1:16">
      <c r="B6" s="72"/>
      <c r="D6" s="74"/>
      <c r="E6" s="40"/>
      <c r="F6" s="75"/>
      <c r="G6" s="76"/>
    </row>
    <row r="7" spans="1:16">
      <c r="B7" s="72"/>
      <c r="C7" s="77"/>
      <c r="D7" s="74">
        <v>0.28400000000000003</v>
      </c>
      <c r="E7" s="40" t="s">
        <v>292</v>
      </c>
      <c r="F7" s="75">
        <v>0.31200000000000006</v>
      </c>
      <c r="G7" s="76" t="s">
        <v>294</v>
      </c>
    </row>
    <row r="8" spans="1:16">
      <c r="B8" s="72"/>
      <c r="D8" s="74"/>
      <c r="E8" s="40"/>
      <c r="F8" s="75"/>
      <c r="G8" s="76"/>
    </row>
    <row r="9" spans="1:16">
      <c r="B9" s="72"/>
      <c r="C9" s="78"/>
      <c r="D9" s="74">
        <v>0.25600000000000001</v>
      </c>
      <c r="E9" s="40" t="s">
        <v>292</v>
      </c>
      <c r="F9" s="75">
        <v>0.28400000000000003</v>
      </c>
      <c r="G9" s="76" t="s">
        <v>294</v>
      </c>
    </row>
    <row r="10" spans="1:16">
      <c r="B10" s="72"/>
      <c r="D10" s="74"/>
      <c r="E10" s="40"/>
      <c r="F10" s="75"/>
      <c r="G10" s="76"/>
    </row>
    <row r="11" spans="1:16">
      <c r="B11" s="72"/>
      <c r="C11" s="79"/>
      <c r="D11" s="74">
        <v>0.22800000000000001</v>
      </c>
      <c r="E11" s="40" t="s">
        <v>292</v>
      </c>
      <c r="F11" s="75">
        <v>0.25600000000000001</v>
      </c>
      <c r="G11" s="76" t="s">
        <v>294</v>
      </c>
    </row>
    <row r="12" spans="1:16">
      <c r="B12" s="72"/>
      <c r="D12" s="74"/>
      <c r="E12" s="40"/>
      <c r="F12" s="75"/>
      <c r="G12" s="76"/>
    </row>
    <row r="13" spans="1:16">
      <c r="B13" s="72"/>
      <c r="C13" s="80"/>
      <c r="D13" s="74">
        <v>0.2</v>
      </c>
      <c r="E13" s="40" t="s">
        <v>292</v>
      </c>
      <c r="F13" s="75">
        <v>0.22800000000000001</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213</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247</v>
      </c>
    </row>
    <row r="2" spans="1:16">
      <c r="A2" s="68" t="s">
        <v>245</v>
      </c>
    </row>
    <row r="4" spans="1:16" ht="13.5" customHeight="1">
      <c r="B4" s="69"/>
      <c r="C4" s="70"/>
      <c r="D4" s="70"/>
      <c r="E4" s="70"/>
      <c r="F4" s="70"/>
      <c r="G4" s="71"/>
    </row>
    <row r="5" spans="1:16" ht="13.5" customHeight="1">
      <c r="B5" s="72"/>
      <c r="C5" s="73"/>
      <c r="D5" s="74">
        <v>0.4</v>
      </c>
      <c r="E5" s="40" t="s">
        <v>292</v>
      </c>
      <c r="F5" s="75">
        <v>0.5</v>
      </c>
      <c r="G5" s="76" t="s">
        <v>293</v>
      </c>
    </row>
    <row r="6" spans="1:16">
      <c r="B6" s="72"/>
      <c r="D6" s="74"/>
      <c r="E6" s="40"/>
      <c r="F6" s="75"/>
      <c r="G6" s="76"/>
    </row>
    <row r="7" spans="1:16">
      <c r="B7" s="72"/>
      <c r="C7" s="77"/>
      <c r="D7" s="74">
        <v>0.30000000000000004</v>
      </c>
      <c r="E7" s="40" t="s">
        <v>292</v>
      </c>
      <c r="F7" s="75">
        <v>0.4</v>
      </c>
      <c r="G7" s="76" t="s">
        <v>294</v>
      </c>
    </row>
    <row r="8" spans="1:16">
      <c r="B8" s="72"/>
      <c r="D8" s="74"/>
      <c r="E8" s="40"/>
      <c r="F8" s="75"/>
      <c r="G8" s="76"/>
    </row>
    <row r="9" spans="1:16">
      <c r="B9" s="72"/>
      <c r="C9" s="78"/>
      <c r="D9" s="74">
        <v>0.2</v>
      </c>
      <c r="E9" s="40" t="s">
        <v>292</v>
      </c>
      <c r="F9" s="75">
        <v>0.30000000000000004</v>
      </c>
      <c r="G9" s="76" t="s">
        <v>294</v>
      </c>
    </row>
    <row r="10" spans="1:16">
      <c r="B10" s="72"/>
      <c r="D10" s="74"/>
      <c r="E10" s="40"/>
      <c r="F10" s="75"/>
      <c r="G10" s="76"/>
    </row>
    <row r="11" spans="1:16">
      <c r="B11" s="72"/>
      <c r="C11" s="79"/>
      <c r="D11" s="74">
        <v>0.1</v>
      </c>
      <c r="E11" s="40" t="s">
        <v>292</v>
      </c>
      <c r="F11" s="75">
        <v>0.2</v>
      </c>
      <c r="G11" s="76" t="s">
        <v>294</v>
      </c>
    </row>
    <row r="12" spans="1:16">
      <c r="B12" s="72"/>
      <c r="D12" s="74"/>
      <c r="E12" s="40"/>
      <c r="F12" s="75"/>
      <c r="G12" s="76"/>
    </row>
    <row r="13" spans="1:16">
      <c r="B13" s="72"/>
      <c r="C13" s="80"/>
      <c r="D13" s="74">
        <v>0</v>
      </c>
      <c r="E13" s="40" t="s">
        <v>292</v>
      </c>
      <c r="F13" s="75">
        <v>0.1</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214</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277</v>
      </c>
    </row>
    <row r="2" spans="1:16">
      <c r="A2" s="68" t="s">
        <v>244</v>
      </c>
    </row>
    <row r="4" spans="1:16" ht="13.5" customHeight="1">
      <c r="B4" s="69"/>
      <c r="C4" s="70"/>
      <c r="D4" s="70"/>
      <c r="E4" s="70"/>
      <c r="F4" s="70"/>
      <c r="G4" s="71"/>
    </row>
    <row r="5" spans="1:16" ht="13.5" customHeight="1">
      <c r="B5" s="72"/>
      <c r="C5" s="73"/>
      <c r="D5" s="74">
        <v>0.26600000000000001</v>
      </c>
      <c r="E5" s="40" t="s">
        <v>292</v>
      </c>
      <c r="F5" s="75">
        <v>0.3</v>
      </c>
      <c r="G5" s="76" t="s">
        <v>293</v>
      </c>
    </row>
    <row r="6" spans="1:16">
      <c r="B6" s="72"/>
      <c r="D6" s="74"/>
      <c r="E6" s="40"/>
      <c r="F6" s="75"/>
      <c r="G6" s="76"/>
    </row>
    <row r="7" spans="1:16">
      <c r="B7" s="72"/>
      <c r="C7" s="77"/>
      <c r="D7" s="74">
        <v>0.23200000000000001</v>
      </c>
      <c r="E7" s="40" t="s">
        <v>292</v>
      </c>
      <c r="F7" s="75">
        <v>0.26600000000000001</v>
      </c>
      <c r="G7" s="76" t="s">
        <v>294</v>
      </c>
    </row>
    <row r="8" spans="1:16">
      <c r="B8" s="72"/>
      <c r="D8" s="74"/>
      <c r="E8" s="40"/>
      <c r="F8" s="75"/>
      <c r="G8" s="76"/>
    </row>
    <row r="9" spans="1:16">
      <c r="B9" s="72"/>
      <c r="C9" s="78"/>
      <c r="D9" s="74">
        <v>0.19800000000000001</v>
      </c>
      <c r="E9" s="40" t="s">
        <v>292</v>
      </c>
      <c r="F9" s="75">
        <v>0.23200000000000001</v>
      </c>
      <c r="G9" s="76" t="s">
        <v>294</v>
      </c>
    </row>
    <row r="10" spans="1:16">
      <c r="B10" s="72"/>
      <c r="D10" s="74"/>
      <c r="E10" s="40"/>
      <c r="F10" s="75"/>
      <c r="G10" s="76"/>
    </row>
    <row r="11" spans="1:16">
      <c r="B11" s="72"/>
      <c r="C11" s="79"/>
      <c r="D11" s="74">
        <v>0.16400000000000001</v>
      </c>
      <c r="E11" s="40" t="s">
        <v>292</v>
      </c>
      <c r="F11" s="75">
        <v>0.19800000000000001</v>
      </c>
      <c r="G11" s="76" t="s">
        <v>294</v>
      </c>
    </row>
    <row r="12" spans="1:16">
      <c r="B12" s="72"/>
      <c r="D12" s="74"/>
      <c r="E12" s="40"/>
      <c r="F12" s="75"/>
      <c r="G12" s="76"/>
    </row>
    <row r="13" spans="1:16">
      <c r="B13" s="72"/>
      <c r="C13" s="80"/>
      <c r="D13" s="74">
        <v>0.13</v>
      </c>
      <c r="E13" s="40" t="s">
        <v>292</v>
      </c>
      <c r="F13" s="75">
        <v>0.16400000000000001</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248</v>
      </c>
    </row>
    <row r="2" spans="1:16">
      <c r="A2" s="68" t="s">
        <v>245</v>
      </c>
    </row>
    <row r="4" spans="1:16" ht="13.5" customHeight="1">
      <c r="B4" s="69"/>
      <c r="C4" s="70"/>
      <c r="D4" s="70"/>
      <c r="E4" s="70"/>
      <c r="F4" s="70"/>
      <c r="G4" s="71"/>
    </row>
    <row r="5" spans="1:16" ht="13.5" customHeight="1">
      <c r="B5" s="72"/>
      <c r="C5" s="73"/>
      <c r="D5" s="74">
        <v>0.60400000000000009</v>
      </c>
      <c r="E5" s="40" t="s">
        <v>292</v>
      </c>
      <c r="F5" s="75">
        <v>0.66</v>
      </c>
      <c r="G5" s="76" t="s">
        <v>293</v>
      </c>
    </row>
    <row r="6" spans="1:16">
      <c r="B6" s="72"/>
      <c r="D6" s="74"/>
      <c r="E6" s="40"/>
      <c r="F6" s="75"/>
      <c r="G6" s="76"/>
    </row>
    <row r="7" spans="1:16">
      <c r="B7" s="72"/>
      <c r="C7" s="77"/>
      <c r="D7" s="74">
        <v>0.54800000000000004</v>
      </c>
      <c r="E7" s="40" t="s">
        <v>292</v>
      </c>
      <c r="F7" s="75">
        <v>0.60400000000000009</v>
      </c>
      <c r="G7" s="76" t="s">
        <v>294</v>
      </c>
    </row>
    <row r="8" spans="1:16">
      <c r="B8" s="72"/>
      <c r="D8" s="74"/>
      <c r="E8" s="40"/>
      <c r="F8" s="75"/>
      <c r="G8" s="76"/>
    </row>
    <row r="9" spans="1:16">
      <c r="B9" s="72"/>
      <c r="C9" s="78"/>
      <c r="D9" s="74">
        <v>0.49199999999999999</v>
      </c>
      <c r="E9" s="40" t="s">
        <v>292</v>
      </c>
      <c r="F9" s="75">
        <v>0.54800000000000004</v>
      </c>
      <c r="G9" s="76" t="s">
        <v>294</v>
      </c>
    </row>
    <row r="10" spans="1:16">
      <c r="B10" s="72"/>
      <c r="D10" s="74"/>
      <c r="E10" s="40"/>
      <c r="F10" s="75"/>
      <c r="G10" s="76"/>
    </row>
    <row r="11" spans="1:16">
      <c r="B11" s="72"/>
      <c r="C11" s="79"/>
      <c r="D11" s="74">
        <v>0.436</v>
      </c>
      <c r="E11" s="40" t="s">
        <v>292</v>
      </c>
      <c r="F11" s="75">
        <v>0.49199999999999999</v>
      </c>
      <c r="G11" s="76" t="s">
        <v>294</v>
      </c>
    </row>
    <row r="12" spans="1:16">
      <c r="B12" s="72"/>
      <c r="D12" s="74"/>
      <c r="E12" s="40"/>
      <c r="F12" s="75"/>
      <c r="G12" s="76"/>
    </row>
    <row r="13" spans="1:16">
      <c r="B13" s="72"/>
      <c r="C13" s="80"/>
      <c r="D13" s="74">
        <v>0.38</v>
      </c>
      <c r="E13" s="40" t="s">
        <v>292</v>
      </c>
      <c r="F13" s="75">
        <v>0.436</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215</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249</v>
      </c>
    </row>
    <row r="2" spans="1:16">
      <c r="A2" s="68" t="s">
        <v>245</v>
      </c>
    </row>
    <row r="4" spans="1:16" ht="13.5" customHeight="1">
      <c r="B4" s="69"/>
      <c r="C4" s="70"/>
      <c r="D4" s="70"/>
      <c r="E4" s="70"/>
      <c r="F4" s="70"/>
      <c r="G4" s="71"/>
    </row>
    <row r="5" spans="1:16" ht="13.5" customHeight="1">
      <c r="B5" s="72"/>
      <c r="C5" s="73"/>
      <c r="D5" s="74">
        <v>0.15</v>
      </c>
      <c r="E5" s="40" t="s">
        <v>292</v>
      </c>
      <c r="F5" s="75">
        <v>0.17</v>
      </c>
      <c r="G5" s="76" t="s">
        <v>293</v>
      </c>
    </row>
    <row r="6" spans="1:16">
      <c r="B6" s="72"/>
      <c r="D6" s="74"/>
      <c r="E6" s="40"/>
      <c r="F6" s="75"/>
      <c r="G6" s="76"/>
    </row>
    <row r="7" spans="1:16">
      <c r="B7" s="72"/>
      <c r="C7" s="77"/>
      <c r="D7" s="74">
        <v>0.13</v>
      </c>
      <c r="E7" s="40" t="s">
        <v>292</v>
      </c>
      <c r="F7" s="75">
        <v>0.15</v>
      </c>
      <c r="G7" s="76" t="s">
        <v>294</v>
      </c>
    </row>
    <row r="8" spans="1:16">
      <c r="B8" s="72"/>
      <c r="D8" s="74"/>
      <c r="E8" s="40"/>
      <c r="F8" s="75"/>
      <c r="G8" s="76"/>
    </row>
    <row r="9" spans="1:16">
      <c r="B9" s="72"/>
      <c r="C9" s="78"/>
      <c r="D9" s="74">
        <v>0.11000000000000001</v>
      </c>
      <c r="E9" s="40" t="s">
        <v>292</v>
      </c>
      <c r="F9" s="75">
        <v>0.13</v>
      </c>
      <c r="G9" s="76" t="s">
        <v>294</v>
      </c>
    </row>
    <row r="10" spans="1:16">
      <c r="B10" s="72"/>
      <c r="D10" s="74"/>
      <c r="E10" s="40"/>
      <c r="F10" s="75"/>
      <c r="G10" s="76"/>
    </row>
    <row r="11" spans="1:16">
      <c r="B11" s="72"/>
      <c r="C11" s="79"/>
      <c r="D11" s="74">
        <v>9.0000000000000011E-2</v>
      </c>
      <c r="E11" s="40" t="s">
        <v>292</v>
      </c>
      <c r="F11" s="75">
        <v>0.11000000000000001</v>
      </c>
      <c r="G11" s="76" t="s">
        <v>294</v>
      </c>
    </row>
    <row r="12" spans="1:16">
      <c r="B12" s="72"/>
      <c r="D12" s="74"/>
      <c r="E12" s="40"/>
      <c r="F12" s="75"/>
      <c r="G12" s="76"/>
    </row>
    <row r="13" spans="1:16">
      <c r="B13" s="72"/>
      <c r="C13" s="80"/>
      <c r="D13" s="74">
        <v>7.0000000000000007E-2</v>
      </c>
      <c r="E13" s="40" t="s">
        <v>292</v>
      </c>
      <c r="F13" s="75">
        <v>9.0000000000000011E-2</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216</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250</v>
      </c>
    </row>
    <row r="2" spans="1:16">
      <c r="A2" s="68" t="s">
        <v>245</v>
      </c>
    </row>
    <row r="4" spans="1:16" ht="13.5" customHeight="1">
      <c r="B4" s="69"/>
      <c r="C4" s="70"/>
      <c r="D4" s="70"/>
      <c r="E4" s="70"/>
      <c r="F4" s="70"/>
      <c r="G4" s="71"/>
    </row>
    <row r="5" spans="1:16" ht="13.5" customHeight="1">
      <c r="B5" s="72"/>
      <c r="C5" s="73"/>
      <c r="D5" s="74">
        <v>0.27200000000000002</v>
      </c>
      <c r="E5" s="40" t="s">
        <v>292</v>
      </c>
      <c r="F5" s="75">
        <v>0.31</v>
      </c>
      <c r="G5" s="76" t="s">
        <v>293</v>
      </c>
    </row>
    <row r="6" spans="1:16">
      <c r="B6" s="72"/>
      <c r="D6" s="74"/>
      <c r="E6" s="40"/>
      <c r="F6" s="75"/>
      <c r="G6" s="76"/>
    </row>
    <row r="7" spans="1:16">
      <c r="B7" s="72"/>
      <c r="C7" s="77"/>
      <c r="D7" s="74">
        <v>0.23400000000000001</v>
      </c>
      <c r="E7" s="40" t="s">
        <v>292</v>
      </c>
      <c r="F7" s="75">
        <v>0.27200000000000002</v>
      </c>
      <c r="G7" s="76" t="s">
        <v>294</v>
      </c>
    </row>
    <row r="8" spans="1:16">
      <c r="B8" s="72"/>
      <c r="D8" s="74"/>
      <c r="E8" s="40"/>
      <c r="F8" s="75"/>
      <c r="G8" s="76"/>
    </row>
    <row r="9" spans="1:16">
      <c r="B9" s="72"/>
      <c r="C9" s="78"/>
      <c r="D9" s="74">
        <v>0.19600000000000001</v>
      </c>
      <c r="E9" s="40" t="s">
        <v>292</v>
      </c>
      <c r="F9" s="75">
        <v>0.23400000000000001</v>
      </c>
      <c r="G9" s="76" t="s">
        <v>294</v>
      </c>
    </row>
    <row r="10" spans="1:16">
      <c r="B10" s="72"/>
      <c r="D10" s="74"/>
      <c r="E10" s="40"/>
      <c r="F10" s="75"/>
      <c r="G10" s="76"/>
    </row>
    <row r="11" spans="1:16">
      <c r="B11" s="72"/>
      <c r="C11" s="79"/>
      <c r="D11" s="74">
        <v>0.158</v>
      </c>
      <c r="E11" s="40" t="s">
        <v>292</v>
      </c>
      <c r="F11" s="75">
        <v>0.19600000000000001</v>
      </c>
      <c r="G11" s="76" t="s">
        <v>294</v>
      </c>
    </row>
    <row r="12" spans="1:16">
      <c r="B12" s="72"/>
      <c r="D12" s="74"/>
      <c r="E12" s="40"/>
      <c r="F12" s="75"/>
      <c r="G12" s="76"/>
    </row>
    <row r="13" spans="1:16">
      <c r="B13" s="72"/>
      <c r="C13" s="80"/>
      <c r="D13" s="74">
        <v>0.12</v>
      </c>
      <c r="E13" s="40" t="s">
        <v>292</v>
      </c>
      <c r="F13" s="75">
        <v>0.158</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217</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251</v>
      </c>
    </row>
    <row r="2" spans="1:16">
      <c r="A2" s="68" t="s">
        <v>245</v>
      </c>
    </row>
    <row r="4" spans="1:16" ht="13.5" customHeight="1">
      <c r="B4" s="69"/>
      <c r="C4" s="70"/>
      <c r="D4" s="70"/>
      <c r="E4" s="70"/>
      <c r="F4" s="70"/>
      <c r="G4" s="71"/>
    </row>
    <row r="5" spans="1:16" ht="13.5" customHeight="1">
      <c r="B5" s="72"/>
      <c r="C5" s="73"/>
      <c r="D5" s="74">
        <v>9.1999999999999998E-2</v>
      </c>
      <c r="E5" s="40" t="s">
        <v>292</v>
      </c>
      <c r="F5" s="75">
        <v>0.11</v>
      </c>
      <c r="G5" s="76" t="s">
        <v>293</v>
      </c>
    </row>
    <row r="6" spans="1:16">
      <c r="B6" s="72"/>
      <c r="D6" s="74"/>
      <c r="E6" s="40"/>
      <c r="F6" s="75"/>
      <c r="G6" s="76"/>
    </row>
    <row r="7" spans="1:16">
      <c r="B7" s="72"/>
      <c r="C7" s="77"/>
      <c r="D7" s="74">
        <v>7.3999999999999996E-2</v>
      </c>
      <c r="E7" s="40" t="s">
        <v>292</v>
      </c>
      <c r="F7" s="75">
        <v>9.1999999999999998E-2</v>
      </c>
      <c r="G7" s="76" t="s">
        <v>294</v>
      </c>
    </row>
    <row r="8" spans="1:16">
      <c r="B8" s="72"/>
      <c r="D8" s="74"/>
      <c r="E8" s="40"/>
      <c r="F8" s="75"/>
      <c r="G8" s="76"/>
    </row>
    <row r="9" spans="1:16">
      <c r="B9" s="72"/>
      <c r="C9" s="78"/>
      <c r="D9" s="74">
        <v>5.5999999999999994E-2</v>
      </c>
      <c r="E9" s="40" t="s">
        <v>292</v>
      </c>
      <c r="F9" s="75">
        <v>7.3999999999999996E-2</v>
      </c>
      <c r="G9" s="76" t="s">
        <v>294</v>
      </c>
    </row>
    <row r="10" spans="1:16">
      <c r="B10" s="72"/>
      <c r="D10" s="74"/>
      <c r="E10" s="40"/>
      <c r="F10" s="75"/>
      <c r="G10" s="76"/>
    </row>
    <row r="11" spans="1:16">
      <c r="B11" s="72"/>
      <c r="C11" s="79"/>
      <c r="D11" s="74">
        <v>3.7999999999999999E-2</v>
      </c>
      <c r="E11" s="40" t="s">
        <v>292</v>
      </c>
      <c r="F11" s="75">
        <v>5.5999999999999994E-2</v>
      </c>
      <c r="G11" s="76" t="s">
        <v>294</v>
      </c>
    </row>
    <row r="12" spans="1:16">
      <c r="B12" s="72"/>
      <c r="D12" s="74"/>
      <c r="E12" s="40"/>
      <c r="F12" s="75"/>
      <c r="G12" s="76"/>
    </row>
    <row r="13" spans="1:16">
      <c r="B13" s="72"/>
      <c r="C13" s="80"/>
      <c r="D13" s="74">
        <v>0.02</v>
      </c>
      <c r="E13" s="40" t="s">
        <v>292</v>
      </c>
      <c r="F13" s="75">
        <v>3.7999999999999999E-2</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218</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252</v>
      </c>
    </row>
    <row r="2" spans="1:16">
      <c r="A2" s="68" t="s">
        <v>245</v>
      </c>
    </row>
    <row r="4" spans="1:16" ht="13.5" customHeight="1">
      <c r="B4" s="69"/>
      <c r="C4" s="70"/>
      <c r="D4" s="70"/>
      <c r="E4" s="70"/>
      <c r="F4" s="70"/>
      <c r="G4" s="71"/>
    </row>
    <row r="5" spans="1:16" ht="13.5" customHeight="1">
      <c r="B5" s="72"/>
      <c r="C5" s="73"/>
      <c r="D5" s="74">
        <v>0.53200000000000003</v>
      </c>
      <c r="E5" s="40" t="s">
        <v>292</v>
      </c>
      <c r="F5" s="75">
        <v>0.57999999999999996</v>
      </c>
      <c r="G5" s="76" t="s">
        <v>293</v>
      </c>
    </row>
    <row r="6" spans="1:16">
      <c r="B6" s="72"/>
      <c r="D6" s="74"/>
      <c r="E6" s="40"/>
      <c r="F6" s="75"/>
      <c r="G6" s="76"/>
    </row>
    <row r="7" spans="1:16">
      <c r="B7" s="72"/>
      <c r="C7" s="77"/>
      <c r="D7" s="74">
        <v>0.48399999999999999</v>
      </c>
      <c r="E7" s="40" t="s">
        <v>292</v>
      </c>
      <c r="F7" s="75">
        <v>0.53200000000000003</v>
      </c>
      <c r="G7" s="76" t="s">
        <v>294</v>
      </c>
    </row>
    <row r="8" spans="1:16">
      <c r="B8" s="72"/>
      <c r="D8" s="74"/>
      <c r="E8" s="40"/>
      <c r="F8" s="75"/>
      <c r="G8" s="76"/>
    </row>
    <row r="9" spans="1:16">
      <c r="B9" s="72"/>
      <c r="C9" s="78"/>
      <c r="D9" s="74">
        <v>0.436</v>
      </c>
      <c r="E9" s="40" t="s">
        <v>292</v>
      </c>
      <c r="F9" s="75">
        <v>0.48399999999999999</v>
      </c>
      <c r="G9" s="76" t="s">
        <v>294</v>
      </c>
    </row>
    <row r="10" spans="1:16">
      <c r="B10" s="72"/>
      <c r="D10" s="74"/>
      <c r="E10" s="40"/>
      <c r="F10" s="75"/>
      <c r="G10" s="76"/>
    </row>
    <row r="11" spans="1:16">
      <c r="B11" s="72"/>
      <c r="C11" s="79"/>
      <c r="D11" s="74">
        <v>0.38800000000000001</v>
      </c>
      <c r="E11" s="40" t="s">
        <v>292</v>
      </c>
      <c r="F11" s="75">
        <v>0.436</v>
      </c>
      <c r="G11" s="76" t="s">
        <v>294</v>
      </c>
    </row>
    <row r="12" spans="1:16">
      <c r="B12" s="72"/>
      <c r="D12" s="74"/>
      <c r="E12" s="40"/>
      <c r="F12" s="75"/>
      <c r="G12" s="76"/>
    </row>
    <row r="13" spans="1:16">
      <c r="B13" s="72"/>
      <c r="C13" s="80"/>
      <c r="D13" s="74">
        <v>0.34</v>
      </c>
      <c r="E13" s="40" t="s">
        <v>292</v>
      </c>
      <c r="F13" s="75">
        <v>0.38800000000000001</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219</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G80"/>
  <sheetViews>
    <sheetView showGridLines="0" zoomScaleNormal="100" zoomScaleSheetLayoutView="100" workbookViewId="0"/>
  </sheetViews>
  <sheetFormatPr defaultColWidth="9" defaultRowHeight="13.5"/>
  <cols>
    <col min="1" max="1" width="4.625" style="6" customWidth="1"/>
    <col min="2" max="2" width="3.625" style="6" customWidth="1"/>
    <col min="3" max="3" width="11.375" style="6" customWidth="1"/>
    <col min="4" max="27" width="9.625" style="6" customWidth="1"/>
    <col min="28" max="16384" width="9" style="6"/>
  </cols>
  <sheetData>
    <row r="1" spans="1:33" ht="16.5" customHeight="1">
      <c r="A1" s="6" t="s">
        <v>278</v>
      </c>
    </row>
    <row r="2" spans="1:33" ht="16.5" customHeight="1">
      <c r="A2" s="6" t="s">
        <v>221</v>
      </c>
      <c r="D2" s="6" t="s">
        <v>279</v>
      </c>
    </row>
    <row r="3" spans="1:33" ht="16.5" customHeight="1">
      <c r="B3" s="164"/>
      <c r="C3" s="166" t="s">
        <v>188</v>
      </c>
      <c r="D3" s="159" t="s">
        <v>65</v>
      </c>
      <c r="E3" s="160"/>
      <c r="F3" s="161"/>
      <c r="G3" s="159" t="s">
        <v>66</v>
      </c>
      <c r="H3" s="160"/>
      <c r="I3" s="161"/>
      <c r="J3" s="159" t="s">
        <v>67</v>
      </c>
      <c r="K3" s="160"/>
      <c r="L3" s="161"/>
      <c r="M3" s="159" t="s">
        <v>68</v>
      </c>
      <c r="N3" s="160"/>
      <c r="O3" s="161"/>
      <c r="P3" s="159" t="s">
        <v>69</v>
      </c>
      <c r="Q3" s="160"/>
      <c r="R3" s="161"/>
      <c r="S3" s="159" t="s">
        <v>70</v>
      </c>
      <c r="T3" s="160"/>
      <c r="U3" s="161"/>
      <c r="V3" s="159" t="s">
        <v>71</v>
      </c>
      <c r="W3" s="160"/>
      <c r="X3" s="161"/>
      <c r="Y3" s="159" t="s">
        <v>64</v>
      </c>
      <c r="Z3" s="160"/>
      <c r="AA3" s="161"/>
      <c r="AC3" s="52" t="s">
        <v>243</v>
      </c>
      <c r="AD3" s="2"/>
      <c r="AE3" s="2"/>
    </row>
    <row r="4" spans="1:33">
      <c r="B4" s="165"/>
      <c r="C4" s="166"/>
      <c r="D4" s="18" t="s">
        <v>131</v>
      </c>
      <c r="E4" s="19" t="s">
        <v>72</v>
      </c>
      <c r="F4" s="20" t="s">
        <v>268</v>
      </c>
      <c r="G4" s="18" t="s">
        <v>131</v>
      </c>
      <c r="H4" s="19" t="s">
        <v>72</v>
      </c>
      <c r="I4" s="20" t="s">
        <v>268</v>
      </c>
      <c r="J4" s="18" t="s">
        <v>131</v>
      </c>
      <c r="K4" s="19" t="s">
        <v>72</v>
      </c>
      <c r="L4" s="20" t="s">
        <v>268</v>
      </c>
      <c r="M4" s="18" t="s">
        <v>131</v>
      </c>
      <c r="N4" s="19" t="s">
        <v>72</v>
      </c>
      <c r="O4" s="20" t="s">
        <v>268</v>
      </c>
      <c r="P4" s="18" t="s">
        <v>131</v>
      </c>
      <c r="Q4" s="19" t="s">
        <v>72</v>
      </c>
      <c r="R4" s="20" t="s">
        <v>268</v>
      </c>
      <c r="S4" s="18" t="s">
        <v>131</v>
      </c>
      <c r="T4" s="19" t="s">
        <v>72</v>
      </c>
      <c r="U4" s="20" t="s">
        <v>268</v>
      </c>
      <c r="V4" s="18" t="s">
        <v>131</v>
      </c>
      <c r="W4" s="19" t="s">
        <v>72</v>
      </c>
      <c r="X4" s="20" t="s">
        <v>268</v>
      </c>
      <c r="Y4" s="18" t="s">
        <v>131</v>
      </c>
      <c r="Z4" s="19" t="s">
        <v>72</v>
      </c>
      <c r="AA4" s="20" t="s">
        <v>268</v>
      </c>
      <c r="AC4" s="169" t="s">
        <v>194</v>
      </c>
      <c r="AD4" s="170"/>
      <c r="AE4" s="2"/>
      <c r="AF4" s="169" t="s">
        <v>194</v>
      </c>
      <c r="AG4" s="170"/>
    </row>
    <row r="5" spans="1:33" s="53" customFormat="1">
      <c r="B5" s="56">
        <v>1</v>
      </c>
      <c r="C5" s="49" t="s">
        <v>57</v>
      </c>
      <c r="D5" s="111">
        <v>1114</v>
      </c>
      <c r="E5" s="112">
        <v>88</v>
      </c>
      <c r="F5" s="57">
        <f>IFERROR(E5/D5,"-")</f>
        <v>7.899461400359066E-2</v>
      </c>
      <c r="G5" s="111">
        <v>2514</v>
      </c>
      <c r="H5" s="112">
        <v>205</v>
      </c>
      <c r="I5" s="57">
        <f>IFERROR(H5/G5,"-")</f>
        <v>8.1543357199681782E-2</v>
      </c>
      <c r="J5" s="111">
        <v>101051</v>
      </c>
      <c r="K5" s="112">
        <v>17094</v>
      </c>
      <c r="L5" s="57">
        <f>IFERROR(K5/J5,"-")</f>
        <v>0.16916210626317404</v>
      </c>
      <c r="M5" s="111">
        <v>93430</v>
      </c>
      <c r="N5" s="112">
        <v>12746</v>
      </c>
      <c r="O5" s="57">
        <f>IFERROR(N5/M5,"-")</f>
        <v>0.13642299047415177</v>
      </c>
      <c r="P5" s="111">
        <v>61279</v>
      </c>
      <c r="Q5" s="112">
        <v>6191</v>
      </c>
      <c r="R5" s="57">
        <f>IFERROR(Q5/P5,"-")</f>
        <v>0.10102971654237178</v>
      </c>
      <c r="S5" s="111">
        <v>26641</v>
      </c>
      <c r="T5" s="112">
        <v>1962</v>
      </c>
      <c r="U5" s="57">
        <f>IFERROR(T5/S5,"-")</f>
        <v>7.3645884163507369E-2</v>
      </c>
      <c r="V5" s="111">
        <v>8714</v>
      </c>
      <c r="W5" s="112">
        <v>430</v>
      </c>
      <c r="X5" s="57">
        <f>IFERROR(W5/V5,"-")</f>
        <v>4.9345880192793207E-2</v>
      </c>
      <c r="Y5" s="111">
        <f>SUM(D5,G5,J5,M5,P5,S5,V5)</f>
        <v>294743</v>
      </c>
      <c r="Z5" s="112">
        <f>SUM(E5,H5,K5,N5,Q5,T5,W5)</f>
        <v>38716</v>
      </c>
      <c r="AA5" s="57">
        <f>IFERROR(Z5/Y5,"-")</f>
        <v>0.13135511275925127</v>
      </c>
      <c r="AC5" s="34" t="str">
        <f>INDEX($C$5:$C$78,MATCH(AD5,AA$5:AA$78,0))</f>
        <v>豊能町</v>
      </c>
      <c r="AD5" s="105">
        <f>LARGE(AA$5:AA$78,ROW(A1))</f>
        <v>0.51013424585417211</v>
      </c>
      <c r="AE5" s="59"/>
      <c r="AF5" s="133">
        <f>$AA$79</f>
        <v>0.2060617247352004</v>
      </c>
      <c r="AG5" s="113">
        <v>0</v>
      </c>
    </row>
    <row r="6" spans="1:33" s="53" customFormat="1">
      <c r="B6" s="56">
        <v>2</v>
      </c>
      <c r="C6" s="49" t="s">
        <v>132</v>
      </c>
      <c r="D6" s="111">
        <v>27</v>
      </c>
      <c r="E6" s="112">
        <v>3</v>
      </c>
      <c r="F6" s="57">
        <f t="shared" ref="F6:F69" si="0">IFERROR(E6/D6,"-")</f>
        <v>0.1111111111111111</v>
      </c>
      <c r="G6" s="111">
        <v>96</v>
      </c>
      <c r="H6" s="112">
        <v>11</v>
      </c>
      <c r="I6" s="57">
        <f t="shared" ref="I6:I69" si="1">IFERROR(H6/G6,"-")</f>
        <v>0.11458333333333333</v>
      </c>
      <c r="J6" s="111">
        <v>3658</v>
      </c>
      <c r="K6" s="112">
        <v>689</v>
      </c>
      <c r="L6" s="57">
        <f t="shared" ref="L6:L69" si="2">IFERROR(K6/J6,"-")</f>
        <v>0.18835429196282122</v>
      </c>
      <c r="M6" s="111">
        <v>3296</v>
      </c>
      <c r="N6" s="112">
        <v>497</v>
      </c>
      <c r="O6" s="57">
        <f t="shared" ref="O6:O69" si="3">IFERROR(N6/M6,"-")</f>
        <v>0.15078883495145631</v>
      </c>
      <c r="P6" s="111">
        <v>2368</v>
      </c>
      <c r="Q6" s="112">
        <v>273</v>
      </c>
      <c r="R6" s="57">
        <f t="shared" ref="R6:R69" si="4">IFERROR(Q6/P6,"-")</f>
        <v>0.11528716216216216</v>
      </c>
      <c r="S6" s="111">
        <v>1001</v>
      </c>
      <c r="T6" s="112">
        <v>82</v>
      </c>
      <c r="U6" s="57">
        <f t="shared" ref="U6:U69" si="5">IFERROR(T6/S6,"-")</f>
        <v>8.191808191808192E-2</v>
      </c>
      <c r="V6" s="111">
        <v>311</v>
      </c>
      <c r="W6" s="112">
        <v>19</v>
      </c>
      <c r="X6" s="57">
        <f t="shared" ref="X6:X69" si="6">IFERROR(W6/V6,"-")</f>
        <v>6.1093247588424437E-2</v>
      </c>
      <c r="Y6" s="111">
        <f t="shared" ref="Y6:Z69" si="7">SUM(D6,G6,J6,M6,P6,S6,V6)</f>
        <v>10757</v>
      </c>
      <c r="Z6" s="112">
        <f t="shared" si="7"/>
        <v>1574</v>
      </c>
      <c r="AA6" s="57">
        <f t="shared" ref="AA6:AA69" si="8">IFERROR(Z6/Y6,"-")</f>
        <v>0.14632332434693687</v>
      </c>
      <c r="AC6" s="34" t="str">
        <f t="shared" ref="AC6:AC69" si="9">INDEX($C$5:$C$78,MATCH(AD6,AA$5:AA$78,0))</f>
        <v>池田市</v>
      </c>
      <c r="AD6" s="105">
        <f t="shared" ref="AD6:AD69" si="10">LARGE(AA$5:AA$78,ROW(A2))</f>
        <v>0.4435955056179775</v>
      </c>
      <c r="AE6" s="59"/>
      <c r="AF6" s="133">
        <f t="shared" ref="AF6:AF69" si="11">$AA$79</f>
        <v>0.2060617247352004</v>
      </c>
      <c r="AG6" s="113">
        <v>0</v>
      </c>
    </row>
    <row r="7" spans="1:33" s="53" customFormat="1">
      <c r="B7" s="56">
        <v>3</v>
      </c>
      <c r="C7" s="49" t="s">
        <v>133</v>
      </c>
      <c r="D7" s="111">
        <v>25</v>
      </c>
      <c r="E7" s="112">
        <v>5</v>
      </c>
      <c r="F7" s="57">
        <f t="shared" si="0"/>
        <v>0.2</v>
      </c>
      <c r="G7" s="111">
        <v>74</v>
      </c>
      <c r="H7" s="112">
        <v>3</v>
      </c>
      <c r="I7" s="57">
        <f t="shared" si="1"/>
        <v>4.0540540540540543E-2</v>
      </c>
      <c r="J7" s="111">
        <v>2273</v>
      </c>
      <c r="K7" s="112">
        <v>377</v>
      </c>
      <c r="L7" s="57">
        <f t="shared" si="2"/>
        <v>0.1658600967883854</v>
      </c>
      <c r="M7" s="111">
        <v>2082</v>
      </c>
      <c r="N7" s="112">
        <v>352</v>
      </c>
      <c r="O7" s="57">
        <f t="shared" si="3"/>
        <v>0.1690682036503362</v>
      </c>
      <c r="P7" s="111">
        <v>1492</v>
      </c>
      <c r="Q7" s="112">
        <v>205</v>
      </c>
      <c r="R7" s="57">
        <f t="shared" si="4"/>
        <v>0.13739946380697052</v>
      </c>
      <c r="S7" s="111">
        <v>648</v>
      </c>
      <c r="T7" s="112">
        <v>69</v>
      </c>
      <c r="U7" s="57">
        <f t="shared" si="5"/>
        <v>0.10648148148148148</v>
      </c>
      <c r="V7" s="111">
        <v>223</v>
      </c>
      <c r="W7" s="112">
        <v>21</v>
      </c>
      <c r="X7" s="57">
        <f t="shared" si="6"/>
        <v>9.417040358744394E-2</v>
      </c>
      <c r="Y7" s="111">
        <f t="shared" si="7"/>
        <v>6817</v>
      </c>
      <c r="Z7" s="112">
        <f t="shared" si="7"/>
        <v>1032</v>
      </c>
      <c r="AA7" s="57">
        <f t="shared" si="8"/>
        <v>0.15138624028164882</v>
      </c>
      <c r="AC7" s="34" t="str">
        <f t="shared" si="9"/>
        <v>吹田市</v>
      </c>
      <c r="AD7" s="105">
        <f t="shared" si="10"/>
        <v>0.33973895031071399</v>
      </c>
      <c r="AE7" s="59"/>
      <c r="AF7" s="133">
        <f t="shared" si="11"/>
        <v>0.2060617247352004</v>
      </c>
      <c r="AG7" s="113">
        <v>0</v>
      </c>
    </row>
    <row r="8" spans="1:33" s="53" customFormat="1">
      <c r="B8" s="56">
        <v>4</v>
      </c>
      <c r="C8" s="49" t="s">
        <v>134</v>
      </c>
      <c r="D8" s="111">
        <v>32</v>
      </c>
      <c r="E8" s="112">
        <v>5</v>
      </c>
      <c r="F8" s="57">
        <f t="shared" si="0"/>
        <v>0.15625</v>
      </c>
      <c r="G8" s="111">
        <v>61</v>
      </c>
      <c r="H8" s="112">
        <v>5</v>
      </c>
      <c r="I8" s="57">
        <f t="shared" si="1"/>
        <v>8.1967213114754092E-2</v>
      </c>
      <c r="J8" s="111">
        <v>2699</v>
      </c>
      <c r="K8" s="112">
        <v>546</v>
      </c>
      <c r="L8" s="57">
        <f t="shared" si="2"/>
        <v>0.20229714709151539</v>
      </c>
      <c r="M8" s="111">
        <v>2707</v>
      </c>
      <c r="N8" s="112">
        <v>473</v>
      </c>
      <c r="O8" s="57">
        <f t="shared" si="3"/>
        <v>0.17473217584041376</v>
      </c>
      <c r="P8" s="111">
        <v>1593</v>
      </c>
      <c r="Q8" s="112">
        <v>211</v>
      </c>
      <c r="R8" s="57">
        <f t="shared" si="4"/>
        <v>0.13245448838669177</v>
      </c>
      <c r="S8" s="111">
        <v>679</v>
      </c>
      <c r="T8" s="112">
        <v>103</v>
      </c>
      <c r="U8" s="57">
        <f t="shared" si="5"/>
        <v>0.15169366715758467</v>
      </c>
      <c r="V8" s="111">
        <v>218</v>
      </c>
      <c r="W8" s="112">
        <v>25</v>
      </c>
      <c r="X8" s="57">
        <f t="shared" si="6"/>
        <v>0.11467889908256881</v>
      </c>
      <c r="Y8" s="111">
        <f t="shared" si="7"/>
        <v>7989</v>
      </c>
      <c r="Z8" s="112">
        <f t="shared" si="7"/>
        <v>1368</v>
      </c>
      <c r="AA8" s="57">
        <f t="shared" si="8"/>
        <v>0.17123544874202029</v>
      </c>
      <c r="AC8" s="34" t="str">
        <f t="shared" si="9"/>
        <v>河南町</v>
      </c>
      <c r="AD8" s="105">
        <f t="shared" si="10"/>
        <v>0.33674775928297057</v>
      </c>
      <c r="AE8" s="59"/>
      <c r="AF8" s="133">
        <f t="shared" si="11"/>
        <v>0.2060617247352004</v>
      </c>
      <c r="AG8" s="113">
        <v>0</v>
      </c>
    </row>
    <row r="9" spans="1:33" s="53" customFormat="1">
      <c r="B9" s="56">
        <v>5</v>
      </c>
      <c r="C9" s="49" t="s">
        <v>135</v>
      </c>
      <c r="D9" s="111">
        <v>24</v>
      </c>
      <c r="E9" s="112">
        <v>4</v>
      </c>
      <c r="F9" s="57">
        <f t="shared" si="0"/>
        <v>0.16666666666666666</v>
      </c>
      <c r="G9" s="111">
        <v>39</v>
      </c>
      <c r="H9" s="112">
        <v>2</v>
      </c>
      <c r="I9" s="57">
        <f t="shared" si="1"/>
        <v>5.128205128205128E-2</v>
      </c>
      <c r="J9" s="111">
        <v>2239</v>
      </c>
      <c r="K9" s="112">
        <v>280</v>
      </c>
      <c r="L9" s="57">
        <f t="shared" si="2"/>
        <v>0.12505582849486377</v>
      </c>
      <c r="M9" s="111">
        <v>2043</v>
      </c>
      <c r="N9" s="112">
        <v>199</v>
      </c>
      <c r="O9" s="57">
        <f t="shared" si="3"/>
        <v>9.7405775819872739E-2</v>
      </c>
      <c r="P9" s="111">
        <v>1291</v>
      </c>
      <c r="Q9" s="112">
        <v>88</v>
      </c>
      <c r="R9" s="57">
        <f t="shared" si="4"/>
        <v>6.8164213787761427E-2</v>
      </c>
      <c r="S9" s="111">
        <v>619</v>
      </c>
      <c r="T9" s="112">
        <v>28</v>
      </c>
      <c r="U9" s="57">
        <f t="shared" si="5"/>
        <v>4.5234248788368334E-2</v>
      </c>
      <c r="V9" s="111">
        <v>208</v>
      </c>
      <c r="W9" s="112">
        <v>10</v>
      </c>
      <c r="X9" s="57">
        <f t="shared" si="6"/>
        <v>4.807692307692308E-2</v>
      </c>
      <c r="Y9" s="111">
        <f t="shared" si="7"/>
        <v>6463</v>
      </c>
      <c r="Z9" s="112">
        <f t="shared" si="7"/>
        <v>611</v>
      </c>
      <c r="AA9" s="57">
        <f t="shared" si="8"/>
        <v>9.4538140182577751E-2</v>
      </c>
      <c r="AC9" s="34" t="str">
        <f t="shared" si="9"/>
        <v>藤井寺市</v>
      </c>
      <c r="AD9" s="105">
        <f t="shared" si="10"/>
        <v>0.32692763938315539</v>
      </c>
      <c r="AE9" s="59"/>
      <c r="AF9" s="133">
        <f t="shared" si="11"/>
        <v>0.2060617247352004</v>
      </c>
      <c r="AG9" s="113">
        <v>0</v>
      </c>
    </row>
    <row r="10" spans="1:33" s="53" customFormat="1">
      <c r="B10" s="56">
        <v>6</v>
      </c>
      <c r="C10" s="49" t="s">
        <v>136</v>
      </c>
      <c r="D10" s="111">
        <v>43</v>
      </c>
      <c r="E10" s="112">
        <v>1</v>
      </c>
      <c r="F10" s="57">
        <f t="shared" si="0"/>
        <v>2.3255813953488372E-2</v>
      </c>
      <c r="G10" s="111">
        <v>108</v>
      </c>
      <c r="H10" s="112">
        <v>10</v>
      </c>
      <c r="I10" s="57">
        <f t="shared" si="1"/>
        <v>9.2592592592592587E-2</v>
      </c>
      <c r="J10" s="111">
        <v>3520</v>
      </c>
      <c r="K10" s="112">
        <v>457</v>
      </c>
      <c r="L10" s="57">
        <f t="shared" si="2"/>
        <v>0.12982954545454545</v>
      </c>
      <c r="M10" s="111">
        <v>3179</v>
      </c>
      <c r="N10" s="112">
        <v>326</v>
      </c>
      <c r="O10" s="57">
        <f t="shared" si="3"/>
        <v>0.10254797106008179</v>
      </c>
      <c r="P10" s="111">
        <v>2062</v>
      </c>
      <c r="Q10" s="112">
        <v>153</v>
      </c>
      <c r="R10" s="57">
        <f t="shared" si="4"/>
        <v>7.4199806013579048E-2</v>
      </c>
      <c r="S10" s="111">
        <v>806</v>
      </c>
      <c r="T10" s="112">
        <v>42</v>
      </c>
      <c r="U10" s="57">
        <f t="shared" si="5"/>
        <v>5.2109181141439205E-2</v>
      </c>
      <c r="V10" s="111">
        <v>253</v>
      </c>
      <c r="W10" s="112">
        <v>10</v>
      </c>
      <c r="X10" s="57">
        <f t="shared" si="6"/>
        <v>3.9525691699604744E-2</v>
      </c>
      <c r="Y10" s="111">
        <f t="shared" si="7"/>
        <v>9971</v>
      </c>
      <c r="Z10" s="112">
        <f t="shared" si="7"/>
        <v>999</v>
      </c>
      <c r="AA10" s="57">
        <f t="shared" si="8"/>
        <v>0.10019055260254739</v>
      </c>
      <c r="AC10" s="34" t="str">
        <f t="shared" si="9"/>
        <v>高槻市</v>
      </c>
      <c r="AD10" s="105">
        <f t="shared" si="10"/>
        <v>0.31917249297767208</v>
      </c>
      <c r="AE10" s="59"/>
      <c r="AF10" s="133">
        <f t="shared" si="11"/>
        <v>0.2060617247352004</v>
      </c>
      <c r="AG10" s="113">
        <v>0</v>
      </c>
    </row>
    <row r="11" spans="1:33" s="53" customFormat="1">
      <c r="B11" s="56">
        <v>7</v>
      </c>
      <c r="C11" s="49" t="s">
        <v>137</v>
      </c>
      <c r="D11" s="111">
        <v>42</v>
      </c>
      <c r="E11" s="112">
        <v>2</v>
      </c>
      <c r="F11" s="57">
        <f t="shared" si="0"/>
        <v>4.7619047619047616E-2</v>
      </c>
      <c r="G11" s="111">
        <v>84</v>
      </c>
      <c r="H11" s="112">
        <v>5</v>
      </c>
      <c r="I11" s="57">
        <f t="shared" si="1"/>
        <v>5.9523809523809521E-2</v>
      </c>
      <c r="J11" s="111">
        <v>3149</v>
      </c>
      <c r="K11" s="112">
        <v>567</v>
      </c>
      <c r="L11" s="57">
        <f t="shared" si="2"/>
        <v>0.18005716100349317</v>
      </c>
      <c r="M11" s="111">
        <v>2839</v>
      </c>
      <c r="N11" s="112">
        <v>444</v>
      </c>
      <c r="O11" s="57">
        <f t="shared" si="3"/>
        <v>0.15639309616061994</v>
      </c>
      <c r="P11" s="111">
        <v>1699</v>
      </c>
      <c r="Q11" s="112">
        <v>176</v>
      </c>
      <c r="R11" s="57">
        <f t="shared" si="4"/>
        <v>0.10359034726309593</v>
      </c>
      <c r="S11" s="111">
        <v>735</v>
      </c>
      <c r="T11" s="112">
        <v>50</v>
      </c>
      <c r="U11" s="57">
        <f t="shared" si="5"/>
        <v>6.8027210884353748E-2</v>
      </c>
      <c r="V11" s="111">
        <v>261</v>
      </c>
      <c r="W11" s="112">
        <v>13</v>
      </c>
      <c r="X11" s="57">
        <f t="shared" si="6"/>
        <v>4.9808429118773943E-2</v>
      </c>
      <c r="Y11" s="111">
        <f t="shared" si="7"/>
        <v>8809</v>
      </c>
      <c r="Z11" s="112">
        <f t="shared" si="7"/>
        <v>1257</v>
      </c>
      <c r="AA11" s="57">
        <f t="shared" si="8"/>
        <v>0.14269497105233284</v>
      </c>
      <c r="AC11" s="34" t="str">
        <f t="shared" si="9"/>
        <v>和泉市</v>
      </c>
      <c r="AD11" s="105">
        <f t="shared" si="10"/>
        <v>0.31734240125555846</v>
      </c>
      <c r="AE11" s="59"/>
      <c r="AF11" s="133">
        <f t="shared" si="11"/>
        <v>0.2060617247352004</v>
      </c>
      <c r="AG11" s="113">
        <v>0</v>
      </c>
    </row>
    <row r="12" spans="1:33" s="53" customFormat="1">
      <c r="B12" s="56">
        <v>8</v>
      </c>
      <c r="C12" s="49" t="s">
        <v>58</v>
      </c>
      <c r="D12" s="111">
        <v>29</v>
      </c>
      <c r="E12" s="112">
        <v>4</v>
      </c>
      <c r="F12" s="57">
        <f t="shared" si="0"/>
        <v>0.13793103448275862</v>
      </c>
      <c r="G12" s="111">
        <v>56</v>
      </c>
      <c r="H12" s="112">
        <v>3</v>
      </c>
      <c r="I12" s="57">
        <f t="shared" si="1"/>
        <v>5.3571428571428568E-2</v>
      </c>
      <c r="J12" s="111">
        <v>2095</v>
      </c>
      <c r="K12" s="112">
        <v>353</v>
      </c>
      <c r="L12" s="57">
        <f t="shared" si="2"/>
        <v>0.16849642004773269</v>
      </c>
      <c r="M12" s="111">
        <v>2009</v>
      </c>
      <c r="N12" s="112">
        <v>275</v>
      </c>
      <c r="O12" s="57">
        <f t="shared" si="3"/>
        <v>0.1368840219014435</v>
      </c>
      <c r="P12" s="111">
        <v>1487</v>
      </c>
      <c r="Q12" s="112">
        <v>142</v>
      </c>
      <c r="R12" s="57">
        <f t="shared" si="4"/>
        <v>9.5494283792871559E-2</v>
      </c>
      <c r="S12" s="111">
        <v>715</v>
      </c>
      <c r="T12" s="112">
        <v>66</v>
      </c>
      <c r="U12" s="57">
        <f t="shared" si="5"/>
        <v>9.2307692307692313E-2</v>
      </c>
      <c r="V12" s="111">
        <v>239</v>
      </c>
      <c r="W12" s="112">
        <v>10</v>
      </c>
      <c r="X12" s="57">
        <f t="shared" si="6"/>
        <v>4.1841004184100417E-2</v>
      </c>
      <c r="Y12" s="111">
        <f t="shared" si="7"/>
        <v>6630</v>
      </c>
      <c r="Z12" s="112">
        <f t="shared" si="7"/>
        <v>853</v>
      </c>
      <c r="AA12" s="57">
        <f t="shared" si="8"/>
        <v>0.128657616892911</v>
      </c>
      <c r="AC12" s="34" t="str">
        <f t="shared" si="9"/>
        <v>千早赤阪村</v>
      </c>
      <c r="AD12" s="105">
        <f t="shared" si="10"/>
        <v>0.30754536771728747</v>
      </c>
      <c r="AE12" s="59"/>
      <c r="AF12" s="133">
        <f t="shared" si="11"/>
        <v>0.2060617247352004</v>
      </c>
      <c r="AG12" s="113">
        <v>0</v>
      </c>
    </row>
    <row r="13" spans="1:33" s="53" customFormat="1">
      <c r="B13" s="56">
        <v>9</v>
      </c>
      <c r="C13" s="49" t="s">
        <v>138</v>
      </c>
      <c r="D13" s="111">
        <v>14</v>
      </c>
      <c r="E13" s="112">
        <v>1</v>
      </c>
      <c r="F13" s="57">
        <f t="shared" si="0"/>
        <v>7.1428571428571425E-2</v>
      </c>
      <c r="G13" s="111">
        <v>44</v>
      </c>
      <c r="H13" s="112">
        <v>5</v>
      </c>
      <c r="I13" s="57">
        <f t="shared" si="1"/>
        <v>0.11363636363636363</v>
      </c>
      <c r="J13" s="111">
        <v>1473</v>
      </c>
      <c r="K13" s="112">
        <v>179</v>
      </c>
      <c r="L13" s="57">
        <f t="shared" si="2"/>
        <v>0.12152070604209098</v>
      </c>
      <c r="M13" s="111">
        <v>1287</v>
      </c>
      <c r="N13" s="112">
        <v>130</v>
      </c>
      <c r="O13" s="57">
        <f t="shared" si="3"/>
        <v>0.10101010101010101</v>
      </c>
      <c r="P13" s="111">
        <v>816</v>
      </c>
      <c r="Q13" s="112">
        <v>46</v>
      </c>
      <c r="R13" s="57">
        <f t="shared" si="4"/>
        <v>5.6372549019607844E-2</v>
      </c>
      <c r="S13" s="111">
        <v>359</v>
      </c>
      <c r="T13" s="112">
        <v>13</v>
      </c>
      <c r="U13" s="57">
        <f t="shared" si="5"/>
        <v>3.6211699164345405E-2</v>
      </c>
      <c r="V13" s="111">
        <v>134</v>
      </c>
      <c r="W13" s="112">
        <v>6</v>
      </c>
      <c r="X13" s="57">
        <f t="shared" si="6"/>
        <v>4.4776119402985072E-2</v>
      </c>
      <c r="Y13" s="111">
        <f t="shared" si="7"/>
        <v>4127</v>
      </c>
      <c r="Z13" s="112">
        <f t="shared" si="7"/>
        <v>380</v>
      </c>
      <c r="AA13" s="57">
        <f t="shared" si="8"/>
        <v>9.207656893627332E-2</v>
      </c>
      <c r="AC13" s="34" t="str">
        <f t="shared" si="9"/>
        <v>河内長野市</v>
      </c>
      <c r="AD13" s="105">
        <f t="shared" si="10"/>
        <v>0.29682714688227368</v>
      </c>
      <c r="AE13" s="59"/>
      <c r="AF13" s="133">
        <f t="shared" si="11"/>
        <v>0.2060617247352004</v>
      </c>
      <c r="AG13" s="113">
        <v>0</v>
      </c>
    </row>
    <row r="14" spans="1:33" s="53" customFormat="1">
      <c r="B14" s="56">
        <v>10</v>
      </c>
      <c r="C14" s="49" t="s">
        <v>59</v>
      </c>
      <c r="D14" s="111">
        <v>38</v>
      </c>
      <c r="E14" s="112">
        <v>3</v>
      </c>
      <c r="F14" s="57">
        <f t="shared" si="0"/>
        <v>7.8947368421052627E-2</v>
      </c>
      <c r="G14" s="111">
        <v>75</v>
      </c>
      <c r="H14" s="112">
        <v>6</v>
      </c>
      <c r="I14" s="57">
        <f t="shared" si="1"/>
        <v>0.08</v>
      </c>
      <c r="J14" s="111">
        <v>3759</v>
      </c>
      <c r="K14" s="112">
        <v>911</v>
      </c>
      <c r="L14" s="57">
        <f t="shared" si="2"/>
        <v>0.24235168927906359</v>
      </c>
      <c r="M14" s="111">
        <v>3431</v>
      </c>
      <c r="N14" s="112">
        <v>692</v>
      </c>
      <c r="O14" s="57">
        <f t="shared" si="3"/>
        <v>0.20169046925094725</v>
      </c>
      <c r="P14" s="111">
        <v>2076</v>
      </c>
      <c r="Q14" s="112">
        <v>301</v>
      </c>
      <c r="R14" s="57">
        <f t="shared" si="4"/>
        <v>0.14499036608863197</v>
      </c>
      <c r="S14" s="111">
        <v>930</v>
      </c>
      <c r="T14" s="112">
        <v>82</v>
      </c>
      <c r="U14" s="57">
        <f t="shared" si="5"/>
        <v>8.8172043010752682E-2</v>
      </c>
      <c r="V14" s="111">
        <v>290</v>
      </c>
      <c r="W14" s="112">
        <v>20</v>
      </c>
      <c r="X14" s="57">
        <f t="shared" si="6"/>
        <v>6.8965517241379309E-2</v>
      </c>
      <c r="Y14" s="111">
        <f t="shared" si="7"/>
        <v>10599</v>
      </c>
      <c r="Z14" s="112">
        <f t="shared" si="7"/>
        <v>2015</v>
      </c>
      <c r="AA14" s="57">
        <f t="shared" si="8"/>
        <v>0.19011227474290027</v>
      </c>
      <c r="AC14" s="34" t="str">
        <f t="shared" si="9"/>
        <v>門真市</v>
      </c>
      <c r="AD14" s="105">
        <f t="shared" si="10"/>
        <v>0.28910587784798009</v>
      </c>
      <c r="AE14" s="59"/>
      <c r="AF14" s="133">
        <f t="shared" si="11"/>
        <v>0.2060617247352004</v>
      </c>
      <c r="AG14" s="113">
        <v>0</v>
      </c>
    </row>
    <row r="15" spans="1:33" s="53" customFormat="1">
      <c r="B15" s="56">
        <v>11</v>
      </c>
      <c r="C15" s="49" t="s">
        <v>60</v>
      </c>
      <c r="D15" s="111">
        <v>69</v>
      </c>
      <c r="E15" s="112">
        <v>3</v>
      </c>
      <c r="F15" s="57">
        <f t="shared" si="0"/>
        <v>4.3478260869565216E-2</v>
      </c>
      <c r="G15" s="111">
        <v>128</v>
      </c>
      <c r="H15" s="112">
        <v>9</v>
      </c>
      <c r="I15" s="57">
        <f t="shared" si="1"/>
        <v>7.03125E-2</v>
      </c>
      <c r="J15" s="111">
        <v>6593</v>
      </c>
      <c r="K15" s="112">
        <v>1278</v>
      </c>
      <c r="L15" s="57">
        <f t="shared" si="2"/>
        <v>0.19384195358713788</v>
      </c>
      <c r="M15" s="111">
        <v>5852</v>
      </c>
      <c r="N15" s="112">
        <v>892</v>
      </c>
      <c r="O15" s="57">
        <f t="shared" si="3"/>
        <v>0.15242652084757347</v>
      </c>
      <c r="P15" s="111">
        <v>3645</v>
      </c>
      <c r="Q15" s="112">
        <v>372</v>
      </c>
      <c r="R15" s="57">
        <f t="shared" si="4"/>
        <v>0.10205761316872428</v>
      </c>
      <c r="S15" s="111">
        <v>1550</v>
      </c>
      <c r="T15" s="112">
        <v>121</v>
      </c>
      <c r="U15" s="57">
        <f t="shared" si="5"/>
        <v>7.8064516129032258E-2</v>
      </c>
      <c r="V15" s="111">
        <v>466</v>
      </c>
      <c r="W15" s="112">
        <v>23</v>
      </c>
      <c r="X15" s="57">
        <f t="shared" si="6"/>
        <v>4.9356223175965663E-2</v>
      </c>
      <c r="Y15" s="111">
        <f t="shared" si="7"/>
        <v>18303</v>
      </c>
      <c r="Z15" s="112">
        <f t="shared" si="7"/>
        <v>2698</v>
      </c>
      <c r="AA15" s="57">
        <f t="shared" si="8"/>
        <v>0.14740752882041194</v>
      </c>
      <c r="AC15" s="34" t="str">
        <f t="shared" si="9"/>
        <v>寝屋川市</v>
      </c>
      <c r="AD15" s="105">
        <f t="shared" si="10"/>
        <v>0.28331028123559243</v>
      </c>
      <c r="AE15" s="59"/>
      <c r="AF15" s="133">
        <f t="shared" si="11"/>
        <v>0.2060617247352004</v>
      </c>
      <c r="AG15" s="113">
        <v>0</v>
      </c>
    </row>
    <row r="16" spans="1:33" s="53" customFormat="1">
      <c r="B16" s="56">
        <v>12</v>
      </c>
      <c r="C16" s="49" t="s">
        <v>139</v>
      </c>
      <c r="D16" s="111">
        <v>38</v>
      </c>
      <c r="E16" s="112">
        <v>4</v>
      </c>
      <c r="F16" s="57">
        <f t="shared" si="0"/>
        <v>0.10526315789473684</v>
      </c>
      <c r="G16" s="111">
        <v>62</v>
      </c>
      <c r="H16" s="112">
        <v>6</v>
      </c>
      <c r="I16" s="57">
        <f t="shared" si="1"/>
        <v>9.6774193548387094E-2</v>
      </c>
      <c r="J16" s="111">
        <v>3019</v>
      </c>
      <c r="K16" s="112">
        <v>484</v>
      </c>
      <c r="L16" s="57">
        <f t="shared" si="2"/>
        <v>0.16031798608810865</v>
      </c>
      <c r="M16" s="111">
        <v>2956</v>
      </c>
      <c r="N16" s="112">
        <v>423</v>
      </c>
      <c r="O16" s="57">
        <f t="shared" si="3"/>
        <v>0.14309878213802435</v>
      </c>
      <c r="P16" s="111">
        <v>2062</v>
      </c>
      <c r="Q16" s="112">
        <v>236</v>
      </c>
      <c r="R16" s="57">
        <f t="shared" si="4"/>
        <v>0.11445198836081474</v>
      </c>
      <c r="S16" s="111">
        <v>927</v>
      </c>
      <c r="T16" s="112">
        <v>77</v>
      </c>
      <c r="U16" s="57">
        <f t="shared" si="5"/>
        <v>8.306364617044229E-2</v>
      </c>
      <c r="V16" s="111">
        <v>315</v>
      </c>
      <c r="W16" s="112">
        <v>20</v>
      </c>
      <c r="X16" s="57">
        <f t="shared" si="6"/>
        <v>6.3492063492063489E-2</v>
      </c>
      <c r="Y16" s="111">
        <f t="shared" si="7"/>
        <v>9379</v>
      </c>
      <c r="Z16" s="112">
        <f t="shared" si="7"/>
        <v>1250</v>
      </c>
      <c r="AA16" s="57">
        <f t="shared" si="8"/>
        <v>0.13327646870668514</v>
      </c>
      <c r="AC16" s="34" t="str">
        <f t="shared" si="9"/>
        <v>富田林市</v>
      </c>
      <c r="AD16" s="105">
        <f t="shared" si="10"/>
        <v>0.28213544108781569</v>
      </c>
      <c r="AE16" s="59"/>
      <c r="AF16" s="133">
        <f t="shared" si="11"/>
        <v>0.2060617247352004</v>
      </c>
      <c r="AG16" s="113">
        <v>0</v>
      </c>
    </row>
    <row r="17" spans="2:33" s="53" customFormat="1">
      <c r="B17" s="56">
        <v>13</v>
      </c>
      <c r="C17" s="49" t="s">
        <v>140</v>
      </c>
      <c r="D17" s="111">
        <v>84</v>
      </c>
      <c r="E17" s="112">
        <v>7</v>
      </c>
      <c r="F17" s="57">
        <f t="shared" si="0"/>
        <v>8.3333333333333329E-2</v>
      </c>
      <c r="G17" s="111">
        <v>151</v>
      </c>
      <c r="H17" s="112">
        <v>13</v>
      </c>
      <c r="I17" s="57">
        <f t="shared" si="1"/>
        <v>8.6092715231788075E-2</v>
      </c>
      <c r="J17" s="111">
        <v>5497</v>
      </c>
      <c r="K17" s="112">
        <v>856</v>
      </c>
      <c r="L17" s="57">
        <f t="shared" si="2"/>
        <v>0.15572130252865199</v>
      </c>
      <c r="M17" s="111">
        <v>5210</v>
      </c>
      <c r="N17" s="112">
        <v>693</v>
      </c>
      <c r="O17" s="57">
        <f t="shared" si="3"/>
        <v>0.13301343570057581</v>
      </c>
      <c r="P17" s="111">
        <v>3423</v>
      </c>
      <c r="Q17" s="112">
        <v>364</v>
      </c>
      <c r="R17" s="57">
        <f t="shared" si="4"/>
        <v>0.10633946830265849</v>
      </c>
      <c r="S17" s="111">
        <v>1472</v>
      </c>
      <c r="T17" s="112">
        <v>109</v>
      </c>
      <c r="U17" s="57">
        <f t="shared" si="5"/>
        <v>7.4048913043478257E-2</v>
      </c>
      <c r="V17" s="111">
        <v>583</v>
      </c>
      <c r="W17" s="112">
        <v>32</v>
      </c>
      <c r="X17" s="57">
        <f t="shared" si="6"/>
        <v>5.4888507718696397E-2</v>
      </c>
      <c r="Y17" s="111">
        <f t="shared" si="7"/>
        <v>16420</v>
      </c>
      <c r="Z17" s="112">
        <f t="shared" si="7"/>
        <v>2074</v>
      </c>
      <c r="AA17" s="57">
        <f t="shared" si="8"/>
        <v>0.12630937880633375</v>
      </c>
      <c r="AC17" s="34" t="str">
        <f t="shared" si="9"/>
        <v>羽曳野市</v>
      </c>
      <c r="AD17" s="105">
        <f t="shared" si="10"/>
        <v>0.28139473335979887</v>
      </c>
      <c r="AE17" s="59"/>
      <c r="AF17" s="133">
        <f t="shared" si="11"/>
        <v>0.2060617247352004</v>
      </c>
      <c r="AG17" s="113">
        <v>0</v>
      </c>
    </row>
    <row r="18" spans="2:33" s="53" customFormat="1">
      <c r="B18" s="56">
        <v>14</v>
      </c>
      <c r="C18" s="49" t="s">
        <v>141</v>
      </c>
      <c r="D18" s="111">
        <v>32</v>
      </c>
      <c r="E18" s="112">
        <v>3</v>
      </c>
      <c r="F18" s="57">
        <f t="shared" si="0"/>
        <v>9.375E-2</v>
      </c>
      <c r="G18" s="111">
        <v>89</v>
      </c>
      <c r="H18" s="112">
        <v>10</v>
      </c>
      <c r="I18" s="57">
        <f t="shared" si="1"/>
        <v>0.11235955056179775</v>
      </c>
      <c r="J18" s="111">
        <v>4008</v>
      </c>
      <c r="K18" s="112">
        <v>682</v>
      </c>
      <c r="L18" s="57">
        <f t="shared" si="2"/>
        <v>0.17015968063872255</v>
      </c>
      <c r="M18" s="111">
        <v>3871</v>
      </c>
      <c r="N18" s="112">
        <v>511</v>
      </c>
      <c r="O18" s="57">
        <f t="shared" si="3"/>
        <v>0.13200723327305605</v>
      </c>
      <c r="P18" s="111">
        <v>2785</v>
      </c>
      <c r="Q18" s="112">
        <v>255</v>
      </c>
      <c r="R18" s="57">
        <f t="shared" si="4"/>
        <v>9.1561938958707359E-2</v>
      </c>
      <c r="S18" s="111">
        <v>1252</v>
      </c>
      <c r="T18" s="112">
        <v>95</v>
      </c>
      <c r="U18" s="57">
        <f t="shared" si="5"/>
        <v>7.5878594249201278E-2</v>
      </c>
      <c r="V18" s="111">
        <v>426</v>
      </c>
      <c r="W18" s="112">
        <v>29</v>
      </c>
      <c r="X18" s="57">
        <f t="shared" si="6"/>
        <v>6.8075117370892016E-2</v>
      </c>
      <c r="Y18" s="111">
        <f t="shared" si="7"/>
        <v>12463</v>
      </c>
      <c r="Z18" s="112">
        <f t="shared" si="7"/>
        <v>1585</v>
      </c>
      <c r="AA18" s="57">
        <f t="shared" si="8"/>
        <v>0.12717644226911659</v>
      </c>
      <c r="AC18" s="34" t="str">
        <f t="shared" si="9"/>
        <v>大阪狭山市</v>
      </c>
      <c r="AD18" s="105">
        <f t="shared" si="10"/>
        <v>0.27890592623290511</v>
      </c>
      <c r="AE18" s="59"/>
      <c r="AF18" s="133">
        <f t="shared" si="11"/>
        <v>0.2060617247352004</v>
      </c>
      <c r="AG18" s="113">
        <v>0</v>
      </c>
    </row>
    <row r="19" spans="2:33" s="53" customFormat="1">
      <c r="B19" s="56">
        <v>15</v>
      </c>
      <c r="C19" s="49" t="s">
        <v>142</v>
      </c>
      <c r="D19" s="111">
        <v>84</v>
      </c>
      <c r="E19" s="112">
        <v>3</v>
      </c>
      <c r="F19" s="57">
        <f t="shared" si="0"/>
        <v>3.5714285714285712E-2</v>
      </c>
      <c r="G19" s="111">
        <v>182</v>
      </c>
      <c r="H19" s="112">
        <v>16</v>
      </c>
      <c r="I19" s="57">
        <f t="shared" si="1"/>
        <v>8.7912087912087919E-2</v>
      </c>
      <c r="J19" s="111">
        <v>6884</v>
      </c>
      <c r="K19" s="112">
        <v>1298</v>
      </c>
      <c r="L19" s="57">
        <f t="shared" si="2"/>
        <v>0.18855316676350958</v>
      </c>
      <c r="M19" s="111">
        <v>6153</v>
      </c>
      <c r="N19" s="112">
        <v>855</v>
      </c>
      <c r="O19" s="57">
        <f t="shared" si="3"/>
        <v>0.13895660653339834</v>
      </c>
      <c r="P19" s="111">
        <v>4102</v>
      </c>
      <c r="Q19" s="112">
        <v>424</v>
      </c>
      <c r="R19" s="57">
        <f t="shared" si="4"/>
        <v>0.10336421257922965</v>
      </c>
      <c r="S19" s="111">
        <v>1657</v>
      </c>
      <c r="T19" s="112">
        <v>114</v>
      </c>
      <c r="U19" s="57">
        <f t="shared" si="5"/>
        <v>6.8799034399517206E-2</v>
      </c>
      <c r="V19" s="111">
        <v>525</v>
      </c>
      <c r="W19" s="112">
        <v>19</v>
      </c>
      <c r="X19" s="57">
        <f t="shared" si="6"/>
        <v>3.619047619047619E-2</v>
      </c>
      <c r="Y19" s="111">
        <f t="shared" si="7"/>
        <v>19587</v>
      </c>
      <c r="Z19" s="112">
        <f t="shared" si="7"/>
        <v>2729</v>
      </c>
      <c r="AA19" s="57">
        <f t="shared" si="8"/>
        <v>0.13932710471230919</v>
      </c>
      <c r="AC19" s="34" t="str">
        <f t="shared" si="9"/>
        <v>茨木市</v>
      </c>
      <c r="AD19" s="105">
        <f t="shared" si="10"/>
        <v>0.26232288964278588</v>
      </c>
      <c r="AE19" s="59"/>
      <c r="AF19" s="133">
        <f t="shared" si="11"/>
        <v>0.2060617247352004</v>
      </c>
      <c r="AG19" s="113">
        <v>0</v>
      </c>
    </row>
    <row r="20" spans="2:33" s="53" customFormat="1">
      <c r="B20" s="56">
        <v>16</v>
      </c>
      <c r="C20" s="49" t="s">
        <v>61</v>
      </c>
      <c r="D20" s="111">
        <v>39</v>
      </c>
      <c r="E20" s="112">
        <v>3</v>
      </c>
      <c r="F20" s="57">
        <f t="shared" si="0"/>
        <v>7.6923076923076927E-2</v>
      </c>
      <c r="G20" s="111">
        <v>106</v>
      </c>
      <c r="H20" s="112">
        <v>10</v>
      </c>
      <c r="I20" s="57">
        <f t="shared" si="1"/>
        <v>9.4339622641509441E-2</v>
      </c>
      <c r="J20" s="111">
        <v>4058</v>
      </c>
      <c r="K20" s="112">
        <v>665</v>
      </c>
      <c r="L20" s="57">
        <f t="shared" si="2"/>
        <v>0.16387382947264661</v>
      </c>
      <c r="M20" s="111">
        <v>3966</v>
      </c>
      <c r="N20" s="112">
        <v>534</v>
      </c>
      <c r="O20" s="57">
        <f t="shared" si="3"/>
        <v>0.1346444780635401</v>
      </c>
      <c r="P20" s="111">
        <v>2934</v>
      </c>
      <c r="Q20" s="112">
        <v>307</v>
      </c>
      <c r="R20" s="57">
        <f t="shared" si="4"/>
        <v>0.10463531015678255</v>
      </c>
      <c r="S20" s="111">
        <v>1442</v>
      </c>
      <c r="T20" s="112">
        <v>94</v>
      </c>
      <c r="U20" s="57">
        <f t="shared" si="5"/>
        <v>6.5187239944521497E-2</v>
      </c>
      <c r="V20" s="111">
        <v>472</v>
      </c>
      <c r="W20" s="112">
        <v>26</v>
      </c>
      <c r="X20" s="57">
        <f t="shared" si="6"/>
        <v>5.5084745762711863E-2</v>
      </c>
      <c r="Y20" s="111">
        <f t="shared" si="7"/>
        <v>13017</v>
      </c>
      <c r="Z20" s="112">
        <f t="shared" si="7"/>
        <v>1639</v>
      </c>
      <c r="AA20" s="57">
        <f t="shared" si="8"/>
        <v>0.12591226857186755</v>
      </c>
      <c r="AC20" s="34" t="str">
        <f t="shared" si="9"/>
        <v>箕面市</v>
      </c>
      <c r="AD20" s="105">
        <f t="shared" si="10"/>
        <v>0.25742826239104155</v>
      </c>
      <c r="AE20" s="59"/>
      <c r="AF20" s="133">
        <f t="shared" si="11"/>
        <v>0.2060617247352004</v>
      </c>
      <c r="AG20" s="113">
        <v>0</v>
      </c>
    </row>
    <row r="21" spans="2:33" s="53" customFormat="1">
      <c r="B21" s="56">
        <v>17</v>
      </c>
      <c r="C21" s="49" t="s">
        <v>143</v>
      </c>
      <c r="D21" s="111">
        <v>67</v>
      </c>
      <c r="E21" s="112">
        <v>7</v>
      </c>
      <c r="F21" s="57">
        <f t="shared" si="0"/>
        <v>0.1044776119402985</v>
      </c>
      <c r="G21" s="111">
        <v>167</v>
      </c>
      <c r="H21" s="112">
        <v>15</v>
      </c>
      <c r="I21" s="57">
        <f t="shared" si="1"/>
        <v>8.9820359281437126E-2</v>
      </c>
      <c r="J21" s="111">
        <v>6078</v>
      </c>
      <c r="K21" s="112">
        <v>1155</v>
      </c>
      <c r="L21" s="57">
        <f t="shared" si="2"/>
        <v>0.19002961500493584</v>
      </c>
      <c r="M21" s="111">
        <v>5801</v>
      </c>
      <c r="N21" s="112">
        <v>827</v>
      </c>
      <c r="O21" s="57">
        <f t="shared" si="3"/>
        <v>0.14256162730563696</v>
      </c>
      <c r="P21" s="111">
        <v>4121</v>
      </c>
      <c r="Q21" s="112">
        <v>425</v>
      </c>
      <c r="R21" s="57">
        <f t="shared" si="4"/>
        <v>0.10313030817762679</v>
      </c>
      <c r="S21" s="111">
        <v>1850</v>
      </c>
      <c r="T21" s="112">
        <v>139</v>
      </c>
      <c r="U21" s="57">
        <f t="shared" si="5"/>
        <v>7.5135135135135131E-2</v>
      </c>
      <c r="V21" s="111">
        <v>600</v>
      </c>
      <c r="W21" s="112">
        <v>24</v>
      </c>
      <c r="X21" s="57">
        <f t="shared" si="6"/>
        <v>0.04</v>
      </c>
      <c r="Y21" s="111">
        <f t="shared" si="7"/>
        <v>18684</v>
      </c>
      <c r="Z21" s="112">
        <f t="shared" si="7"/>
        <v>2592</v>
      </c>
      <c r="AA21" s="57">
        <f t="shared" si="8"/>
        <v>0.13872832369942195</v>
      </c>
      <c r="AC21" s="34" t="str">
        <f t="shared" si="9"/>
        <v>泉大津市</v>
      </c>
      <c r="AD21" s="105">
        <f t="shared" si="10"/>
        <v>0.25204032645223234</v>
      </c>
      <c r="AE21" s="59"/>
      <c r="AF21" s="133">
        <f t="shared" si="11"/>
        <v>0.2060617247352004</v>
      </c>
      <c r="AG21" s="113">
        <v>0</v>
      </c>
    </row>
    <row r="22" spans="2:33" s="53" customFormat="1">
      <c r="B22" s="56">
        <v>18</v>
      </c>
      <c r="C22" s="49" t="s">
        <v>62</v>
      </c>
      <c r="D22" s="111">
        <v>54</v>
      </c>
      <c r="E22" s="112">
        <v>6</v>
      </c>
      <c r="F22" s="57">
        <f t="shared" si="0"/>
        <v>0.1111111111111111</v>
      </c>
      <c r="G22" s="111">
        <v>112</v>
      </c>
      <c r="H22" s="112">
        <v>7</v>
      </c>
      <c r="I22" s="57">
        <f t="shared" si="1"/>
        <v>6.25E-2</v>
      </c>
      <c r="J22" s="111">
        <v>5532</v>
      </c>
      <c r="K22" s="112">
        <v>943</v>
      </c>
      <c r="L22" s="57">
        <f t="shared" si="2"/>
        <v>0.17046276211135214</v>
      </c>
      <c r="M22" s="111">
        <v>5230</v>
      </c>
      <c r="N22" s="112">
        <v>685</v>
      </c>
      <c r="O22" s="57">
        <f t="shared" si="3"/>
        <v>0.13097514340344169</v>
      </c>
      <c r="P22" s="111">
        <v>3685</v>
      </c>
      <c r="Q22" s="112">
        <v>367</v>
      </c>
      <c r="R22" s="57">
        <f t="shared" si="4"/>
        <v>9.9592944369063768E-2</v>
      </c>
      <c r="S22" s="111">
        <v>1728</v>
      </c>
      <c r="T22" s="112">
        <v>134</v>
      </c>
      <c r="U22" s="57">
        <f t="shared" si="5"/>
        <v>7.7546296296296294E-2</v>
      </c>
      <c r="V22" s="111">
        <v>571</v>
      </c>
      <c r="W22" s="112">
        <v>24</v>
      </c>
      <c r="X22" s="57">
        <f t="shared" si="6"/>
        <v>4.2031523642732049E-2</v>
      </c>
      <c r="Y22" s="111">
        <f t="shared" si="7"/>
        <v>16912</v>
      </c>
      <c r="Z22" s="112">
        <f t="shared" si="7"/>
        <v>2166</v>
      </c>
      <c r="AA22" s="57">
        <f t="shared" si="8"/>
        <v>0.12807473982970671</v>
      </c>
      <c r="AC22" s="34" t="str">
        <f t="shared" si="9"/>
        <v>八尾市</v>
      </c>
      <c r="AD22" s="105">
        <f t="shared" si="10"/>
        <v>0.25030450669914739</v>
      </c>
      <c r="AE22" s="59"/>
      <c r="AF22" s="133">
        <f t="shared" si="11"/>
        <v>0.2060617247352004</v>
      </c>
      <c r="AG22" s="113">
        <v>0</v>
      </c>
    </row>
    <row r="23" spans="2:33" s="53" customFormat="1">
      <c r="B23" s="56">
        <v>19</v>
      </c>
      <c r="C23" s="49" t="s">
        <v>144</v>
      </c>
      <c r="D23" s="111">
        <v>70</v>
      </c>
      <c r="E23" s="112">
        <v>5</v>
      </c>
      <c r="F23" s="57">
        <f t="shared" si="0"/>
        <v>7.1428571428571425E-2</v>
      </c>
      <c r="G23" s="111">
        <v>116</v>
      </c>
      <c r="H23" s="112">
        <v>11</v>
      </c>
      <c r="I23" s="57">
        <f t="shared" si="1"/>
        <v>9.4827586206896547E-2</v>
      </c>
      <c r="J23" s="111">
        <v>3886</v>
      </c>
      <c r="K23" s="112">
        <v>578</v>
      </c>
      <c r="L23" s="57">
        <f t="shared" si="2"/>
        <v>0.14873906330416881</v>
      </c>
      <c r="M23" s="111">
        <v>3641</v>
      </c>
      <c r="N23" s="112">
        <v>495</v>
      </c>
      <c r="O23" s="57">
        <f t="shared" si="3"/>
        <v>0.13595166163141995</v>
      </c>
      <c r="P23" s="111">
        <v>2340</v>
      </c>
      <c r="Q23" s="112">
        <v>221</v>
      </c>
      <c r="R23" s="57">
        <f t="shared" si="4"/>
        <v>9.4444444444444442E-2</v>
      </c>
      <c r="S23" s="111">
        <v>1057</v>
      </c>
      <c r="T23" s="112">
        <v>71</v>
      </c>
      <c r="U23" s="57">
        <f t="shared" si="5"/>
        <v>6.7171239356669826E-2</v>
      </c>
      <c r="V23" s="111">
        <v>356</v>
      </c>
      <c r="W23" s="112">
        <v>12</v>
      </c>
      <c r="X23" s="57">
        <f t="shared" si="6"/>
        <v>3.3707865168539325E-2</v>
      </c>
      <c r="Y23" s="111">
        <f t="shared" si="7"/>
        <v>11466</v>
      </c>
      <c r="Z23" s="112">
        <f t="shared" si="7"/>
        <v>1393</v>
      </c>
      <c r="AA23" s="57">
        <f t="shared" si="8"/>
        <v>0.12148962148962149</v>
      </c>
      <c r="AC23" s="34" t="str">
        <f t="shared" si="9"/>
        <v>能勢町</v>
      </c>
      <c r="AD23" s="105">
        <f t="shared" si="10"/>
        <v>0.23501762632197415</v>
      </c>
      <c r="AE23" s="59"/>
      <c r="AF23" s="133">
        <f t="shared" si="11"/>
        <v>0.2060617247352004</v>
      </c>
      <c r="AG23" s="113">
        <v>0</v>
      </c>
    </row>
    <row r="24" spans="2:33" s="53" customFormat="1">
      <c r="B24" s="56">
        <v>20</v>
      </c>
      <c r="C24" s="49" t="s">
        <v>145</v>
      </c>
      <c r="D24" s="111">
        <v>52</v>
      </c>
      <c r="E24" s="112">
        <v>1</v>
      </c>
      <c r="F24" s="57">
        <f t="shared" si="0"/>
        <v>1.9230769230769232E-2</v>
      </c>
      <c r="G24" s="111">
        <v>158</v>
      </c>
      <c r="H24" s="112">
        <v>9</v>
      </c>
      <c r="I24" s="57">
        <f t="shared" si="1"/>
        <v>5.6962025316455694E-2</v>
      </c>
      <c r="J24" s="111">
        <v>6223</v>
      </c>
      <c r="K24" s="112">
        <v>1042</v>
      </c>
      <c r="L24" s="57">
        <f t="shared" si="2"/>
        <v>0.16744335529487386</v>
      </c>
      <c r="M24" s="111">
        <v>5510</v>
      </c>
      <c r="N24" s="112">
        <v>692</v>
      </c>
      <c r="O24" s="57">
        <f t="shared" si="3"/>
        <v>0.12558983666061707</v>
      </c>
      <c r="P24" s="111">
        <v>3592</v>
      </c>
      <c r="Q24" s="112">
        <v>368</v>
      </c>
      <c r="R24" s="57">
        <f t="shared" si="4"/>
        <v>0.10244988864142539</v>
      </c>
      <c r="S24" s="111">
        <v>1577</v>
      </c>
      <c r="T24" s="112">
        <v>127</v>
      </c>
      <c r="U24" s="57">
        <f t="shared" si="5"/>
        <v>8.0532656943563735E-2</v>
      </c>
      <c r="V24" s="111">
        <v>549</v>
      </c>
      <c r="W24" s="112">
        <v>25</v>
      </c>
      <c r="X24" s="57">
        <f t="shared" si="6"/>
        <v>4.553734061930783E-2</v>
      </c>
      <c r="Y24" s="111">
        <f t="shared" si="7"/>
        <v>17661</v>
      </c>
      <c r="Z24" s="112">
        <f t="shared" si="7"/>
        <v>2264</v>
      </c>
      <c r="AA24" s="57">
        <f t="shared" si="8"/>
        <v>0.12819206160466565</v>
      </c>
      <c r="AC24" s="34" t="str">
        <f t="shared" si="9"/>
        <v>太子町</v>
      </c>
      <c r="AD24" s="105">
        <f t="shared" si="10"/>
        <v>0.23099415204678361</v>
      </c>
      <c r="AE24" s="59"/>
      <c r="AF24" s="133">
        <f t="shared" si="11"/>
        <v>0.2060617247352004</v>
      </c>
      <c r="AG24" s="113">
        <v>0</v>
      </c>
    </row>
    <row r="25" spans="2:33" s="53" customFormat="1">
      <c r="B25" s="56">
        <v>21</v>
      </c>
      <c r="C25" s="49" t="s">
        <v>146</v>
      </c>
      <c r="D25" s="111">
        <v>44</v>
      </c>
      <c r="E25" s="112">
        <v>4</v>
      </c>
      <c r="F25" s="57">
        <f t="shared" si="0"/>
        <v>9.0909090909090912E-2</v>
      </c>
      <c r="G25" s="111">
        <v>88</v>
      </c>
      <c r="H25" s="112">
        <v>8</v>
      </c>
      <c r="I25" s="57">
        <f t="shared" si="1"/>
        <v>9.0909090909090912E-2</v>
      </c>
      <c r="J25" s="111">
        <v>4171</v>
      </c>
      <c r="K25" s="112">
        <v>819</v>
      </c>
      <c r="L25" s="57">
        <f t="shared" si="2"/>
        <v>0.19635578997842243</v>
      </c>
      <c r="M25" s="111">
        <v>3893</v>
      </c>
      <c r="N25" s="112">
        <v>578</v>
      </c>
      <c r="O25" s="57">
        <f t="shared" si="3"/>
        <v>0.14847161572052403</v>
      </c>
      <c r="P25" s="111">
        <v>2414</v>
      </c>
      <c r="Q25" s="112">
        <v>259</v>
      </c>
      <c r="R25" s="57">
        <f t="shared" si="4"/>
        <v>0.10729080364540182</v>
      </c>
      <c r="S25" s="111">
        <v>847</v>
      </c>
      <c r="T25" s="112">
        <v>68</v>
      </c>
      <c r="U25" s="57">
        <f t="shared" si="5"/>
        <v>8.0283353010625738E-2</v>
      </c>
      <c r="V25" s="111">
        <v>239</v>
      </c>
      <c r="W25" s="112">
        <v>12</v>
      </c>
      <c r="X25" s="57">
        <f t="shared" si="6"/>
        <v>5.0209205020920501E-2</v>
      </c>
      <c r="Y25" s="111">
        <f t="shared" si="7"/>
        <v>11696</v>
      </c>
      <c r="Z25" s="112">
        <f t="shared" si="7"/>
        <v>1748</v>
      </c>
      <c r="AA25" s="57">
        <f t="shared" si="8"/>
        <v>0.14945280437756497</v>
      </c>
      <c r="AC25" s="34" t="str">
        <f t="shared" si="9"/>
        <v>堺市美原区</v>
      </c>
      <c r="AD25" s="105">
        <f t="shared" si="10"/>
        <v>0.22024760383386582</v>
      </c>
      <c r="AE25" s="59"/>
      <c r="AF25" s="133">
        <f t="shared" si="11"/>
        <v>0.2060617247352004</v>
      </c>
      <c r="AG25" s="113">
        <v>0</v>
      </c>
    </row>
    <row r="26" spans="2:33" s="53" customFormat="1">
      <c r="B26" s="56">
        <v>22</v>
      </c>
      <c r="C26" s="49" t="s">
        <v>63</v>
      </c>
      <c r="D26" s="111">
        <v>60</v>
      </c>
      <c r="E26" s="112">
        <v>2</v>
      </c>
      <c r="F26" s="57">
        <f t="shared" si="0"/>
        <v>3.3333333333333333E-2</v>
      </c>
      <c r="G26" s="111">
        <v>150</v>
      </c>
      <c r="H26" s="112">
        <v>16</v>
      </c>
      <c r="I26" s="57">
        <f t="shared" si="1"/>
        <v>0.10666666666666667</v>
      </c>
      <c r="J26" s="111">
        <v>5405</v>
      </c>
      <c r="K26" s="112">
        <v>733</v>
      </c>
      <c r="L26" s="57">
        <f t="shared" si="2"/>
        <v>0.13561517113783533</v>
      </c>
      <c r="M26" s="111">
        <v>4695</v>
      </c>
      <c r="N26" s="112">
        <v>539</v>
      </c>
      <c r="O26" s="57">
        <f t="shared" si="3"/>
        <v>0.11480298189563365</v>
      </c>
      <c r="P26" s="111">
        <v>2817</v>
      </c>
      <c r="Q26" s="112">
        <v>239</v>
      </c>
      <c r="R26" s="57">
        <f t="shared" si="4"/>
        <v>8.4842030528931481E-2</v>
      </c>
      <c r="S26" s="111">
        <v>1199</v>
      </c>
      <c r="T26" s="112">
        <v>75</v>
      </c>
      <c r="U26" s="57">
        <f t="shared" si="5"/>
        <v>6.2552126772310257E-2</v>
      </c>
      <c r="V26" s="111">
        <v>422</v>
      </c>
      <c r="W26" s="112">
        <v>12</v>
      </c>
      <c r="X26" s="57">
        <f t="shared" si="6"/>
        <v>2.843601895734597E-2</v>
      </c>
      <c r="Y26" s="111">
        <f t="shared" si="7"/>
        <v>14748</v>
      </c>
      <c r="Z26" s="112">
        <f t="shared" si="7"/>
        <v>1616</v>
      </c>
      <c r="AA26" s="57">
        <f t="shared" si="8"/>
        <v>0.10957417954976946</v>
      </c>
      <c r="AC26" s="34" t="str">
        <f t="shared" si="9"/>
        <v>大東市</v>
      </c>
      <c r="AD26" s="105">
        <f t="shared" si="10"/>
        <v>0.2197005622925276</v>
      </c>
      <c r="AE26" s="59"/>
      <c r="AF26" s="133">
        <f t="shared" si="11"/>
        <v>0.2060617247352004</v>
      </c>
      <c r="AG26" s="113">
        <v>0</v>
      </c>
    </row>
    <row r="27" spans="2:33" s="53" customFormat="1">
      <c r="B27" s="56">
        <v>23</v>
      </c>
      <c r="C27" s="49" t="s">
        <v>147</v>
      </c>
      <c r="D27" s="111">
        <v>97</v>
      </c>
      <c r="E27" s="112">
        <v>9</v>
      </c>
      <c r="F27" s="57">
        <f t="shared" si="0"/>
        <v>9.2783505154639179E-2</v>
      </c>
      <c r="G27" s="111">
        <v>236</v>
      </c>
      <c r="H27" s="112">
        <v>12</v>
      </c>
      <c r="I27" s="57">
        <f t="shared" si="1"/>
        <v>5.0847457627118647E-2</v>
      </c>
      <c r="J27" s="111">
        <v>9040</v>
      </c>
      <c r="K27" s="112">
        <v>1419</v>
      </c>
      <c r="L27" s="57">
        <f t="shared" si="2"/>
        <v>0.15696902654867256</v>
      </c>
      <c r="M27" s="111">
        <v>8464</v>
      </c>
      <c r="N27" s="112">
        <v>1047</v>
      </c>
      <c r="O27" s="57">
        <f t="shared" si="3"/>
        <v>0.12370037807183365</v>
      </c>
      <c r="P27" s="111">
        <v>4900</v>
      </c>
      <c r="Q27" s="112">
        <v>427</v>
      </c>
      <c r="R27" s="57">
        <f t="shared" si="4"/>
        <v>8.7142857142857147E-2</v>
      </c>
      <c r="S27" s="111">
        <v>1825</v>
      </c>
      <c r="T27" s="112">
        <v>100</v>
      </c>
      <c r="U27" s="57">
        <f t="shared" si="5"/>
        <v>5.4794520547945202E-2</v>
      </c>
      <c r="V27" s="111">
        <v>495</v>
      </c>
      <c r="W27" s="112">
        <v>18</v>
      </c>
      <c r="X27" s="57">
        <f t="shared" si="6"/>
        <v>3.6363636363636362E-2</v>
      </c>
      <c r="Y27" s="111">
        <f t="shared" si="7"/>
        <v>25057</v>
      </c>
      <c r="Z27" s="112">
        <f t="shared" si="7"/>
        <v>3032</v>
      </c>
      <c r="AA27" s="57">
        <f t="shared" si="8"/>
        <v>0.12100411062776868</v>
      </c>
      <c r="AC27" s="34" t="str">
        <f t="shared" si="9"/>
        <v>四條畷市</v>
      </c>
      <c r="AD27" s="105">
        <f t="shared" si="10"/>
        <v>0.2183803457688808</v>
      </c>
      <c r="AE27" s="59"/>
      <c r="AF27" s="133">
        <f t="shared" si="11"/>
        <v>0.2060617247352004</v>
      </c>
      <c r="AG27" s="113">
        <v>0</v>
      </c>
    </row>
    <row r="28" spans="2:33" s="53" customFormat="1">
      <c r="B28" s="56">
        <v>24</v>
      </c>
      <c r="C28" s="49" t="s">
        <v>148</v>
      </c>
      <c r="D28" s="111">
        <v>38</v>
      </c>
      <c r="E28" s="112">
        <v>3</v>
      </c>
      <c r="F28" s="57">
        <f t="shared" si="0"/>
        <v>7.8947368421052627E-2</v>
      </c>
      <c r="G28" s="111">
        <v>91</v>
      </c>
      <c r="H28" s="112">
        <v>8</v>
      </c>
      <c r="I28" s="57">
        <f t="shared" si="1"/>
        <v>8.7912087912087919E-2</v>
      </c>
      <c r="J28" s="111">
        <v>3437</v>
      </c>
      <c r="K28" s="112">
        <v>414</v>
      </c>
      <c r="L28" s="57">
        <f t="shared" si="2"/>
        <v>0.12045388420133837</v>
      </c>
      <c r="M28" s="111">
        <v>3247</v>
      </c>
      <c r="N28" s="112">
        <v>314</v>
      </c>
      <c r="O28" s="57">
        <f t="shared" si="3"/>
        <v>9.6704650446566065E-2</v>
      </c>
      <c r="P28" s="111">
        <v>2137</v>
      </c>
      <c r="Q28" s="112">
        <v>168</v>
      </c>
      <c r="R28" s="57">
        <f t="shared" si="4"/>
        <v>7.8614880673841828E-2</v>
      </c>
      <c r="S28" s="111">
        <v>997</v>
      </c>
      <c r="T28" s="112">
        <v>37</v>
      </c>
      <c r="U28" s="57">
        <f t="shared" si="5"/>
        <v>3.7111334002006016E-2</v>
      </c>
      <c r="V28" s="111">
        <v>318</v>
      </c>
      <c r="W28" s="112">
        <v>10</v>
      </c>
      <c r="X28" s="57">
        <f t="shared" si="6"/>
        <v>3.1446540880503145E-2</v>
      </c>
      <c r="Y28" s="111">
        <f t="shared" si="7"/>
        <v>10265</v>
      </c>
      <c r="Z28" s="112">
        <f t="shared" si="7"/>
        <v>954</v>
      </c>
      <c r="AA28" s="57">
        <f t="shared" si="8"/>
        <v>9.2937165124208479E-2</v>
      </c>
      <c r="AC28" s="34" t="str">
        <f t="shared" si="9"/>
        <v>田尻町</v>
      </c>
      <c r="AD28" s="105">
        <f t="shared" si="10"/>
        <v>0.21532091097308489</v>
      </c>
      <c r="AE28" s="59"/>
      <c r="AF28" s="133">
        <f t="shared" si="11"/>
        <v>0.2060617247352004</v>
      </c>
      <c r="AG28" s="113">
        <v>0</v>
      </c>
    </row>
    <row r="29" spans="2:33" s="53" customFormat="1">
      <c r="B29" s="56">
        <v>25</v>
      </c>
      <c r="C29" s="49" t="s">
        <v>149</v>
      </c>
      <c r="D29" s="111">
        <v>12</v>
      </c>
      <c r="E29" s="112">
        <v>0</v>
      </c>
      <c r="F29" s="57">
        <f t="shared" si="0"/>
        <v>0</v>
      </c>
      <c r="G29" s="111">
        <v>41</v>
      </c>
      <c r="H29" s="112">
        <v>5</v>
      </c>
      <c r="I29" s="57">
        <f t="shared" si="1"/>
        <v>0.12195121951219512</v>
      </c>
      <c r="J29" s="111">
        <v>2355</v>
      </c>
      <c r="K29" s="112">
        <v>369</v>
      </c>
      <c r="L29" s="57">
        <f t="shared" si="2"/>
        <v>0.15668789808917197</v>
      </c>
      <c r="M29" s="111">
        <v>2068</v>
      </c>
      <c r="N29" s="112">
        <v>273</v>
      </c>
      <c r="O29" s="57">
        <f t="shared" si="3"/>
        <v>0.13201160541586074</v>
      </c>
      <c r="P29" s="111">
        <v>1438</v>
      </c>
      <c r="Q29" s="112">
        <v>164</v>
      </c>
      <c r="R29" s="57">
        <f t="shared" si="4"/>
        <v>0.11404728789986092</v>
      </c>
      <c r="S29" s="111">
        <v>769</v>
      </c>
      <c r="T29" s="112">
        <v>66</v>
      </c>
      <c r="U29" s="57">
        <f t="shared" si="5"/>
        <v>8.5825747724317294E-2</v>
      </c>
      <c r="V29" s="111">
        <v>240</v>
      </c>
      <c r="W29" s="112">
        <v>10</v>
      </c>
      <c r="X29" s="57">
        <f t="shared" si="6"/>
        <v>4.1666666666666664E-2</v>
      </c>
      <c r="Y29" s="111">
        <f t="shared" si="7"/>
        <v>6923</v>
      </c>
      <c r="Z29" s="112">
        <f t="shared" si="7"/>
        <v>887</v>
      </c>
      <c r="AA29" s="57">
        <f t="shared" si="8"/>
        <v>0.12812364581828686</v>
      </c>
      <c r="AC29" s="34" t="str">
        <f t="shared" si="9"/>
        <v>島本町</v>
      </c>
      <c r="AD29" s="105">
        <f t="shared" si="10"/>
        <v>0.21083690987124465</v>
      </c>
      <c r="AE29" s="59"/>
      <c r="AF29" s="133">
        <f t="shared" si="11"/>
        <v>0.2060617247352004</v>
      </c>
      <c r="AG29" s="113">
        <v>0</v>
      </c>
    </row>
    <row r="30" spans="2:33" s="53" customFormat="1">
      <c r="B30" s="56">
        <v>26</v>
      </c>
      <c r="C30" s="49" t="s">
        <v>35</v>
      </c>
      <c r="D30" s="111">
        <v>466</v>
      </c>
      <c r="E30" s="112">
        <v>33</v>
      </c>
      <c r="F30" s="57">
        <f t="shared" si="0"/>
        <v>7.0815450643776826E-2</v>
      </c>
      <c r="G30" s="111">
        <v>971</v>
      </c>
      <c r="H30" s="112">
        <v>115</v>
      </c>
      <c r="I30" s="57">
        <f t="shared" si="1"/>
        <v>0.11843460350154481</v>
      </c>
      <c r="J30" s="111">
        <v>39618</v>
      </c>
      <c r="K30" s="112">
        <v>8504</v>
      </c>
      <c r="L30" s="57">
        <f t="shared" si="2"/>
        <v>0.21464990660810743</v>
      </c>
      <c r="M30" s="111">
        <v>32703</v>
      </c>
      <c r="N30" s="112">
        <v>6070</v>
      </c>
      <c r="O30" s="57">
        <f t="shared" si="3"/>
        <v>0.1856098828853622</v>
      </c>
      <c r="P30" s="111">
        <v>18976</v>
      </c>
      <c r="Q30" s="112">
        <v>2504</v>
      </c>
      <c r="R30" s="57">
        <f t="shared" si="4"/>
        <v>0.13195615514333894</v>
      </c>
      <c r="S30" s="111">
        <v>8179</v>
      </c>
      <c r="T30" s="112">
        <v>729</v>
      </c>
      <c r="U30" s="57">
        <f t="shared" si="5"/>
        <v>8.9130700574642382E-2</v>
      </c>
      <c r="V30" s="111">
        <v>2691</v>
      </c>
      <c r="W30" s="112">
        <v>174</v>
      </c>
      <c r="X30" s="57">
        <f t="shared" si="6"/>
        <v>6.4659977703455968E-2</v>
      </c>
      <c r="Y30" s="111">
        <f t="shared" si="7"/>
        <v>103604</v>
      </c>
      <c r="Z30" s="112">
        <f t="shared" si="7"/>
        <v>18129</v>
      </c>
      <c r="AA30" s="57">
        <f t="shared" si="8"/>
        <v>0.17498359136712868</v>
      </c>
      <c r="AC30" s="34" t="str">
        <f t="shared" si="9"/>
        <v>豊中市</v>
      </c>
      <c r="AD30" s="105">
        <f t="shared" si="10"/>
        <v>0.20920137085886384</v>
      </c>
      <c r="AE30" s="59"/>
      <c r="AF30" s="133">
        <f t="shared" si="11"/>
        <v>0.2060617247352004</v>
      </c>
      <c r="AG30" s="113">
        <v>0</v>
      </c>
    </row>
    <row r="31" spans="2:33" s="53" customFormat="1">
      <c r="B31" s="56">
        <v>27</v>
      </c>
      <c r="C31" s="49" t="s">
        <v>36</v>
      </c>
      <c r="D31" s="111">
        <v>95</v>
      </c>
      <c r="E31" s="112">
        <v>8</v>
      </c>
      <c r="F31" s="57">
        <f t="shared" si="0"/>
        <v>8.4210526315789472E-2</v>
      </c>
      <c r="G31" s="111">
        <v>130</v>
      </c>
      <c r="H31" s="112">
        <v>17</v>
      </c>
      <c r="I31" s="57">
        <f t="shared" si="1"/>
        <v>0.13076923076923078</v>
      </c>
      <c r="J31" s="111">
        <v>6137</v>
      </c>
      <c r="K31" s="112">
        <v>1211</v>
      </c>
      <c r="L31" s="57">
        <f t="shared" si="2"/>
        <v>0.19732768453641844</v>
      </c>
      <c r="M31" s="111">
        <v>5285</v>
      </c>
      <c r="N31" s="112">
        <v>932</v>
      </c>
      <c r="O31" s="57">
        <f t="shared" si="3"/>
        <v>0.17634815515610217</v>
      </c>
      <c r="P31" s="111">
        <v>3586</v>
      </c>
      <c r="Q31" s="112">
        <v>455</v>
      </c>
      <c r="R31" s="57">
        <f t="shared" si="4"/>
        <v>0.12688232013385387</v>
      </c>
      <c r="S31" s="111">
        <v>1730</v>
      </c>
      <c r="T31" s="112">
        <v>145</v>
      </c>
      <c r="U31" s="57">
        <f t="shared" si="5"/>
        <v>8.3815028901734104E-2</v>
      </c>
      <c r="V31" s="111">
        <v>569</v>
      </c>
      <c r="W31" s="112">
        <v>39</v>
      </c>
      <c r="X31" s="57">
        <f t="shared" si="6"/>
        <v>6.8541300527240778E-2</v>
      </c>
      <c r="Y31" s="111">
        <f t="shared" si="7"/>
        <v>17532</v>
      </c>
      <c r="Z31" s="112">
        <f t="shared" si="7"/>
        <v>2807</v>
      </c>
      <c r="AA31" s="57">
        <f t="shared" si="8"/>
        <v>0.16010723248916267</v>
      </c>
      <c r="AC31" s="34" t="str">
        <f t="shared" si="9"/>
        <v>柏原市</v>
      </c>
      <c r="AD31" s="105">
        <f t="shared" si="10"/>
        <v>0.20591480909291549</v>
      </c>
      <c r="AE31" s="59"/>
      <c r="AF31" s="133">
        <f t="shared" si="11"/>
        <v>0.2060617247352004</v>
      </c>
      <c r="AG31" s="113">
        <v>0</v>
      </c>
    </row>
    <row r="32" spans="2:33" s="53" customFormat="1">
      <c r="B32" s="56">
        <v>28</v>
      </c>
      <c r="C32" s="49" t="s">
        <v>37</v>
      </c>
      <c r="D32" s="111">
        <v>80</v>
      </c>
      <c r="E32" s="112">
        <v>7</v>
      </c>
      <c r="F32" s="57">
        <f t="shared" si="0"/>
        <v>8.7499999999999994E-2</v>
      </c>
      <c r="G32" s="111">
        <v>147</v>
      </c>
      <c r="H32" s="112">
        <v>14</v>
      </c>
      <c r="I32" s="57">
        <f t="shared" si="1"/>
        <v>9.5238095238095233E-2</v>
      </c>
      <c r="J32" s="111">
        <v>5737</v>
      </c>
      <c r="K32" s="112">
        <v>1189</v>
      </c>
      <c r="L32" s="57">
        <f t="shared" si="2"/>
        <v>0.20725117657312184</v>
      </c>
      <c r="M32" s="111">
        <v>4287</v>
      </c>
      <c r="N32" s="112">
        <v>746</v>
      </c>
      <c r="O32" s="57">
        <f t="shared" si="3"/>
        <v>0.17401446232796827</v>
      </c>
      <c r="P32" s="111">
        <v>2287</v>
      </c>
      <c r="Q32" s="112">
        <v>265</v>
      </c>
      <c r="R32" s="57">
        <f t="shared" si="4"/>
        <v>0.11587232181897683</v>
      </c>
      <c r="S32" s="111">
        <v>905</v>
      </c>
      <c r="T32" s="112">
        <v>57</v>
      </c>
      <c r="U32" s="57">
        <f t="shared" si="5"/>
        <v>6.2983425414364635E-2</v>
      </c>
      <c r="V32" s="111">
        <v>331</v>
      </c>
      <c r="W32" s="112">
        <v>16</v>
      </c>
      <c r="X32" s="57">
        <f t="shared" si="6"/>
        <v>4.8338368580060423E-2</v>
      </c>
      <c r="Y32" s="111">
        <f t="shared" si="7"/>
        <v>13774</v>
      </c>
      <c r="Z32" s="112">
        <f t="shared" si="7"/>
        <v>2294</v>
      </c>
      <c r="AA32" s="57">
        <f t="shared" si="8"/>
        <v>0.16654566574705967</v>
      </c>
      <c r="AC32" s="34" t="str">
        <f t="shared" si="9"/>
        <v>枚方市</v>
      </c>
      <c r="AD32" s="105">
        <f t="shared" si="10"/>
        <v>0.20181671376665322</v>
      </c>
      <c r="AE32" s="59"/>
      <c r="AF32" s="133">
        <f t="shared" si="11"/>
        <v>0.2060617247352004</v>
      </c>
      <c r="AG32" s="113">
        <v>0</v>
      </c>
    </row>
    <row r="33" spans="2:33" s="53" customFormat="1">
      <c r="B33" s="56">
        <v>29</v>
      </c>
      <c r="C33" s="49" t="s">
        <v>38</v>
      </c>
      <c r="D33" s="111">
        <v>52</v>
      </c>
      <c r="E33" s="112">
        <v>5</v>
      </c>
      <c r="F33" s="57">
        <f t="shared" si="0"/>
        <v>9.6153846153846159E-2</v>
      </c>
      <c r="G33" s="111">
        <v>102</v>
      </c>
      <c r="H33" s="112">
        <v>15</v>
      </c>
      <c r="I33" s="57">
        <f t="shared" si="1"/>
        <v>0.14705882352941177</v>
      </c>
      <c r="J33" s="111">
        <v>4579</v>
      </c>
      <c r="K33" s="112">
        <v>1005</v>
      </c>
      <c r="L33" s="57">
        <f t="shared" si="2"/>
        <v>0.21948023585935794</v>
      </c>
      <c r="M33" s="111">
        <v>3888</v>
      </c>
      <c r="N33" s="112">
        <v>783</v>
      </c>
      <c r="O33" s="57">
        <f t="shared" si="3"/>
        <v>0.2013888888888889</v>
      </c>
      <c r="P33" s="111">
        <v>2272</v>
      </c>
      <c r="Q33" s="112">
        <v>318</v>
      </c>
      <c r="R33" s="57">
        <f t="shared" si="4"/>
        <v>0.13996478873239437</v>
      </c>
      <c r="S33" s="111">
        <v>963</v>
      </c>
      <c r="T33" s="112">
        <v>77</v>
      </c>
      <c r="U33" s="57">
        <f t="shared" si="5"/>
        <v>7.9958463136033234E-2</v>
      </c>
      <c r="V33" s="111">
        <v>324</v>
      </c>
      <c r="W33" s="112">
        <v>20</v>
      </c>
      <c r="X33" s="57">
        <f t="shared" si="6"/>
        <v>6.1728395061728392E-2</v>
      </c>
      <c r="Y33" s="111">
        <f t="shared" si="7"/>
        <v>12180</v>
      </c>
      <c r="Z33" s="112">
        <f t="shared" si="7"/>
        <v>2223</v>
      </c>
      <c r="AA33" s="57">
        <f t="shared" si="8"/>
        <v>0.18251231527093595</v>
      </c>
      <c r="AC33" s="34" t="str">
        <f t="shared" si="9"/>
        <v>貝塚市</v>
      </c>
      <c r="AD33" s="105">
        <f t="shared" si="10"/>
        <v>0.19338905775075987</v>
      </c>
      <c r="AE33" s="59"/>
      <c r="AF33" s="133">
        <f t="shared" si="11"/>
        <v>0.2060617247352004</v>
      </c>
      <c r="AG33" s="113">
        <v>0</v>
      </c>
    </row>
    <row r="34" spans="2:33" s="53" customFormat="1">
      <c r="B34" s="56">
        <v>30</v>
      </c>
      <c r="C34" s="49" t="s">
        <v>39</v>
      </c>
      <c r="D34" s="111">
        <v>56</v>
      </c>
      <c r="E34" s="112">
        <v>2</v>
      </c>
      <c r="F34" s="57">
        <f t="shared" si="0"/>
        <v>3.5714285714285712E-2</v>
      </c>
      <c r="G34" s="111">
        <v>104</v>
      </c>
      <c r="H34" s="112">
        <v>19</v>
      </c>
      <c r="I34" s="57">
        <f t="shared" si="1"/>
        <v>0.18269230769230768</v>
      </c>
      <c r="J34" s="111">
        <v>5930</v>
      </c>
      <c r="K34" s="112">
        <v>1315</v>
      </c>
      <c r="L34" s="57">
        <f t="shared" si="2"/>
        <v>0.22175379426644182</v>
      </c>
      <c r="M34" s="111">
        <v>5088</v>
      </c>
      <c r="N34" s="112">
        <v>925</v>
      </c>
      <c r="O34" s="57">
        <f t="shared" si="3"/>
        <v>0.18180031446540881</v>
      </c>
      <c r="P34" s="111">
        <v>3165</v>
      </c>
      <c r="Q34" s="112">
        <v>400</v>
      </c>
      <c r="R34" s="57">
        <f t="shared" si="4"/>
        <v>0.1263823064770932</v>
      </c>
      <c r="S34" s="111">
        <v>1406</v>
      </c>
      <c r="T34" s="112">
        <v>129</v>
      </c>
      <c r="U34" s="57">
        <f t="shared" si="5"/>
        <v>9.1749644381223322E-2</v>
      </c>
      <c r="V34" s="111">
        <v>468</v>
      </c>
      <c r="W34" s="112">
        <v>28</v>
      </c>
      <c r="X34" s="57">
        <f t="shared" si="6"/>
        <v>5.9829059829059832E-2</v>
      </c>
      <c r="Y34" s="111">
        <f t="shared" si="7"/>
        <v>16217</v>
      </c>
      <c r="Z34" s="112">
        <f t="shared" si="7"/>
        <v>2818</v>
      </c>
      <c r="AA34" s="57">
        <f t="shared" si="8"/>
        <v>0.1737682678670531</v>
      </c>
      <c r="AC34" s="34" t="str">
        <f t="shared" si="9"/>
        <v>高石市</v>
      </c>
      <c r="AD34" s="105">
        <f t="shared" si="10"/>
        <v>0.19106801420376945</v>
      </c>
      <c r="AE34" s="59"/>
      <c r="AF34" s="133">
        <f t="shared" si="11"/>
        <v>0.2060617247352004</v>
      </c>
      <c r="AG34" s="113">
        <v>0</v>
      </c>
    </row>
    <row r="35" spans="2:33" s="53" customFormat="1">
      <c r="B35" s="56">
        <v>31</v>
      </c>
      <c r="C35" s="49" t="s">
        <v>40</v>
      </c>
      <c r="D35" s="111">
        <v>98</v>
      </c>
      <c r="E35" s="112">
        <v>6</v>
      </c>
      <c r="F35" s="57">
        <f t="shared" si="0"/>
        <v>6.1224489795918366E-2</v>
      </c>
      <c r="G35" s="111">
        <v>259</v>
      </c>
      <c r="H35" s="112">
        <v>17</v>
      </c>
      <c r="I35" s="57">
        <f t="shared" si="1"/>
        <v>6.5637065637065631E-2</v>
      </c>
      <c r="J35" s="111">
        <v>8500</v>
      </c>
      <c r="K35" s="112">
        <v>1800</v>
      </c>
      <c r="L35" s="57">
        <f t="shared" si="2"/>
        <v>0.21176470588235294</v>
      </c>
      <c r="M35" s="111">
        <v>6656</v>
      </c>
      <c r="N35" s="112">
        <v>1208</v>
      </c>
      <c r="O35" s="57">
        <f t="shared" si="3"/>
        <v>0.18149038461538461</v>
      </c>
      <c r="P35" s="111">
        <v>3509</v>
      </c>
      <c r="Q35" s="112">
        <v>488</v>
      </c>
      <c r="R35" s="57">
        <f t="shared" si="4"/>
        <v>0.1390709603875748</v>
      </c>
      <c r="S35" s="111">
        <v>1387</v>
      </c>
      <c r="T35" s="112">
        <v>138</v>
      </c>
      <c r="U35" s="57">
        <f t="shared" si="5"/>
        <v>9.9495313626532078E-2</v>
      </c>
      <c r="V35" s="111">
        <v>457</v>
      </c>
      <c r="W35" s="112">
        <v>36</v>
      </c>
      <c r="X35" s="57">
        <f t="shared" si="6"/>
        <v>7.8774617067833702E-2</v>
      </c>
      <c r="Y35" s="111">
        <f t="shared" si="7"/>
        <v>20866</v>
      </c>
      <c r="Z35" s="112">
        <f t="shared" si="7"/>
        <v>3693</v>
      </c>
      <c r="AA35" s="57">
        <f t="shared" si="8"/>
        <v>0.17698648519122018</v>
      </c>
      <c r="AC35" s="34" t="str">
        <f t="shared" si="9"/>
        <v>東大阪市</v>
      </c>
      <c r="AD35" s="105">
        <f t="shared" si="10"/>
        <v>0.19061846917450365</v>
      </c>
      <c r="AE35" s="59"/>
      <c r="AF35" s="133">
        <f t="shared" si="11"/>
        <v>0.2060617247352004</v>
      </c>
      <c r="AG35" s="113">
        <v>0</v>
      </c>
    </row>
    <row r="36" spans="2:33" s="53" customFormat="1">
      <c r="B36" s="56">
        <v>32</v>
      </c>
      <c r="C36" s="49" t="s">
        <v>41</v>
      </c>
      <c r="D36" s="111">
        <v>60</v>
      </c>
      <c r="E36" s="112">
        <v>3</v>
      </c>
      <c r="F36" s="57">
        <f t="shared" si="0"/>
        <v>0.05</v>
      </c>
      <c r="G36" s="111">
        <v>169</v>
      </c>
      <c r="H36" s="112">
        <v>26</v>
      </c>
      <c r="I36" s="57">
        <f t="shared" si="1"/>
        <v>0.15384615384615385</v>
      </c>
      <c r="J36" s="111">
        <v>6739</v>
      </c>
      <c r="K36" s="112">
        <v>1459</v>
      </c>
      <c r="L36" s="57">
        <f t="shared" si="2"/>
        <v>0.21650096453479745</v>
      </c>
      <c r="M36" s="111">
        <v>5988</v>
      </c>
      <c r="N36" s="112">
        <v>1122</v>
      </c>
      <c r="O36" s="57">
        <f t="shared" si="3"/>
        <v>0.18737474949899799</v>
      </c>
      <c r="P36" s="111">
        <v>3264</v>
      </c>
      <c r="Q36" s="112">
        <v>432</v>
      </c>
      <c r="R36" s="57">
        <f t="shared" si="4"/>
        <v>0.13235294117647059</v>
      </c>
      <c r="S36" s="111">
        <v>1397</v>
      </c>
      <c r="T36" s="112">
        <v>124</v>
      </c>
      <c r="U36" s="57">
        <f t="shared" si="5"/>
        <v>8.8761632068718677E-2</v>
      </c>
      <c r="V36" s="111">
        <v>409</v>
      </c>
      <c r="W36" s="112">
        <v>25</v>
      </c>
      <c r="X36" s="57">
        <f t="shared" si="6"/>
        <v>6.1124694376528114E-2</v>
      </c>
      <c r="Y36" s="111">
        <f t="shared" si="7"/>
        <v>18026</v>
      </c>
      <c r="Z36" s="112">
        <f t="shared" si="7"/>
        <v>3191</v>
      </c>
      <c r="AA36" s="57">
        <f t="shared" si="8"/>
        <v>0.17702207921890603</v>
      </c>
      <c r="AC36" s="34" t="str">
        <f t="shared" si="9"/>
        <v>西淀川区</v>
      </c>
      <c r="AD36" s="105">
        <f t="shared" si="10"/>
        <v>0.19011227474290027</v>
      </c>
      <c r="AE36" s="59"/>
      <c r="AF36" s="133">
        <f t="shared" si="11"/>
        <v>0.2060617247352004</v>
      </c>
      <c r="AG36" s="113">
        <v>0</v>
      </c>
    </row>
    <row r="37" spans="2:33" s="53" customFormat="1">
      <c r="B37" s="56">
        <v>33</v>
      </c>
      <c r="C37" s="49" t="s">
        <v>42</v>
      </c>
      <c r="D37" s="111">
        <v>25</v>
      </c>
      <c r="E37" s="112">
        <v>2</v>
      </c>
      <c r="F37" s="57">
        <f t="shared" si="0"/>
        <v>0.08</v>
      </c>
      <c r="G37" s="111">
        <v>60</v>
      </c>
      <c r="H37" s="112">
        <v>7</v>
      </c>
      <c r="I37" s="57">
        <f t="shared" si="1"/>
        <v>0.11666666666666667</v>
      </c>
      <c r="J37" s="111">
        <v>1996</v>
      </c>
      <c r="K37" s="112">
        <v>525</v>
      </c>
      <c r="L37" s="57">
        <f t="shared" si="2"/>
        <v>0.26302605210420843</v>
      </c>
      <c r="M37" s="111">
        <v>1511</v>
      </c>
      <c r="N37" s="112">
        <v>354</v>
      </c>
      <c r="O37" s="57">
        <f t="shared" si="3"/>
        <v>0.2342819324950364</v>
      </c>
      <c r="P37" s="111">
        <v>893</v>
      </c>
      <c r="Q37" s="112">
        <v>146</v>
      </c>
      <c r="R37" s="57">
        <f t="shared" si="4"/>
        <v>0.16349384098544234</v>
      </c>
      <c r="S37" s="111">
        <v>391</v>
      </c>
      <c r="T37" s="112">
        <v>59</v>
      </c>
      <c r="U37" s="57">
        <f t="shared" si="5"/>
        <v>0.15089514066496162</v>
      </c>
      <c r="V37" s="111">
        <v>132</v>
      </c>
      <c r="W37" s="112">
        <v>10</v>
      </c>
      <c r="X37" s="57">
        <f t="shared" si="6"/>
        <v>7.575757575757576E-2</v>
      </c>
      <c r="Y37" s="111">
        <f t="shared" si="7"/>
        <v>5008</v>
      </c>
      <c r="Z37" s="112">
        <f t="shared" si="7"/>
        <v>1103</v>
      </c>
      <c r="AA37" s="57">
        <f t="shared" si="8"/>
        <v>0.22024760383386582</v>
      </c>
      <c r="AC37" s="34" t="str">
        <f t="shared" si="9"/>
        <v>摂津市</v>
      </c>
      <c r="AD37" s="105">
        <f t="shared" si="10"/>
        <v>0.18320610687022901</v>
      </c>
      <c r="AE37" s="59"/>
      <c r="AF37" s="133">
        <f t="shared" si="11"/>
        <v>0.2060617247352004</v>
      </c>
      <c r="AG37" s="113">
        <v>0</v>
      </c>
    </row>
    <row r="38" spans="2:33" s="53" customFormat="1">
      <c r="B38" s="56">
        <v>34</v>
      </c>
      <c r="C38" s="49" t="s">
        <v>44</v>
      </c>
      <c r="D38" s="111">
        <v>112</v>
      </c>
      <c r="E38" s="112">
        <v>13</v>
      </c>
      <c r="F38" s="57">
        <f t="shared" si="0"/>
        <v>0.11607142857142858</v>
      </c>
      <c r="G38" s="111">
        <v>235</v>
      </c>
      <c r="H38" s="112">
        <v>31</v>
      </c>
      <c r="I38" s="57">
        <f t="shared" si="1"/>
        <v>0.13191489361702127</v>
      </c>
      <c r="J38" s="111">
        <v>8762</v>
      </c>
      <c r="K38" s="112">
        <v>2098</v>
      </c>
      <c r="L38" s="57">
        <f t="shared" si="2"/>
        <v>0.2394430495320703</v>
      </c>
      <c r="M38" s="111">
        <v>7661</v>
      </c>
      <c r="N38" s="112">
        <v>1409</v>
      </c>
      <c r="O38" s="57">
        <f t="shared" si="3"/>
        <v>0.18391854849236391</v>
      </c>
      <c r="P38" s="111">
        <v>4598</v>
      </c>
      <c r="Q38" s="112">
        <v>617</v>
      </c>
      <c r="R38" s="57">
        <f t="shared" si="4"/>
        <v>0.13418877772944759</v>
      </c>
      <c r="S38" s="111">
        <v>2036</v>
      </c>
      <c r="T38" s="112">
        <v>182</v>
      </c>
      <c r="U38" s="57">
        <f t="shared" si="5"/>
        <v>8.9390962671905702E-2</v>
      </c>
      <c r="V38" s="111">
        <v>622</v>
      </c>
      <c r="W38" s="112">
        <v>28</v>
      </c>
      <c r="X38" s="57">
        <f t="shared" si="6"/>
        <v>4.5016077170418008E-2</v>
      </c>
      <c r="Y38" s="111">
        <f t="shared" si="7"/>
        <v>24026</v>
      </c>
      <c r="Z38" s="112">
        <f t="shared" si="7"/>
        <v>4378</v>
      </c>
      <c r="AA38" s="57">
        <f t="shared" si="8"/>
        <v>0.1822192624656622</v>
      </c>
      <c r="AC38" s="34" t="str">
        <f t="shared" si="9"/>
        <v>堺市東区</v>
      </c>
      <c r="AD38" s="105">
        <f t="shared" si="10"/>
        <v>0.18251231527093595</v>
      </c>
      <c r="AE38" s="59"/>
      <c r="AF38" s="133">
        <f t="shared" si="11"/>
        <v>0.2060617247352004</v>
      </c>
      <c r="AG38" s="113">
        <v>0</v>
      </c>
    </row>
    <row r="39" spans="2:33" s="53" customFormat="1">
      <c r="B39" s="56">
        <v>35</v>
      </c>
      <c r="C39" s="49" t="s">
        <v>1</v>
      </c>
      <c r="D39" s="111">
        <v>21</v>
      </c>
      <c r="E39" s="112">
        <v>5</v>
      </c>
      <c r="F39" s="57">
        <f t="shared" si="0"/>
        <v>0.23809523809523808</v>
      </c>
      <c r="G39" s="111">
        <v>43</v>
      </c>
      <c r="H39" s="112">
        <v>8</v>
      </c>
      <c r="I39" s="57">
        <f t="shared" si="1"/>
        <v>0.18604651162790697</v>
      </c>
      <c r="J39" s="111">
        <v>17068</v>
      </c>
      <c r="K39" s="112">
        <v>4403</v>
      </c>
      <c r="L39" s="57">
        <f t="shared" si="2"/>
        <v>0.25796812749003983</v>
      </c>
      <c r="M39" s="111">
        <v>15825</v>
      </c>
      <c r="N39" s="112">
        <v>3569</v>
      </c>
      <c r="O39" s="57">
        <f t="shared" si="3"/>
        <v>0.22552922590837282</v>
      </c>
      <c r="P39" s="111">
        <v>9767</v>
      </c>
      <c r="Q39" s="112">
        <v>1595</v>
      </c>
      <c r="R39" s="57">
        <f t="shared" si="4"/>
        <v>0.16330500665506298</v>
      </c>
      <c r="S39" s="111">
        <v>4144</v>
      </c>
      <c r="T39" s="112">
        <v>427</v>
      </c>
      <c r="U39" s="57">
        <f t="shared" si="5"/>
        <v>0.10304054054054054</v>
      </c>
      <c r="V39" s="111">
        <v>1277</v>
      </c>
      <c r="W39" s="112">
        <v>65</v>
      </c>
      <c r="X39" s="57">
        <f t="shared" si="6"/>
        <v>5.0900548159749412E-2</v>
      </c>
      <c r="Y39" s="111">
        <f t="shared" si="7"/>
        <v>48145</v>
      </c>
      <c r="Z39" s="112">
        <f t="shared" si="7"/>
        <v>10072</v>
      </c>
      <c r="AA39" s="57">
        <f t="shared" si="8"/>
        <v>0.20920137085886384</v>
      </c>
      <c r="AC39" s="34" t="str">
        <f t="shared" si="9"/>
        <v>岸和田市</v>
      </c>
      <c r="AD39" s="105">
        <f t="shared" si="10"/>
        <v>0.1822192624656622</v>
      </c>
      <c r="AE39" s="59"/>
      <c r="AF39" s="133">
        <f t="shared" si="11"/>
        <v>0.2060617247352004</v>
      </c>
      <c r="AG39" s="113">
        <v>0</v>
      </c>
    </row>
    <row r="40" spans="2:33" s="53" customFormat="1">
      <c r="B40" s="56">
        <v>36</v>
      </c>
      <c r="C40" s="49" t="s">
        <v>2</v>
      </c>
      <c r="D40" s="111">
        <v>23</v>
      </c>
      <c r="E40" s="112">
        <v>5</v>
      </c>
      <c r="F40" s="57">
        <f t="shared" si="0"/>
        <v>0.21739130434782608</v>
      </c>
      <c r="G40" s="111">
        <v>36</v>
      </c>
      <c r="H40" s="112">
        <v>13</v>
      </c>
      <c r="I40" s="57">
        <f t="shared" si="1"/>
        <v>0.3611111111111111</v>
      </c>
      <c r="J40" s="111">
        <v>4554</v>
      </c>
      <c r="K40" s="112">
        <v>2276</v>
      </c>
      <c r="L40" s="57">
        <f t="shared" si="2"/>
        <v>0.49978041282389107</v>
      </c>
      <c r="M40" s="111">
        <v>4251</v>
      </c>
      <c r="N40" s="112">
        <v>2061</v>
      </c>
      <c r="O40" s="57">
        <f t="shared" si="3"/>
        <v>0.48482709950599862</v>
      </c>
      <c r="P40" s="111">
        <v>2727</v>
      </c>
      <c r="Q40" s="112">
        <v>1124</v>
      </c>
      <c r="R40" s="57">
        <f t="shared" si="4"/>
        <v>0.4121745507884122</v>
      </c>
      <c r="S40" s="111">
        <v>1291</v>
      </c>
      <c r="T40" s="112">
        <v>364</v>
      </c>
      <c r="U40" s="57">
        <f t="shared" si="5"/>
        <v>0.28195197521301318</v>
      </c>
      <c r="V40" s="111">
        <v>468</v>
      </c>
      <c r="W40" s="112">
        <v>79</v>
      </c>
      <c r="X40" s="57">
        <f t="shared" si="6"/>
        <v>0.16880341880341881</v>
      </c>
      <c r="Y40" s="111">
        <f t="shared" si="7"/>
        <v>13350</v>
      </c>
      <c r="Z40" s="112">
        <f t="shared" si="7"/>
        <v>5922</v>
      </c>
      <c r="AA40" s="57">
        <f t="shared" si="8"/>
        <v>0.4435955056179775</v>
      </c>
      <c r="AC40" s="34" t="str">
        <f t="shared" si="9"/>
        <v>忠岡町</v>
      </c>
      <c r="AD40" s="105">
        <f t="shared" si="10"/>
        <v>0.18012422360248448</v>
      </c>
      <c r="AE40" s="59"/>
      <c r="AF40" s="133">
        <f t="shared" si="11"/>
        <v>0.2060617247352004</v>
      </c>
      <c r="AG40" s="113">
        <v>0</v>
      </c>
    </row>
    <row r="41" spans="2:33" s="53" customFormat="1">
      <c r="B41" s="56">
        <v>37</v>
      </c>
      <c r="C41" s="49" t="s">
        <v>3</v>
      </c>
      <c r="D41" s="111">
        <v>23</v>
      </c>
      <c r="E41" s="112">
        <v>7</v>
      </c>
      <c r="F41" s="57">
        <f t="shared" si="0"/>
        <v>0.30434782608695654</v>
      </c>
      <c r="G41" s="111">
        <v>116</v>
      </c>
      <c r="H41" s="112">
        <v>29</v>
      </c>
      <c r="I41" s="57">
        <f t="shared" si="1"/>
        <v>0.25</v>
      </c>
      <c r="J41" s="111">
        <v>14291</v>
      </c>
      <c r="K41" s="112">
        <v>5740</v>
      </c>
      <c r="L41" s="57">
        <f t="shared" si="2"/>
        <v>0.40165138898607516</v>
      </c>
      <c r="M41" s="111">
        <v>12994</v>
      </c>
      <c r="N41" s="112">
        <v>4793</v>
      </c>
      <c r="O41" s="57">
        <f t="shared" si="3"/>
        <v>0.36886255194705247</v>
      </c>
      <c r="P41" s="111">
        <v>8098</v>
      </c>
      <c r="Q41" s="112">
        <v>2281</v>
      </c>
      <c r="R41" s="57">
        <f t="shared" si="4"/>
        <v>0.28167448752778462</v>
      </c>
      <c r="S41" s="111">
        <v>3421</v>
      </c>
      <c r="T41" s="112">
        <v>627</v>
      </c>
      <c r="U41" s="57">
        <f t="shared" si="5"/>
        <v>0.18327974276527331</v>
      </c>
      <c r="V41" s="111">
        <v>1126</v>
      </c>
      <c r="W41" s="112">
        <v>136</v>
      </c>
      <c r="X41" s="57">
        <f t="shared" si="6"/>
        <v>0.12078152753108348</v>
      </c>
      <c r="Y41" s="111">
        <f t="shared" si="7"/>
        <v>40069</v>
      </c>
      <c r="Z41" s="112">
        <f t="shared" si="7"/>
        <v>13613</v>
      </c>
      <c r="AA41" s="57">
        <f t="shared" si="8"/>
        <v>0.33973895031071399</v>
      </c>
      <c r="AC41" s="34" t="str">
        <f t="shared" si="9"/>
        <v>堺市北区</v>
      </c>
      <c r="AD41" s="105">
        <f t="shared" si="10"/>
        <v>0.17702207921890603</v>
      </c>
      <c r="AE41" s="59"/>
      <c r="AF41" s="133">
        <f t="shared" si="11"/>
        <v>0.2060617247352004</v>
      </c>
      <c r="AG41" s="113">
        <v>0</v>
      </c>
    </row>
    <row r="42" spans="2:33" s="53" customFormat="1">
      <c r="B42" s="56">
        <v>38</v>
      </c>
      <c r="C42" s="102" t="s">
        <v>45</v>
      </c>
      <c r="D42" s="111">
        <v>16</v>
      </c>
      <c r="E42" s="112">
        <v>2</v>
      </c>
      <c r="F42" s="57">
        <f t="shared" si="0"/>
        <v>0.125</v>
      </c>
      <c r="G42" s="111">
        <v>49</v>
      </c>
      <c r="H42" s="112">
        <v>10</v>
      </c>
      <c r="I42" s="57">
        <f t="shared" si="1"/>
        <v>0.20408163265306123</v>
      </c>
      <c r="J42" s="111">
        <v>3115</v>
      </c>
      <c r="K42" s="112">
        <v>930</v>
      </c>
      <c r="L42" s="57">
        <f t="shared" si="2"/>
        <v>0.2985553772070626</v>
      </c>
      <c r="M42" s="111">
        <v>2681</v>
      </c>
      <c r="N42" s="112">
        <v>676</v>
      </c>
      <c r="O42" s="57">
        <f t="shared" si="3"/>
        <v>0.25214472211861244</v>
      </c>
      <c r="P42" s="111">
        <v>1614</v>
      </c>
      <c r="Q42" s="112">
        <v>360</v>
      </c>
      <c r="R42" s="57">
        <f t="shared" si="4"/>
        <v>0.22304832713754646</v>
      </c>
      <c r="S42" s="111">
        <v>630</v>
      </c>
      <c r="T42" s="112">
        <v>101</v>
      </c>
      <c r="U42" s="57">
        <f t="shared" si="5"/>
        <v>0.16031746031746033</v>
      </c>
      <c r="V42" s="111">
        <v>227</v>
      </c>
      <c r="W42" s="112">
        <v>21</v>
      </c>
      <c r="X42" s="57">
        <f t="shared" si="6"/>
        <v>9.2511013215859028E-2</v>
      </c>
      <c r="Y42" s="111">
        <f t="shared" si="7"/>
        <v>8332</v>
      </c>
      <c r="Z42" s="112">
        <f t="shared" si="7"/>
        <v>2100</v>
      </c>
      <c r="AA42" s="57">
        <f t="shared" si="8"/>
        <v>0.25204032645223234</v>
      </c>
      <c r="AC42" s="34" t="str">
        <f t="shared" si="9"/>
        <v>堺市南区</v>
      </c>
      <c r="AD42" s="105">
        <f t="shared" si="10"/>
        <v>0.17698648519122018</v>
      </c>
      <c r="AE42" s="59"/>
      <c r="AF42" s="133">
        <f t="shared" si="11"/>
        <v>0.2060617247352004</v>
      </c>
      <c r="AG42" s="113">
        <v>0</v>
      </c>
    </row>
    <row r="43" spans="2:33" s="53" customFormat="1">
      <c r="B43" s="56">
        <v>39</v>
      </c>
      <c r="C43" s="102" t="s">
        <v>8</v>
      </c>
      <c r="D43" s="111">
        <v>59</v>
      </c>
      <c r="E43" s="112">
        <v>6</v>
      </c>
      <c r="F43" s="57">
        <f t="shared" si="0"/>
        <v>0.10169491525423729</v>
      </c>
      <c r="G43" s="111">
        <v>127</v>
      </c>
      <c r="H43" s="112">
        <v>31</v>
      </c>
      <c r="I43" s="57">
        <f t="shared" si="1"/>
        <v>0.24409448818897639</v>
      </c>
      <c r="J43" s="111">
        <v>18679</v>
      </c>
      <c r="K43" s="112">
        <v>7316</v>
      </c>
      <c r="L43" s="57">
        <f t="shared" si="2"/>
        <v>0.39166978960329785</v>
      </c>
      <c r="M43" s="111">
        <v>15661</v>
      </c>
      <c r="N43" s="112">
        <v>5219</v>
      </c>
      <c r="O43" s="57">
        <f t="shared" si="3"/>
        <v>0.33324819615605644</v>
      </c>
      <c r="P43" s="111">
        <v>9216</v>
      </c>
      <c r="Q43" s="112">
        <v>2287</v>
      </c>
      <c r="R43" s="57">
        <f t="shared" si="4"/>
        <v>0.24815538194444445</v>
      </c>
      <c r="S43" s="111">
        <v>3850</v>
      </c>
      <c r="T43" s="112">
        <v>605</v>
      </c>
      <c r="U43" s="57">
        <f t="shared" si="5"/>
        <v>0.15714285714285714</v>
      </c>
      <c r="V43" s="111">
        <v>1181</v>
      </c>
      <c r="W43" s="112">
        <v>103</v>
      </c>
      <c r="X43" s="57">
        <f t="shared" si="6"/>
        <v>8.7214225232853521E-2</v>
      </c>
      <c r="Y43" s="111">
        <f t="shared" si="7"/>
        <v>48773</v>
      </c>
      <c r="Z43" s="112">
        <f t="shared" si="7"/>
        <v>15567</v>
      </c>
      <c r="AA43" s="57">
        <f t="shared" si="8"/>
        <v>0.31917249297767208</v>
      </c>
      <c r="AC43" s="34" t="str">
        <f t="shared" si="9"/>
        <v>泉佐野市</v>
      </c>
      <c r="AD43" s="105">
        <f t="shared" si="10"/>
        <v>0.17531922043010753</v>
      </c>
      <c r="AE43" s="59"/>
      <c r="AF43" s="133">
        <f t="shared" si="11"/>
        <v>0.2060617247352004</v>
      </c>
      <c r="AG43" s="113">
        <v>0</v>
      </c>
    </row>
    <row r="44" spans="2:33" s="53" customFormat="1">
      <c r="B44" s="56">
        <v>40</v>
      </c>
      <c r="C44" s="102" t="s">
        <v>46</v>
      </c>
      <c r="D44" s="111">
        <v>64</v>
      </c>
      <c r="E44" s="112">
        <v>9</v>
      </c>
      <c r="F44" s="57">
        <f t="shared" si="0"/>
        <v>0.140625</v>
      </c>
      <c r="G44" s="111">
        <v>135</v>
      </c>
      <c r="H44" s="112">
        <v>17</v>
      </c>
      <c r="I44" s="57">
        <f t="shared" si="1"/>
        <v>0.12592592592592591</v>
      </c>
      <c r="J44" s="111">
        <v>3785</v>
      </c>
      <c r="K44" s="112">
        <v>923</v>
      </c>
      <c r="L44" s="57">
        <f t="shared" si="2"/>
        <v>0.24385733157199471</v>
      </c>
      <c r="M44" s="111">
        <v>3313</v>
      </c>
      <c r="N44" s="112">
        <v>680</v>
      </c>
      <c r="O44" s="57">
        <f t="shared" si="3"/>
        <v>0.20525203742831272</v>
      </c>
      <c r="P44" s="111">
        <v>2126</v>
      </c>
      <c r="Q44" s="112">
        <v>313</v>
      </c>
      <c r="R44" s="57">
        <f t="shared" si="4"/>
        <v>0.14722483537158984</v>
      </c>
      <c r="S44" s="111">
        <v>851</v>
      </c>
      <c r="T44" s="112">
        <v>79</v>
      </c>
      <c r="U44" s="57">
        <f t="shared" si="5"/>
        <v>9.2831962397179793E-2</v>
      </c>
      <c r="V44" s="111">
        <v>254</v>
      </c>
      <c r="W44" s="112">
        <v>15</v>
      </c>
      <c r="X44" s="57">
        <f t="shared" si="6"/>
        <v>5.905511811023622E-2</v>
      </c>
      <c r="Y44" s="111">
        <f t="shared" si="7"/>
        <v>10528</v>
      </c>
      <c r="Z44" s="112">
        <f t="shared" si="7"/>
        <v>2036</v>
      </c>
      <c r="AA44" s="57">
        <f t="shared" si="8"/>
        <v>0.19338905775075987</v>
      </c>
      <c r="AC44" s="34" t="str">
        <f t="shared" si="9"/>
        <v>堺市</v>
      </c>
      <c r="AD44" s="105">
        <f t="shared" si="10"/>
        <v>0.17498359136712868</v>
      </c>
      <c r="AE44" s="59"/>
      <c r="AF44" s="133">
        <f t="shared" si="11"/>
        <v>0.2060617247352004</v>
      </c>
      <c r="AG44" s="113">
        <v>0</v>
      </c>
    </row>
    <row r="45" spans="2:33" s="53" customFormat="1">
      <c r="B45" s="56">
        <v>41</v>
      </c>
      <c r="C45" s="102" t="s">
        <v>13</v>
      </c>
      <c r="D45" s="111">
        <v>27</v>
      </c>
      <c r="E45" s="112">
        <v>2</v>
      </c>
      <c r="F45" s="57">
        <f t="shared" si="0"/>
        <v>7.407407407407407E-2</v>
      </c>
      <c r="G45" s="111">
        <v>94</v>
      </c>
      <c r="H45" s="112">
        <v>15</v>
      </c>
      <c r="I45" s="57">
        <f t="shared" si="1"/>
        <v>0.15957446808510639</v>
      </c>
      <c r="J45" s="111">
        <v>7364</v>
      </c>
      <c r="K45" s="112">
        <v>1708</v>
      </c>
      <c r="L45" s="57">
        <f t="shared" si="2"/>
        <v>0.23193916349809887</v>
      </c>
      <c r="M45" s="111">
        <v>6351</v>
      </c>
      <c r="N45" s="112">
        <v>1094</v>
      </c>
      <c r="O45" s="57">
        <f t="shared" si="3"/>
        <v>0.17225633758463235</v>
      </c>
      <c r="P45" s="111">
        <v>3493</v>
      </c>
      <c r="Q45" s="112">
        <v>404</v>
      </c>
      <c r="R45" s="57">
        <f t="shared" si="4"/>
        <v>0.11565989121099342</v>
      </c>
      <c r="S45" s="111">
        <v>1398</v>
      </c>
      <c r="T45" s="112">
        <v>79</v>
      </c>
      <c r="U45" s="57">
        <f t="shared" si="5"/>
        <v>5.6509298998569386E-2</v>
      </c>
      <c r="V45" s="111">
        <v>413</v>
      </c>
      <c r="W45" s="112">
        <v>16</v>
      </c>
      <c r="X45" s="57">
        <f t="shared" si="6"/>
        <v>3.8740920096852302E-2</v>
      </c>
      <c r="Y45" s="111">
        <f t="shared" si="7"/>
        <v>19140</v>
      </c>
      <c r="Z45" s="112">
        <f t="shared" si="7"/>
        <v>3318</v>
      </c>
      <c r="AA45" s="57">
        <f t="shared" si="8"/>
        <v>0.17335423197492164</v>
      </c>
      <c r="AC45" s="34" t="str">
        <f t="shared" si="9"/>
        <v>堺市西区</v>
      </c>
      <c r="AD45" s="105">
        <f t="shared" si="10"/>
        <v>0.1737682678670531</v>
      </c>
      <c r="AE45" s="59"/>
      <c r="AF45" s="133">
        <f t="shared" si="11"/>
        <v>0.2060617247352004</v>
      </c>
      <c r="AG45" s="113">
        <v>0</v>
      </c>
    </row>
    <row r="46" spans="2:33" s="53" customFormat="1">
      <c r="B46" s="56">
        <v>42</v>
      </c>
      <c r="C46" s="102" t="s">
        <v>14</v>
      </c>
      <c r="D46" s="111">
        <v>145</v>
      </c>
      <c r="E46" s="112">
        <v>23</v>
      </c>
      <c r="F46" s="57">
        <f t="shared" si="0"/>
        <v>0.15862068965517243</v>
      </c>
      <c r="G46" s="111">
        <v>338</v>
      </c>
      <c r="H46" s="112">
        <v>51</v>
      </c>
      <c r="I46" s="57">
        <f t="shared" si="1"/>
        <v>0.15088757396449703</v>
      </c>
      <c r="J46" s="111">
        <v>19624</v>
      </c>
      <c r="K46" s="112">
        <v>5211</v>
      </c>
      <c r="L46" s="57">
        <f t="shared" si="2"/>
        <v>0.26554219323277617</v>
      </c>
      <c r="M46" s="111">
        <v>15494</v>
      </c>
      <c r="N46" s="112">
        <v>3181</v>
      </c>
      <c r="O46" s="57">
        <f t="shared" si="3"/>
        <v>0.20530527946301794</v>
      </c>
      <c r="P46" s="111">
        <v>8892</v>
      </c>
      <c r="Q46" s="112">
        <v>1189</v>
      </c>
      <c r="R46" s="57">
        <f t="shared" si="4"/>
        <v>0.1337156995051732</v>
      </c>
      <c r="S46" s="111">
        <v>3792</v>
      </c>
      <c r="T46" s="112">
        <v>287</v>
      </c>
      <c r="U46" s="57">
        <f t="shared" si="5"/>
        <v>7.5685654008438824E-2</v>
      </c>
      <c r="V46" s="111">
        <v>1255</v>
      </c>
      <c r="W46" s="112">
        <v>56</v>
      </c>
      <c r="X46" s="57">
        <f t="shared" si="6"/>
        <v>4.4621513944223111E-2</v>
      </c>
      <c r="Y46" s="111">
        <f t="shared" si="7"/>
        <v>49540</v>
      </c>
      <c r="Z46" s="112">
        <f t="shared" si="7"/>
        <v>9998</v>
      </c>
      <c r="AA46" s="57">
        <f t="shared" si="8"/>
        <v>0.20181671376665322</v>
      </c>
      <c r="AC46" s="34" t="str">
        <f t="shared" si="9"/>
        <v>守口市</v>
      </c>
      <c r="AD46" s="105">
        <f t="shared" si="10"/>
        <v>0.17335423197492164</v>
      </c>
      <c r="AE46" s="59"/>
      <c r="AF46" s="133">
        <f t="shared" si="11"/>
        <v>0.2060617247352004</v>
      </c>
      <c r="AG46" s="113">
        <v>0</v>
      </c>
    </row>
    <row r="47" spans="2:33" s="53" customFormat="1">
      <c r="B47" s="56">
        <v>43</v>
      </c>
      <c r="C47" s="102" t="s">
        <v>9</v>
      </c>
      <c r="D47" s="111">
        <v>120</v>
      </c>
      <c r="E47" s="112">
        <v>6</v>
      </c>
      <c r="F47" s="57">
        <f t="shared" si="0"/>
        <v>0.05</v>
      </c>
      <c r="G47" s="111">
        <v>203</v>
      </c>
      <c r="H47" s="112">
        <v>26</v>
      </c>
      <c r="I47" s="57">
        <f t="shared" si="1"/>
        <v>0.12807881773399016</v>
      </c>
      <c r="J47" s="111">
        <v>11581</v>
      </c>
      <c r="K47" s="112">
        <v>3742</v>
      </c>
      <c r="L47" s="57">
        <f t="shared" si="2"/>
        <v>0.32311544771608669</v>
      </c>
      <c r="M47" s="111">
        <v>9429</v>
      </c>
      <c r="N47" s="112">
        <v>2630</v>
      </c>
      <c r="O47" s="57">
        <f t="shared" si="3"/>
        <v>0.27892671545232794</v>
      </c>
      <c r="P47" s="111">
        <v>5537</v>
      </c>
      <c r="Q47" s="112">
        <v>1153</v>
      </c>
      <c r="R47" s="57">
        <f t="shared" si="4"/>
        <v>0.20823550659201734</v>
      </c>
      <c r="S47" s="111">
        <v>2413</v>
      </c>
      <c r="T47" s="112">
        <v>281</v>
      </c>
      <c r="U47" s="57">
        <f t="shared" si="5"/>
        <v>0.11645254869457107</v>
      </c>
      <c r="V47" s="111">
        <v>783</v>
      </c>
      <c r="W47" s="112">
        <v>49</v>
      </c>
      <c r="X47" s="57">
        <f t="shared" si="6"/>
        <v>6.2579821200510852E-2</v>
      </c>
      <c r="Y47" s="111">
        <f t="shared" si="7"/>
        <v>30066</v>
      </c>
      <c r="Z47" s="112">
        <f t="shared" si="7"/>
        <v>7887</v>
      </c>
      <c r="AA47" s="57">
        <f t="shared" si="8"/>
        <v>0.26232288964278588</v>
      </c>
      <c r="AC47" s="34" t="str">
        <f t="shared" si="9"/>
        <v>此花区</v>
      </c>
      <c r="AD47" s="105">
        <f t="shared" si="10"/>
        <v>0.17123544874202029</v>
      </c>
      <c r="AE47" s="59"/>
      <c r="AF47" s="133">
        <f t="shared" si="11"/>
        <v>0.2060617247352004</v>
      </c>
      <c r="AG47" s="113">
        <v>0</v>
      </c>
    </row>
    <row r="48" spans="2:33" s="53" customFormat="1">
      <c r="B48" s="56">
        <v>44</v>
      </c>
      <c r="C48" s="102" t="s">
        <v>21</v>
      </c>
      <c r="D48" s="111">
        <v>39</v>
      </c>
      <c r="E48" s="112">
        <v>1</v>
      </c>
      <c r="F48" s="57">
        <f t="shared" si="0"/>
        <v>2.564102564102564E-2</v>
      </c>
      <c r="G48" s="111">
        <v>95</v>
      </c>
      <c r="H48" s="112">
        <v>16</v>
      </c>
      <c r="I48" s="57">
        <f t="shared" si="1"/>
        <v>0.16842105263157894</v>
      </c>
      <c r="J48" s="111">
        <v>13392</v>
      </c>
      <c r="K48" s="112">
        <v>4126</v>
      </c>
      <c r="L48" s="57">
        <f t="shared" si="2"/>
        <v>0.30809438470728795</v>
      </c>
      <c r="M48" s="111">
        <v>11188</v>
      </c>
      <c r="N48" s="112">
        <v>2905</v>
      </c>
      <c r="O48" s="57">
        <f t="shared" si="3"/>
        <v>0.25965319985698965</v>
      </c>
      <c r="P48" s="111">
        <v>6401</v>
      </c>
      <c r="Q48" s="112">
        <v>1210</v>
      </c>
      <c r="R48" s="57">
        <f t="shared" si="4"/>
        <v>0.18903296359943758</v>
      </c>
      <c r="S48" s="111">
        <v>2559</v>
      </c>
      <c r="T48" s="112">
        <v>306</v>
      </c>
      <c r="U48" s="57">
        <f t="shared" si="5"/>
        <v>0.11957796014067995</v>
      </c>
      <c r="V48" s="111">
        <v>808</v>
      </c>
      <c r="W48" s="112">
        <v>67</v>
      </c>
      <c r="X48" s="57">
        <f t="shared" si="6"/>
        <v>8.2920792079207925E-2</v>
      </c>
      <c r="Y48" s="111">
        <f t="shared" si="7"/>
        <v>34482</v>
      </c>
      <c r="Z48" s="112">
        <f t="shared" si="7"/>
        <v>8631</v>
      </c>
      <c r="AA48" s="57">
        <f t="shared" si="8"/>
        <v>0.25030450669914739</v>
      </c>
      <c r="AC48" s="34" t="str">
        <f t="shared" si="9"/>
        <v>交野市</v>
      </c>
      <c r="AD48" s="105">
        <f t="shared" si="10"/>
        <v>0.16676676676676677</v>
      </c>
      <c r="AE48" s="59"/>
      <c r="AF48" s="133">
        <f t="shared" si="11"/>
        <v>0.2060617247352004</v>
      </c>
      <c r="AG48" s="113">
        <v>0</v>
      </c>
    </row>
    <row r="49" spans="2:33" s="53" customFormat="1">
      <c r="B49" s="56">
        <v>45</v>
      </c>
      <c r="C49" s="102" t="s">
        <v>47</v>
      </c>
      <c r="D49" s="111">
        <v>71</v>
      </c>
      <c r="E49" s="112">
        <v>13</v>
      </c>
      <c r="F49" s="57">
        <f t="shared" si="0"/>
        <v>0.18309859154929578</v>
      </c>
      <c r="G49" s="111">
        <v>154</v>
      </c>
      <c r="H49" s="112">
        <v>22</v>
      </c>
      <c r="I49" s="57">
        <f t="shared" si="1"/>
        <v>0.14285714285714285</v>
      </c>
      <c r="J49" s="111">
        <v>4288</v>
      </c>
      <c r="K49" s="112">
        <v>1010</v>
      </c>
      <c r="L49" s="57">
        <f t="shared" si="2"/>
        <v>0.2355410447761194</v>
      </c>
      <c r="M49" s="111">
        <v>3882</v>
      </c>
      <c r="N49" s="112">
        <v>691</v>
      </c>
      <c r="O49" s="57">
        <f t="shared" si="3"/>
        <v>0.17800103039670273</v>
      </c>
      <c r="P49" s="111">
        <v>2273</v>
      </c>
      <c r="Q49" s="112">
        <v>273</v>
      </c>
      <c r="R49" s="57">
        <f t="shared" si="4"/>
        <v>0.12010558732952045</v>
      </c>
      <c r="S49" s="111">
        <v>964</v>
      </c>
      <c r="T49" s="112">
        <v>58</v>
      </c>
      <c r="U49" s="57">
        <f t="shared" si="5"/>
        <v>6.0165975103734441E-2</v>
      </c>
      <c r="V49" s="111">
        <v>272</v>
      </c>
      <c r="W49" s="112">
        <v>20</v>
      </c>
      <c r="X49" s="57">
        <f t="shared" si="6"/>
        <v>7.3529411764705885E-2</v>
      </c>
      <c r="Y49" s="111">
        <f t="shared" si="7"/>
        <v>11904</v>
      </c>
      <c r="Z49" s="112">
        <f t="shared" si="7"/>
        <v>2087</v>
      </c>
      <c r="AA49" s="57">
        <f t="shared" si="8"/>
        <v>0.17531922043010753</v>
      </c>
      <c r="AC49" s="34" t="str">
        <f t="shared" si="9"/>
        <v>熊取町</v>
      </c>
      <c r="AD49" s="105">
        <f t="shared" si="10"/>
        <v>0.16660039761431411</v>
      </c>
      <c r="AE49" s="59"/>
      <c r="AF49" s="133">
        <f t="shared" si="11"/>
        <v>0.2060617247352004</v>
      </c>
      <c r="AG49" s="113">
        <v>0</v>
      </c>
    </row>
    <row r="50" spans="2:33" s="53" customFormat="1">
      <c r="B50" s="56">
        <v>46</v>
      </c>
      <c r="C50" s="102" t="s">
        <v>25</v>
      </c>
      <c r="D50" s="111">
        <v>84</v>
      </c>
      <c r="E50" s="112">
        <v>13</v>
      </c>
      <c r="F50" s="57">
        <f t="shared" si="0"/>
        <v>0.15476190476190477</v>
      </c>
      <c r="G50" s="111">
        <v>126</v>
      </c>
      <c r="H50" s="112">
        <v>16</v>
      </c>
      <c r="I50" s="57">
        <f t="shared" si="1"/>
        <v>0.12698412698412698</v>
      </c>
      <c r="J50" s="111">
        <v>5445</v>
      </c>
      <c r="K50" s="112">
        <v>1849</v>
      </c>
      <c r="L50" s="57">
        <f t="shared" si="2"/>
        <v>0.33957759412304866</v>
      </c>
      <c r="M50" s="111">
        <v>4689</v>
      </c>
      <c r="N50" s="112">
        <v>1372</v>
      </c>
      <c r="O50" s="57">
        <f t="shared" si="3"/>
        <v>0.29259970142887609</v>
      </c>
      <c r="P50" s="111">
        <v>2886</v>
      </c>
      <c r="Q50" s="112">
        <v>708</v>
      </c>
      <c r="R50" s="57">
        <f t="shared" si="4"/>
        <v>0.24532224532224534</v>
      </c>
      <c r="S50" s="111">
        <v>1264</v>
      </c>
      <c r="T50" s="112">
        <v>214</v>
      </c>
      <c r="U50" s="57">
        <f t="shared" si="5"/>
        <v>0.16930379746835442</v>
      </c>
      <c r="V50" s="111">
        <v>435</v>
      </c>
      <c r="W50" s="112">
        <v>40</v>
      </c>
      <c r="X50" s="57">
        <f t="shared" si="6"/>
        <v>9.1954022988505746E-2</v>
      </c>
      <c r="Y50" s="111">
        <f t="shared" si="7"/>
        <v>14929</v>
      </c>
      <c r="Z50" s="112">
        <f t="shared" si="7"/>
        <v>4212</v>
      </c>
      <c r="AA50" s="57">
        <f t="shared" si="8"/>
        <v>0.28213544108781569</v>
      </c>
      <c r="AC50" s="34" t="str">
        <f t="shared" si="9"/>
        <v>堺市中区</v>
      </c>
      <c r="AD50" s="105">
        <f t="shared" si="10"/>
        <v>0.16654566574705967</v>
      </c>
      <c r="AE50" s="59"/>
      <c r="AF50" s="133">
        <f t="shared" si="11"/>
        <v>0.2060617247352004</v>
      </c>
      <c r="AG50" s="113">
        <v>0</v>
      </c>
    </row>
    <row r="51" spans="2:33" s="53" customFormat="1">
      <c r="B51" s="56">
        <v>47</v>
      </c>
      <c r="C51" s="102" t="s">
        <v>15</v>
      </c>
      <c r="D51" s="111">
        <v>78</v>
      </c>
      <c r="E51" s="112">
        <v>20</v>
      </c>
      <c r="F51" s="57">
        <f t="shared" si="0"/>
        <v>0.25641025641025639</v>
      </c>
      <c r="G51" s="111">
        <v>175</v>
      </c>
      <c r="H51" s="112">
        <v>41</v>
      </c>
      <c r="I51" s="57">
        <f t="shared" si="1"/>
        <v>0.23428571428571429</v>
      </c>
      <c r="J51" s="111">
        <v>12460</v>
      </c>
      <c r="K51" s="112">
        <v>4118</v>
      </c>
      <c r="L51" s="57">
        <f t="shared" si="2"/>
        <v>0.33049759229534509</v>
      </c>
      <c r="M51" s="111">
        <v>9801</v>
      </c>
      <c r="N51" s="112">
        <v>2839</v>
      </c>
      <c r="O51" s="57">
        <f t="shared" si="3"/>
        <v>0.28966431996735026</v>
      </c>
      <c r="P51" s="111">
        <v>5256</v>
      </c>
      <c r="Q51" s="112">
        <v>1217</v>
      </c>
      <c r="R51" s="57">
        <f t="shared" si="4"/>
        <v>0.231544901065449</v>
      </c>
      <c r="S51" s="111">
        <v>1966</v>
      </c>
      <c r="T51" s="112">
        <v>300</v>
      </c>
      <c r="U51" s="57">
        <f t="shared" si="5"/>
        <v>0.1525940996948118</v>
      </c>
      <c r="V51" s="111">
        <v>630</v>
      </c>
      <c r="W51" s="112">
        <v>68</v>
      </c>
      <c r="X51" s="57">
        <f t="shared" si="6"/>
        <v>0.10793650793650794</v>
      </c>
      <c r="Y51" s="111">
        <f t="shared" si="7"/>
        <v>30366</v>
      </c>
      <c r="Z51" s="112">
        <f t="shared" si="7"/>
        <v>8603</v>
      </c>
      <c r="AA51" s="57">
        <f t="shared" si="8"/>
        <v>0.28331028123559243</v>
      </c>
      <c r="AC51" s="34" t="str">
        <f t="shared" si="9"/>
        <v>堺市堺区</v>
      </c>
      <c r="AD51" s="105">
        <f t="shared" si="10"/>
        <v>0.16010723248916267</v>
      </c>
      <c r="AE51" s="59"/>
      <c r="AF51" s="133">
        <f t="shared" si="11"/>
        <v>0.2060617247352004</v>
      </c>
      <c r="AG51" s="113">
        <v>0</v>
      </c>
    </row>
    <row r="52" spans="2:33" s="53" customFormat="1">
      <c r="B52" s="56">
        <v>48</v>
      </c>
      <c r="C52" s="102" t="s">
        <v>26</v>
      </c>
      <c r="D52" s="111">
        <v>25</v>
      </c>
      <c r="E52" s="112">
        <v>2</v>
      </c>
      <c r="F52" s="57">
        <f t="shared" si="0"/>
        <v>0.08</v>
      </c>
      <c r="G52" s="111">
        <v>104</v>
      </c>
      <c r="H52" s="112">
        <v>20</v>
      </c>
      <c r="I52" s="57">
        <f t="shared" si="1"/>
        <v>0.19230769230769232</v>
      </c>
      <c r="J52" s="111">
        <v>6164</v>
      </c>
      <c r="K52" s="112">
        <v>2294</v>
      </c>
      <c r="L52" s="57">
        <f t="shared" si="2"/>
        <v>0.37216093445814408</v>
      </c>
      <c r="M52" s="111">
        <v>5069</v>
      </c>
      <c r="N52" s="112">
        <v>1615</v>
      </c>
      <c r="O52" s="57">
        <f t="shared" si="3"/>
        <v>0.31860327480765438</v>
      </c>
      <c r="P52" s="111">
        <v>3055</v>
      </c>
      <c r="Q52" s="112">
        <v>689</v>
      </c>
      <c r="R52" s="57">
        <f t="shared" si="4"/>
        <v>0.22553191489361701</v>
      </c>
      <c r="S52" s="111">
        <v>1469</v>
      </c>
      <c r="T52" s="112">
        <v>192</v>
      </c>
      <c r="U52" s="57">
        <f t="shared" si="5"/>
        <v>0.13070115724982981</v>
      </c>
      <c r="V52" s="111">
        <v>440</v>
      </c>
      <c r="W52" s="112">
        <v>34</v>
      </c>
      <c r="X52" s="57">
        <f t="shared" si="6"/>
        <v>7.7272727272727271E-2</v>
      </c>
      <c r="Y52" s="111">
        <f t="shared" si="7"/>
        <v>16326</v>
      </c>
      <c r="Z52" s="112">
        <f t="shared" si="7"/>
        <v>4846</v>
      </c>
      <c r="AA52" s="57">
        <f t="shared" si="8"/>
        <v>0.29682714688227368</v>
      </c>
      <c r="AC52" s="34" t="str">
        <f t="shared" si="9"/>
        <v>松原市</v>
      </c>
      <c r="AD52" s="105">
        <f t="shared" si="10"/>
        <v>0.15519302019839848</v>
      </c>
      <c r="AE52" s="59"/>
      <c r="AF52" s="133">
        <f t="shared" si="11"/>
        <v>0.2060617247352004</v>
      </c>
      <c r="AG52" s="113">
        <v>0</v>
      </c>
    </row>
    <row r="53" spans="2:33" s="53" customFormat="1">
      <c r="B53" s="56">
        <v>49</v>
      </c>
      <c r="C53" s="102" t="s">
        <v>27</v>
      </c>
      <c r="D53" s="111">
        <v>7</v>
      </c>
      <c r="E53" s="112">
        <v>0</v>
      </c>
      <c r="F53" s="57">
        <f t="shared" si="0"/>
        <v>0</v>
      </c>
      <c r="G53" s="111">
        <v>30</v>
      </c>
      <c r="H53" s="112">
        <v>3</v>
      </c>
      <c r="I53" s="57">
        <f t="shared" si="1"/>
        <v>0.1</v>
      </c>
      <c r="J53" s="111">
        <v>6689</v>
      </c>
      <c r="K53" s="112">
        <v>1359</v>
      </c>
      <c r="L53" s="57">
        <f t="shared" si="2"/>
        <v>0.20316938256839587</v>
      </c>
      <c r="M53" s="111">
        <v>5589</v>
      </c>
      <c r="N53" s="112">
        <v>843</v>
      </c>
      <c r="O53" s="57">
        <f t="shared" si="3"/>
        <v>0.15083199141170156</v>
      </c>
      <c r="P53" s="111">
        <v>2901</v>
      </c>
      <c r="Q53" s="112">
        <v>299</v>
      </c>
      <c r="R53" s="57">
        <f t="shared" si="4"/>
        <v>0.10306790761806274</v>
      </c>
      <c r="S53" s="111">
        <v>1150</v>
      </c>
      <c r="T53" s="112">
        <v>77</v>
      </c>
      <c r="U53" s="57">
        <f t="shared" si="5"/>
        <v>6.6956521739130428E-2</v>
      </c>
      <c r="V53" s="111">
        <v>368</v>
      </c>
      <c r="W53" s="112">
        <v>16</v>
      </c>
      <c r="X53" s="57">
        <f t="shared" si="6"/>
        <v>4.3478260869565216E-2</v>
      </c>
      <c r="Y53" s="111">
        <f t="shared" si="7"/>
        <v>16734</v>
      </c>
      <c r="Z53" s="112">
        <f t="shared" si="7"/>
        <v>2597</v>
      </c>
      <c r="AA53" s="57">
        <f t="shared" si="8"/>
        <v>0.15519302019839848</v>
      </c>
      <c r="AC53" s="34" t="str">
        <f t="shared" si="9"/>
        <v>福島区</v>
      </c>
      <c r="AD53" s="105">
        <f t="shared" si="10"/>
        <v>0.15138624028164882</v>
      </c>
      <c r="AE53" s="59"/>
      <c r="AF53" s="133">
        <f t="shared" si="11"/>
        <v>0.2060617247352004</v>
      </c>
      <c r="AG53" s="113">
        <v>0</v>
      </c>
    </row>
    <row r="54" spans="2:33" s="53" customFormat="1">
      <c r="B54" s="56">
        <v>50</v>
      </c>
      <c r="C54" s="102" t="s">
        <v>16</v>
      </c>
      <c r="D54" s="111">
        <v>39</v>
      </c>
      <c r="E54" s="112">
        <v>7</v>
      </c>
      <c r="F54" s="57">
        <f t="shared" si="0"/>
        <v>0.17948717948717949</v>
      </c>
      <c r="G54" s="111">
        <v>134</v>
      </c>
      <c r="H54" s="112">
        <v>21</v>
      </c>
      <c r="I54" s="57">
        <f t="shared" si="1"/>
        <v>0.15671641791044777</v>
      </c>
      <c r="J54" s="111">
        <v>6098</v>
      </c>
      <c r="K54" s="112">
        <v>1589</v>
      </c>
      <c r="L54" s="57">
        <f t="shared" si="2"/>
        <v>0.2605772384388324</v>
      </c>
      <c r="M54" s="111">
        <v>4824</v>
      </c>
      <c r="N54" s="112">
        <v>1066</v>
      </c>
      <c r="O54" s="57">
        <f t="shared" si="3"/>
        <v>0.22097844112769485</v>
      </c>
      <c r="P54" s="111">
        <v>2469</v>
      </c>
      <c r="Q54" s="112">
        <v>422</v>
      </c>
      <c r="R54" s="57">
        <f t="shared" si="4"/>
        <v>0.1709194005670312</v>
      </c>
      <c r="S54" s="111">
        <v>935</v>
      </c>
      <c r="T54" s="112">
        <v>115</v>
      </c>
      <c r="U54" s="57">
        <f t="shared" si="5"/>
        <v>0.12299465240641712</v>
      </c>
      <c r="V54" s="111">
        <v>262</v>
      </c>
      <c r="W54" s="112">
        <v>23</v>
      </c>
      <c r="X54" s="57">
        <f t="shared" si="6"/>
        <v>8.7786259541984726E-2</v>
      </c>
      <c r="Y54" s="111">
        <f t="shared" si="7"/>
        <v>14761</v>
      </c>
      <c r="Z54" s="112">
        <f t="shared" si="7"/>
        <v>3243</v>
      </c>
      <c r="AA54" s="57">
        <f t="shared" si="8"/>
        <v>0.2197005622925276</v>
      </c>
      <c r="AC54" s="34" t="str">
        <f t="shared" si="9"/>
        <v>泉南市</v>
      </c>
      <c r="AD54" s="105">
        <f t="shared" si="10"/>
        <v>0.15131663455362879</v>
      </c>
      <c r="AE54" s="59"/>
      <c r="AF54" s="133">
        <f t="shared" si="11"/>
        <v>0.2060617247352004</v>
      </c>
      <c r="AG54" s="113">
        <v>0</v>
      </c>
    </row>
    <row r="55" spans="2:33" s="53" customFormat="1">
      <c r="B55" s="56">
        <v>51</v>
      </c>
      <c r="C55" s="102" t="s">
        <v>48</v>
      </c>
      <c r="D55" s="111">
        <v>63</v>
      </c>
      <c r="E55" s="112">
        <v>15</v>
      </c>
      <c r="F55" s="57">
        <f t="shared" si="0"/>
        <v>0.23809523809523808</v>
      </c>
      <c r="G55" s="111">
        <v>132</v>
      </c>
      <c r="H55" s="112">
        <v>21</v>
      </c>
      <c r="I55" s="57">
        <f t="shared" si="1"/>
        <v>0.15909090909090909</v>
      </c>
      <c r="J55" s="111">
        <v>7392</v>
      </c>
      <c r="K55" s="112">
        <v>2732</v>
      </c>
      <c r="L55" s="57">
        <f t="shared" si="2"/>
        <v>0.36958874458874458</v>
      </c>
      <c r="M55" s="111">
        <v>6077</v>
      </c>
      <c r="N55" s="112">
        <v>2104</v>
      </c>
      <c r="O55" s="57">
        <f t="shared" si="3"/>
        <v>0.34622346552575284</v>
      </c>
      <c r="P55" s="111">
        <v>3442</v>
      </c>
      <c r="Q55" s="112">
        <v>855</v>
      </c>
      <c r="R55" s="57">
        <f t="shared" si="4"/>
        <v>0.24840209180708892</v>
      </c>
      <c r="S55" s="111">
        <v>1487</v>
      </c>
      <c r="T55" s="112">
        <v>269</v>
      </c>
      <c r="U55" s="57">
        <f t="shared" si="5"/>
        <v>0.1809011432414257</v>
      </c>
      <c r="V55" s="111">
        <v>522</v>
      </c>
      <c r="W55" s="112">
        <v>70</v>
      </c>
      <c r="X55" s="57">
        <f t="shared" si="6"/>
        <v>0.13409961685823754</v>
      </c>
      <c r="Y55" s="111">
        <f t="shared" si="7"/>
        <v>19115</v>
      </c>
      <c r="Z55" s="112">
        <f t="shared" si="7"/>
        <v>6066</v>
      </c>
      <c r="AA55" s="57">
        <f t="shared" si="8"/>
        <v>0.31734240125555846</v>
      </c>
      <c r="AC55" s="34" t="str">
        <f t="shared" si="9"/>
        <v>鶴見区</v>
      </c>
      <c r="AD55" s="105">
        <f t="shared" si="10"/>
        <v>0.14945280437756497</v>
      </c>
      <c r="AE55" s="59"/>
      <c r="AF55" s="133">
        <f t="shared" si="11"/>
        <v>0.2060617247352004</v>
      </c>
      <c r="AG55" s="113">
        <v>0</v>
      </c>
    </row>
    <row r="56" spans="2:33" s="53" customFormat="1">
      <c r="B56" s="56">
        <v>52</v>
      </c>
      <c r="C56" s="102" t="s">
        <v>4</v>
      </c>
      <c r="D56" s="111">
        <v>3</v>
      </c>
      <c r="E56" s="112">
        <v>0</v>
      </c>
      <c r="F56" s="57">
        <f t="shared" si="0"/>
        <v>0</v>
      </c>
      <c r="G56" s="111">
        <v>23</v>
      </c>
      <c r="H56" s="112">
        <v>5</v>
      </c>
      <c r="I56" s="57">
        <f t="shared" si="1"/>
        <v>0.21739130434782608</v>
      </c>
      <c r="J56" s="111">
        <v>5962</v>
      </c>
      <c r="K56" s="112">
        <v>1833</v>
      </c>
      <c r="L56" s="57">
        <f t="shared" si="2"/>
        <v>0.30744716538074474</v>
      </c>
      <c r="M56" s="111">
        <v>4926</v>
      </c>
      <c r="N56" s="112">
        <v>1336</v>
      </c>
      <c r="O56" s="57">
        <f t="shared" si="3"/>
        <v>0.27121396670726755</v>
      </c>
      <c r="P56" s="111">
        <v>2887</v>
      </c>
      <c r="Q56" s="112">
        <v>592</v>
      </c>
      <c r="R56" s="57">
        <f t="shared" si="4"/>
        <v>0.20505715275372358</v>
      </c>
      <c r="S56" s="111">
        <v>1427</v>
      </c>
      <c r="T56" s="112">
        <v>219</v>
      </c>
      <c r="U56" s="57">
        <f t="shared" si="5"/>
        <v>0.153468815697267</v>
      </c>
      <c r="V56" s="111">
        <v>489</v>
      </c>
      <c r="W56" s="112">
        <v>61</v>
      </c>
      <c r="X56" s="57">
        <f t="shared" si="6"/>
        <v>0.12474437627811862</v>
      </c>
      <c r="Y56" s="111">
        <f t="shared" si="7"/>
        <v>15717</v>
      </c>
      <c r="Z56" s="112">
        <f t="shared" si="7"/>
        <v>4046</v>
      </c>
      <c r="AA56" s="57">
        <f t="shared" si="8"/>
        <v>0.25742826239104155</v>
      </c>
      <c r="AC56" s="34" t="str">
        <f t="shared" si="9"/>
        <v>東淀川区</v>
      </c>
      <c r="AD56" s="105">
        <f t="shared" si="10"/>
        <v>0.14740752882041194</v>
      </c>
      <c r="AE56" s="59"/>
      <c r="AF56" s="133">
        <f t="shared" si="11"/>
        <v>0.2060617247352004</v>
      </c>
      <c r="AG56" s="113">
        <v>0</v>
      </c>
    </row>
    <row r="57" spans="2:33" s="53" customFormat="1">
      <c r="B57" s="56">
        <v>53</v>
      </c>
      <c r="C57" s="102" t="s">
        <v>22</v>
      </c>
      <c r="D57" s="111">
        <v>31</v>
      </c>
      <c r="E57" s="112">
        <v>4</v>
      </c>
      <c r="F57" s="57">
        <f t="shared" si="0"/>
        <v>0.12903225806451613</v>
      </c>
      <c r="G57" s="111">
        <v>60</v>
      </c>
      <c r="H57" s="112">
        <v>4</v>
      </c>
      <c r="I57" s="57">
        <f t="shared" si="1"/>
        <v>6.6666666666666666E-2</v>
      </c>
      <c r="J57" s="111">
        <v>3533</v>
      </c>
      <c r="K57" s="112">
        <v>949</v>
      </c>
      <c r="L57" s="57">
        <f t="shared" si="2"/>
        <v>0.26861024624964619</v>
      </c>
      <c r="M57" s="111">
        <v>2911</v>
      </c>
      <c r="N57" s="112">
        <v>577</v>
      </c>
      <c r="O57" s="57">
        <f t="shared" si="3"/>
        <v>0.19821367227756784</v>
      </c>
      <c r="P57" s="111">
        <v>1603</v>
      </c>
      <c r="Q57" s="112">
        <v>239</v>
      </c>
      <c r="R57" s="57">
        <f t="shared" si="4"/>
        <v>0.14909544603867747</v>
      </c>
      <c r="S57" s="111">
        <v>709</v>
      </c>
      <c r="T57" s="112">
        <v>81</v>
      </c>
      <c r="U57" s="57">
        <f t="shared" si="5"/>
        <v>0.11424541607898449</v>
      </c>
      <c r="V57" s="111">
        <v>215</v>
      </c>
      <c r="W57" s="112">
        <v>12</v>
      </c>
      <c r="X57" s="57">
        <f t="shared" si="6"/>
        <v>5.5813953488372092E-2</v>
      </c>
      <c r="Y57" s="111">
        <f t="shared" si="7"/>
        <v>9062</v>
      </c>
      <c r="Z57" s="112">
        <f t="shared" si="7"/>
        <v>1866</v>
      </c>
      <c r="AA57" s="57">
        <f t="shared" si="8"/>
        <v>0.20591480909291549</v>
      </c>
      <c r="AC57" s="34" t="str">
        <f t="shared" si="9"/>
        <v>都島区</v>
      </c>
      <c r="AD57" s="105">
        <f t="shared" si="10"/>
        <v>0.14632332434693687</v>
      </c>
      <c r="AE57" s="59"/>
      <c r="AF57" s="133">
        <f t="shared" si="11"/>
        <v>0.2060617247352004</v>
      </c>
      <c r="AG57" s="113">
        <v>0</v>
      </c>
    </row>
    <row r="58" spans="2:33" s="53" customFormat="1">
      <c r="B58" s="56">
        <v>54</v>
      </c>
      <c r="C58" s="102" t="s">
        <v>28</v>
      </c>
      <c r="D58" s="111">
        <v>64</v>
      </c>
      <c r="E58" s="112">
        <v>8</v>
      </c>
      <c r="F58" s="57">
        <f t="shared" si="0"/>
        <v>0.125</v>
      </c>
      <c r="G58" s="111">
        <v>134</v>
      </c>
      <c r="H58" s="112">
        <v>23</v>
      </c>
      <c r="I58" s="57">
        <f t="shared" si="1"/>
        <v>0.17164179104477612</v>
      </c>
      <c r="J58" s="111">
        <v>5753</v>
      </c>
      <c r="K58" s="112">
        <v>1904</v>
      </c>
      <c r="L58" s="57">
        <f t="shared" si="2"/>
        <v>0.33095776116808623</v>
      </c>
      <c r="M58" s="111">
        <v>4761</v>
      </c>
      <c r="N58" s="112">
        <v>1432</v>
      </c>
      <c r="O58" s="57">
        <f t="shared" si="3"/>
        <v>0.30077714765805502</v>
      </c>
      <c r="P58" s="111">
        <v>2801</v>
      </c>
      <c r="Q58" s="112">
        <v>633</v>
      </c>
      <c r="R58" s="57">
        <f t="shared" si="4"/>
        <v>0.22599071760085684</v>
      </c>
      <c r="S58" s="111">
        <v>1221</v>
      </c>
      <c r="T58" s="112">
        <v>211</v>
      </c>
      <c r="U58" s="57">
        <f t="shared" si="5"/>
        <v>0.17280917280917282</v>
      </c>
      <c r="V58" s="111">
        <v>380</v>
      </c>
      <c r="W58" s="112">
        <v>42</v>
      </c>
      <c r="X58" s="57">
        <f t="shared" si="6"/>
        <v>0.11052631578947368</v>
      </c>
      <c r="Y58" s="111">
        <f t="shared" si="7"/>
        <v>15114</v>
      </c>
      <c r="Z58" s="112">
        <f t="shared" si="7"/>
        <v>4253</v>
      </c>
      <c r="AA58" s="57">
        <f t="shared" si="8"/>
        <v>0.28139473335979887</v>
      </c>
      <c r="AC58" s="34" t="str">
        <f t="shared" si="9"/>
        <v>大正区</v>
      </c>
      <c r="AD58" s="105">
        <f t="shared" si="10"/>
        <v>0.14269497105233284</v>
      </c>
      <c r="AE58" s="59"/>
      <c r="AF58" s="133">
        <f t="shared" si="11"/>
        <v>0.2060617247352004</v>
      </c>
      <c r="AG58" s="113">
        <v>0</v>
      </c>
    </row>
    <row r="59" spans="2:33" s="53" customFormat="1">
      <c r="B59" s="56">
        <v>55</v>
      </c>
      <c r="C59" s="102" t="s">
        <v>17</v>
      </c>
      <c r="D59" s="111">
        <v>19</v>
      </c>
      <c r="E59" s="112">
        <v>2</v>
      </c>
      <c r="F59" s="57">
        <f t="shared" si="0"/>
        <v>0.10526315789473684</v>
      </c>
      <c r="G59" s="111">
        <v>100</v>
      </c>
      <c r="H59" s="112">
        <v>22</v>
      </c>
      <c r="I59" s="57">
        <f t="shared" si="1"/>
        <v>0.22</v>
      </c>
      <c r="J59" s="111">
        <v>6414</v>
      </c>
      <c r="K59" s="112">
        <v>2173</v>
      </c>
      <c r="L59" s="57">
        <f t="shared" si="2"/>
        <v>0.3387901465544122</v>
      </c>
      <c r="M59" s="111">
        <v>5307</v>
      </c>
      <c r="N59" s="112">
        <v>1559</v>
      </c>
      <c r="O59" s="57">
        <f t="shared" si="3"/>
        <v>0.29376295458827961</v>
      </c>
      <c r="P59" s="111">
        <v>2704</v>
      </c>
      <c r="Q59" s="112">
        <v>615</v>
      </c>
      <c r="R59" s="57">
        <f t="shared" si="4"/>
        <v>0.22744082840236687</v>
      </c>
      <c r="S59" s="111">
        <v>884</v>
      </c>
      <c r="T59" s="112">
        <v>129</v>
      </c>
      <c r="U59" s="57">
        <f t="shared" si="5"/>
        <v>0.14592760180995476</v>
      </c>
      <c r="V59" s="111">
        <v>241</v>
      </c>
      <c r="W59" s="112">
        <v>30</v>
      </c>
      <c r="X59" s="57">
        <f t="shared" si="6"/>
        <v>0.12448132780082988</v>
      </c>
      <c r="Y59" s="111">
        <f t="shared" si="7"/>
        <v>15669</v>
      </c>
      <c r="Z59" s="112">
        <f t="shared" si="7"/>
        <v>4530</v>
      </c>
      <c r="AA59" s="57">
        <f t="shared" si="8"/>
        <v>0.28910587784798009</v>
      </c>
      <c r="AC59" s="34" t="str">
        <f t="shared" si="9"/>
        <v>城東区</v>
      </c>
      <c r="AD59" s="105">
        <f t="shared" si="10"/>
        <v>0.13932710471230919</v>
      </c>
      <c r="AE59" s="59"/>
      <c r="AF59" s="133">
        <f t="shared" si="11"/>
        <v>0.2060617247352004</v>
      </c>
      <c r="AG59" s="113">
        <v>0</v>
      </c>
    </row>
    <row r="60" spans="2:33" s="53" customFormat="1">
      <c r="B60" s="56">
        <v>56</v>
      </c>
      <c r="C60" s="102" t="s">
        <v>10</v>
      </c>
      <c r="D60" s="111">
        <v>18</v>
      </c>
      <c r="E60" s="112">
        <v>3</v>
      </c>
      <c r="F60" s="57">
        <f t="shared" si="0"/>
        <v>0.16666666666666666</v>
      </c>
      <c r="G60" s="111">
        <v>51</v>
      </c>
      <c r="H60" s="112">
        <v>5</v>
      </c>
      <c r="I60" s="57">
        <f t="shared" si="1"/>
        <v>9.8039215686274508E-2</v>
      </c>
      <c r="J60" s="111">
        <v>4037</v>
      </c>
      <c r="K60" s="112">
        <v>993</v>
      </c>
      <c r="L60" s="57">
        <f t="shared" si="2"/>
        <v>0.24597473371315334</v>
      </c>
      <c r="M60" s="111">
        <v>3061</v>
      </c>
      <c r="N60" s="112">
        <v>546</v>
      </c>
      <c r="O60" s="57">
        <f t="shared" si="3"/>
        <v>0.17837308069258412</v>
      </c>
      <c r="P60" s="111">
        <v>1552</v>
      </c>
      <c r="Q60" s="112">
        <v>169</v>
      </c>
      <c r="R60" s="57">
        <f t="shared" si="4"/>
        <v>0.10889175257731959</v>
      </c>
      <c r="S60" s="111">
        <v>640</v>
      </c>
      <c r="T60" s="112">
        <v>25</v>
      </c>
      <c r="U60" s="57">
        <f t="shared" si="5"/>
        <v>3.90625E-2</v>
      </c>
      <c r="V60" s="111">
        <v>204</v>
      </c>
      <c r="W60" s="112">
        <v>11</v>
      </c>
      <c r="X60" s="57">
        <f t="shared" si="6"/>
        <v>5.3921568627450983E-2</v>
      </c>
      <c r="Y60" s="111">
        <f t="shared" si="7"/>
        <v>9563</v>
      </c>
      <c r="Z60" s="112">
        <f t="shared" si="7"/>
        <v>1752</v>
      </c>
      <c r="AA60" s="57">
        <f t="shared" si="8"/>
        <v>0.18320610687022901</v>
      </c>
      <c r="AC60" s="34" t="str">
        <f t="shared" si="9"/>
        <v>住吉区</v>
      </c>
      <c r="AD60" s="105">
        <f t="shared" si="10"/>
        <v>0.13872832369942195</v>
      </c>
      <c r="AE60" s="59"/>
      <c r="AF60" s="133">
        <f t="shared" si="11"/>
        <v>0.2060617247352004</v>
      </c>
      <c r="AG60" s="113">
        <v>0</v>
      </c>
    </row>
    <row r="61" spans="2:33" s="53" customFormat="1">
      <c r="B61" s="56">
        <v>57</v>
      </c>
      <c r="C61" s="102" t="s">
        <v>49</v>
      </c>
      <c r="D61" s="111">
        <v>28</v>
      </c>
      <c r="E61" s="112">
        <v>6</v>
      </c>
      <c r="F61" s="57">
        <f t="shared" si="0"/>
        <v>0.21428571428571427</v>
      </c>
      <c r="G61" s="111">
        <v>59</v>
      </c>
      <c r="H61" s="112">
        <v>6</v>
      </c>
      <c r="I61" s="57">
        <f t="shared" si="1"/>
        <v>0.10169491525423729</v>
      </c>
      <c r="J61" s="111">
        <v>2633</v>
      </c>
      <c r="K61" s="112">
        <v>648</v>
      </c>
      <c r="L61" s="57">
        <f t="shared" si="2"/>
        <v>0.246107102164831</v>
      </c>
      <c r="M61" s="111">
        <v>2290</v>
      </c>
      <c r="N61" s="112">
        <v>460</v>
      </c>
      <c r="O61" s="57">
        <f t="shared" si="3"/>
        <v>0.20087336244541484</v>
      </c>
      <c r="P61" s="111">
        <v>1486</v>
      </c>
      <c r="Q61" s="112">
        <v>193</v>
      </c>
      <c r="R61" s="57">
        <f t="shared" si="4"/>
        <v>0.12987886944818305</v>
      </c>
      <c r="S61" s="111">
        <v>632</v>
      </c>
      <c r="T61" s="112">
        <v>68</v>
      </c>
      <c r="U61" s="57">
        <f t="shared" si="5"/>
        <v>0.10759493670886076</v>
      </c>
      <c r="V61" s="111">
        <v>194</v>
      </c>
      <c r="W61" s="112">
        <v>18</v>
      </c>
      <c r="X61" s="57">
        <f t="shared" si="6"/>
        <v>9.2783505154639179E-2</v>
      </c>
      <c r="Y61" s="111">
        <f t="shared" si="7"/>
        <v>7322</v>
      </c>
      <c r="Z61" s="112">
        <f t="shared" si="7"/>
        <v>1399</v>
      </c>
      <c r="AA61" s="57">
        <f t="shared" si="8"/>
        <v>0.19106801420376945</v>
      </c>
      <c r="AC61" s="34" t="str">
        <f t="shared" si="9"/>
        <v>東成区</v>
      </c>
      <c r="AD61" s="105">
        <f t="shared" si="10"/>
        <v>0.13327646870668514</v>
      </c>
      <c r="AE61" s="59"/>
      <c r="AF61" s="133">
        <f t="shared" si="11"/>
        <v>0.2060617247352004</v>
      </c>
      <c r="AG61" s="113">
        <v>0</v>
      </c>
    </row>
    <row r="62" spans="2:33" s="53" customFormat="1">
      <c r="B62" s="56">
        <v>58</v>
      </c>
      <c r="C62" s="102" t="s">
        <v>29</v>
      </c>
      <c r="D62" s="111">
        <v>19</v>
      </c>
      <c r="E62" s="112">
        <v>4</v>
      </c>
      <c r="F62" s="57">
        <f t="shared" si="0"/>
        <v>0.21052631578947367</v>
      </c>
      <c r="G62" s="111">
        <v>38</v>
      </c>
      <c r="H62" s="112">
        <v>8</v>
      </c>
      <c r="I62" s="57">
        <f t="shared" si="1"/>
        <v>0.21052631578947367</v>
      </c>
      <c r="J62" s="111">
        <v>3114</v>
      </c>
      <c r="K62" s="112">
        <v>1201</v>
      </c>
      <c r="L62" s="57">
        <f t="shared" si="2"/>
        <v>0.38567758509955041</v>
      </c>
      <c r="M62" s="111">
        <v>2668</v>
      </c>
      <c r="N62" s="112">
        <v>954</v>
      </c>
      <c r="O62" s="57">
        <f t="shared" si="3"/>
        <v>0.35757121439280359</v>
      </c>
      <c r="P62" s="111">
        <v>1631</v>
      </c>
      <c r="Q62" s="112">
        <v>425</v>
      </c>
      <c r="R62" s="57">
        <f t="shared" si="4"/>
        <v>0.26057633353770693</v>
      </c>
      <c r="S62" s="111">
        <v>723</v>
      </c>
      <c r="T62" s="112">
        <v>137</v>
      </c>
      <c r="U62" s="57">
        <f t="shared" si="5"/>
        <v>0.18948824343015214</v>
      </c>
      <c r="V62" s="111">
        <v>237</v>
      </c>
      <c r="W62" s="112">
        <v>27</v>
      </c>
      <c r="X62" s="57">
        <f t="shared" si="6"/>
        <v>0.11392405063291139</v>
      </c>
      <c r="Y62" s="111">
        <f t="shared" si="7"/>
        <v>8430</v>
      </c>
      <c r="Z62" s="112">
        <f t="shared" si="7"/>
        <v>2756</v>
      </c>
      <c r="AA62" s="57">
        <f t="shared" si="8"/>
        <v>0.32692763938315539</v>
      </c>
      <c r="AC62" s="34" t="str">
        <f t="shared" si="9"/>
        <v>大阪市</v>
      </c>
      <c r="AD62" s="105">
        <f t="shared" si="10"/>
        <v>0.13135511275925127</v>
      </c>
      <c r="AE62" s="59"/>
      <c r="AF62" s="133">
        <f t="shared" si="11"/>
        <v>0.2060617247352004</v>
      </c>
      <c r="AG62" s="113">
        <v>0</v>
      </c>
    </row>
    <row r="63" spans="2:33" s="53" customFormat="1">
      <c r="B63" s="56">
        <v>59</v>
      </c>
      <c r="C63" s="102" t="s">
        <v>23</v>
      </c>
      <c r="D63" s="111">
        <v>36</v>
      </c>
      <c r="E63" s="112">
        <v>7</v>
      </c>
      <c r="F63" s="57">
        <f t="shared" si="0"/>
        <v>0.19444444444444445</v>
      </c>
      <c r="G63" s="111">
        <v>104</v>
      </c>
      <c r="H63" s="112">
        <v>28</v>
      </c>
      <c r="I63" s="57">
        <f t="shared" si="1"/>
        <v>0.26923076923076922</v>
      </c>
      <c r="J63" s="111">
        <v>23635</v>
      </c>
      <c r="K63" s="112">
        <v>5732</v>
      </c>
      <c r="L63" s="57">
        <f t="shared" si="2"/>
        <v>0.24252168394330442</v>
      </c>
      <c r="M63" s="111">
        <v>20265</v>
      </c>
      <c r="N63" s="112">
        <v>4007</v>
      </c>
      <c r="O63" s="57">
        <f t="shared" si="3"/>
        <v>0.19773007648655316</v>
      </c>
      <c r="P63" s="111">
        <v>11367</v>
      </c>
      <c r="Q63" s="112">
        <v>1476</v>
      </c>
      <c r="R63" s="57">
        <f t="shared" si="4"/>
        <v>0.12984956452889945</v>
      </c>
      <c r="S63" s="111">
        <v>4418</v>
      </c>
      <c r="T63" s="112">
        <v>354</v>
      </c>
      <c r="U63" s="57">
        <f t="shared" si="5"/>
        <v>8.012675418741512E-2</v>
      </c>
      <c r="V63" s="111">
        <v>1423</v>
      </c>
      <c r="W63" s="112">
        <v>71</v>
      </c>
      <c r="X63" s="57">
        <f t="shared" si="6"/>
        <v>4.9894588896697116E-2</v>
      </c>
      <c r="Y63" s="111">
        <f t="shared" si="7"/>
        <v>61248</v>
      </c>
      <c r="Z63" s="112">
        <f t="shared" si="7"/>
        <v>11675</v>
      </c>
      <c r="AA63" s="57">
        <f t="shared" si="8"/>
        <v>0.19061846917450365</v>
      </c>
      <c r="AC63" s="34" t="str">
        <f t="shared" si="9"/>
        <v>阪南市</v>
      </c>
      <c r="AD63" s="105">
        <f t="shared" si="10"/>
        <v>0.13132766514061478</v>
      </c>
      <c r="AE63" s="59"/>
      <c r="AF63" s="133">
        <f t="shared" si="11"/>
        <v>0.2060617247352004</v>
      </c>
      <c r="AG63" s="113">
        <v>0</v>
      </c>
    </row>
    <row r="64" spans="2:33" s="53" customFormat="1">
      <c r="B64" s="56">
        <v>60</v>
      </c>
      <c r="C64" s="102" t="s">
        <v>50</v>
      </c>
      <c r="D64" s="111">
        <v>26</v>
      </c>
      <c r="E64" s="112">
        <v>3</v>
      </c>
      <c r="F64" s="57">
        <f t="shared" si="0"/>
        <v>0.11538461538461539</v>
      </c>
      <c r="G64" s="111">
        <v>62</v>
      </c>
      <c r="H64" s="112">
        <v>6</v>
      </c>
      <c r="I64" s="57">
        <f t="shared" si="1"/>
        <v>9.6774193548387094E-2</v>
      </c>
      <c r="J64" s="111">
        <v>3086</v>
      </c>
      <c r="K64" s="112">
        <v>624</v>
      </c>
      <c r="L64" s="57">
        <f t="shared" si="2"/>
        <v>0.20220349967595594</v>
      </c>
      <c r="M64" s="111">
        <v>2466</v>
      </c>
      <c r="N64" s="112">
        <v>372</v>
      </c>
      <c r="O64" s="57">
        <f t="shared" si="3"/>
        <v>0.15085158150851583</v>
      </c>
      <c r="P64" s="111">
        <v>1408</v>
      </c>
      <c r="Q64" s="112">
        <v>123</v>
      </c>
      <c r="R64" s="57">
        <f t="shared" si="4"/>
        <v>8.7357954545454544E-2</v>
      </c>
      <c r="S64" s="111">
        <v>579</v>
      </c>
      <c r="T64" s="112">
        <v>43</v>
      </c>
      <c r="U64" s="57">
        <f t="shared" si="5"/>
        <v>7.426597582037997E-2</v>
      </c>
      <c r="V64" s="111">
        <v>158</v>
      </c>
      <c r="W64" s="112">
        <v>7</v>
      </c>
      <c r="X64" s="57">
        <f t="shared" si="6"/>
        <v>4.4303797468354431E-2</v>
      </c>
      <c r="Y64" s="111">
        <f t="shared" si="7"/>
        <v>7785</v>
      </c>
      <c r="Z64" s="112">
        <f t="shared" si="7"/>
        <v>1178</v>
      </c>
      <c r="AA64" s="57">
        <f t="shared" si="8"/>
        <v>0.15131663455362879</v>
      </c>
      <c r="AC64" s="34" t="str">
        <f t="shared" si="9"/>
        <v>天王寺区</v>
      </c>
      <c r="AD64" s="105">
        <f t="shared" si="10"/>
        <v>0.128657616892911</v>
      </c>
      <c r="AE64" s="59"/>
      <c r="AF64" s="133">
        <f t="shared" si="11"/>
        <v>0.2060617247352004</v>
      </c>
      <c r="AG64" s="113">
        <v>0</v>
      </c>
    </row>
    <row r="65" spans="2:33" s="53" customFormat="1">
      <c r="B65" s="56">
        <v>61</v>
      </c>
      <c r="C65" s="102" t="s">
        <v>18</v>
      </c>
      <c r="D65" s="111">
        <v>2</v>
      </c>
      <c r="E65" s="112">
        <v>0</v>
      </c>
      <c r="F65" s="57">
        <f t="shared" si="0"/>
        <v>0</v>
      </c>
      <c r="G65" s="111">
        <v>22</v>
      </c>
      <c r="H65" s="112">
        <v>4</v>
      </c>
      <c r="I65" s="57">
        <f t="shared" si="1"/>
        <v>0.18181818181818182</v>
      </c>
      <c r="J65" s="111">
        <v>2768</v>
      </c>
      <c r="K65" s="112">
        <v>741</v>
      </c>
      <c r="L65" s="57">
        <f t="shared" si="2"/>
        <v>0.2677023121387283</v>
      </c>
      <c r="M65" s="111">
        <v>2135</v>
      </c>
      <c r="N65" s="112">
        <v>454</v>
      </c>
      <c r="O65" s="57">
        <f t="shared" si="3"/>
        <v>0.21264637002341921</v>
      </c>
      <c r="P65" s="111">
        <v>1088</v>
      </c>
      <c r="Q65" s="112">
        <v>184</v>
      </c>
      <c r="R65" s="57">
        <f t="shared" si="4"/>
        <v>0.16911764705882354</v>
      </c>
      <c r="S65" s="111">
        <v>451</v>
      </c>
      <c r="T65" s="112">
        <v>51</v>
      </c>
      <c r="U65" s="57">
        <f t="shared" si="5"/>
        <v>0.1130820399113082</v>
      </c>
      <c r="V65" s="111">
        <v>128</v>
      </c>
      <c r="W65" s="112">
        <v>6</v>
      </c>
      <c r="X65" s="57">
        <f t="shared" si="6"/>
        <v>4.6875E-2</v>
      </c>
      <c r="Y65" s="111">
        <f t="shared" si="7"/>
        <v>6594</v>
      </c>
      <c r="Z65" s="112">
        <f t="shared" si="7"/>
        <v>1440</v>
      </c>
      <c r="AA65" s="57">
        <f t="shared" si="8"/>
        <v>0.2183803457688808</v>
      </c>
      <c r="AC65" s="34" t="str">
        <f t="shared" si="9"/>
        <v>淀川区</v>
      </c>
      <c r="AD65" s="105">
        <f t="shared" si="10"/>
        <v>0.12819206160466565</v>
      </c>
      <c r="AE65" s="59"/>
      <c r="AF65" s="133">
        <f t="shared" si="11"/>
        <v>0.2060617247352004</v>
      </c>
      <c r="AG65" s="113">
        <v>0</v>
      </c>
    </row>
    <row r="66" spans="2:33" s="53" customFormat="1">
      <c r="B66" s="56">
        <v>62</v>
      </c>
      <c r="C66" s="102" t="s">
        <v>19</v>
      </c>
      <c r="D66" s="111">
        <v>19</v>
      </c>
      <c r="E66" s="112">
        <v>2</v>
      </c>
      <c r="F66" s="57">
        <f t="shared" si="0"/>
        <v>0.10526315789473684</v>
      </c>
      <c r="G66" s="111">
        <v>56</v>
      </c>
      <c r="H66" s="112">
        <v>10</v>
      </c>
      <c r="I66" s="57">
        <f t="shared" si="1"/>
        <v>0.17857142857142858</v>
      </c>
      <c r="J66" s="111">
        <v>4113</v>
      </c>
      <c r="K66" s="112">
        <v>870</v>
      </c>
      <c r="L66" s="57">
        <f t="shared" si="2"/>
        <v>0.21152443471918309</v>
      </c>
      <c r="M66" s="111">
        <v>3291</v>
      </c>
      <c r="N66" s="112">
        <v>532</v>
      </c>
      <c r="O66" s="57">
        <f t="shared" si="3"/>
        <v>0.16165299301124278</v>
      </c>
      <c r="P66" s="111">
        <v>1585</v>
      </c>
      <c r="Q66" s="112">
        <v>187</v>
      </c>
      <c r="R66" s="57">
        <f t="shared" si="4"/>
        <v>0.11798107255520504</v>
      </c>
      <c r="S66" s="111">
        <v>693</v>
      </c>
      <c r="T66" s="112">
        <v>60</v>
      </c>
      <c r="U66" s="57">
        <f t="shared" si="5"/>
        <v>8.6580086580086577E-2</v>
      </c>
      <c r="V66" s="111">
        <v>233</v>
      </c>
      <c r="W66" s="112">
        <v>5</v>
      </c>
      <c r="X66" s="57">
        <f t="shared" si="6"/>
        <v>2.1459227467811159E-2</v>
      </c>
      <c r="Y66" s="111">
        <f t="shared" si="7"/>
        <v>9990</v>
      </c>
      <c r="Z66" s="112">
        <f t="shared" si="7"/>
        <v>1666</v>
      </c>
      <c r="AA66" s="57">
        <f t="shared" si="8"/>
        <v>0.16676676676676677</v>
      </c>
      <c r="AC66" s="34" t="str">
        <f t="shared" si="9"/>
        <v>中央区</v>
      </c>
      <c r="AD66" s="105">
        <f t="shared" si="10"/>
        <v>0.12812364581828686</v>
      </c>
      <c r="AE66" s="59"/>
      <c r="AF66" s="133">
        <f t="shared" si="11"/>
        <v>0.2060617247352004</v>
      </c>
      <c r="AG66" s="113">
        <v>0</v>
      </c>
    </row>
    <row r="67" spans="2:33" s="53" customFormat="1">
      <c r="B67" s="56">
        <v>63</v>
      </c>
      <c r="C67" s="102" t="s">
        <v>30</v>
      </c>
      <c r="D67" s="111">
        <v>6</v>
      </c>
      <c r="E67" s="112">
        <v>3</v>
      </c>
      <c r="F67" s="57">
        <f t="shared" si="0"/>
        <v>0.5</v>
      </c>
      <c r="G67" s="111">
        <v>12</v>
      </c>
      <c r="H67" s="112">
        <v>3</v>
      </c>
      <c r="I67" s="57">
        <f t="shared" si="1"/>
        <v>0.25</v>
      </c>
      <c r="J67" s="111">
        <v>2767</v>
      </c>
      <c r="K67" s="112">
        <v>968</v>
      </c>
      <c r="L67" s="57">
        <f t="shared" si="2"/>
        <v>0.34983736899168777</v>
      </c>
      <c r="M67" s="111">
        <v>2280</v>
      </c>
      <c r="N67" s="112">
        <v>644</v>
      </c>
      <c r="O67" s="57">
        <f t="shared" si="3"/>
        <v>0.28245614035087718</v>
      </c>
      <c r="P67" s="111">
        <v>1381</v>
      </c>
      <c r="Q67" s="112">
        <v>303</v>
      </c>
      <c r="R67" s="57">
        <f t="shared" si="4"/>
        <v>0.21940622737146995</v>
      </c>
      <c r="S67" s="111">
        <v>617</v>
      </c>
      <c r="T67" s="112">
        <v>81</v>
      </c>
      <c r="U67" s="57">
        <f t="shared" si="5"/>
        <v>0.1312803889789303</v>
      </c>
      <c r="V67" s="111">
        <v>176</v>
      </c>
      <c r="W67" s="112">
        <v>17</v>
      </c>
      <c r="X67" s="57">
        <f t="shared" si="6"/>
        <v>9.6590909090909088E-2</v>
      </c>
      <c r="Y67" s="111">
        <f t="shared" si="7"/>
        <v>7239</v>
      </c>
      <c r="Z67" s="112">
        <f t="shared" si="7"/>
        <v>2019</v>
      </c>
      <c r="AA67" s="57">
        <f t="shared" si="8"/>
        <v>0.27890592623290511</v>
      </c>
      <c r="AC67" s="34" t="str">
        <f t="shared" si="9"/>
        <v>東住吉区</v>
      </c>
      <c r="AD67" s="105">
        <f t="shared" si="10"/>
        <v>0.12807473982970671</v>
      </c>
      <c r="AE67" s="59"/>
      <c r="AF67" s="133">
        <f t="shared" si="11"/>
        <v>0.2060617247352004</v>
      </c>
      <c r="AG67" s="113">
        <v>0</v>
      </c>
    </row>
    <row r="68" spans="2:33" s="53" customFormat="1">
      <c r="B68" s="56">
        <v>64</v>
      </c>
      <c r="C68" s="102" t="s">
        <v>51</v>
      </c>
      <c r="D68" s="111">
        <v>73</v>
      </c>
      <c r="E68" s="112">
        <v>11</v>
      </c>
      <c r="F68" s="57">
        <f t="shared" si="0"/>
        <v>0.15068493150684931</v>
      </c>
      <c r="G68" s="111">
        <v>102</v>
      </c>
      <c r="H68" s="112">
        <v>10</v>
      </c>
      <c r="I68" s="57">
        <f t="shared" si="1"/>
        <v>9.8039215686274508E-2</v>
      </c>
      <c r="J68" s="111">
        <v>3099</v>
      </c>
      <c r="K68" s="112">
        <v>511</v>
      </c>
      <c r="L68" s="57">
        <f t="shared" si="2"/>
        <v>0.16489190061310099</v>
      </c>
      <c r="M68" s="111">
        <v>2268</v>
      </c>
      <c r="N68" s="112">
        <v>302</v>
      </c>
      <c r="O68" s="57">
        <f t="shared" si="3"/>
        <v>0.13315696649029982</v>
      </c>
      <c r="P68" s="111">
        <v>1333</v>
      </c>
      <c r="Q68" s="112">
        <v>127</v>
      </c>
      <c r="R68" s="57">
        <f t="shared" si="4"/>
        <v>9.5273818454613649E-2</v>
      </c>
      <c r="S68" s="111">
        <v>568</v>
      </c>
      <c r="T68" s="112">
        <v>33</v>
      </c>
      <c r="U68" s="57">
        <f t="shared" si="5"/>
        <v>5.8098591549295774E-2</v>
      </c>
      <c r="V68" s="111">
        <v>202</v>
      </c>
      <c r="W68" s="112">
        <v>10</v>
      </c>
      <c r="X68" s="57">
        <f t="shared" si="6"/>
        <v>4.9504950495049507E-2</v>
      </c>
      <c r="Y68" s="111">
        <f t="shared" si="7"/>
        <v>7645</v>
      </c>
      <c r="Z68" s="112">
        <f t="shared" si="7"/>
        <v>1004</v>
      </c>
      <c r="AA68" s="57">
        <f t="shared" si="8"/>
        <v>0.13132766514061478</v>
      </c>
      <c r="AC68" s="34" t="str">
        <f t="shared" si="9"/>
        <v>旭区</v>
      </c>
      <c r="AD68" s="105">
        <f t="shared" si="10"/>
        <v>0.12717644226911659</v>
      </c>
      <c r="AE68" s="59"/>
      <c r="AF68" s="133">
        <f t="shared" si="11"/>
        <v>0.2060617247352004</v>
      </c>
      <c r="AG68" s="113">
        <v>0</v>
      </c>
    </row>
    <row r="69" spans="2:33" s="53" customFormat="1">
      <c r="B69" s="56">
        <v>65</v>
      </c>
      <c r="C69" s="102" t="s">
        <v>11</v>
      </c>
      <c r="D69" s="111">
        <v>5</v>
      </c>
      <c r="E69" s="112">
        <v>0</v>
      </c>
      <c r="F69" s="57">
        <f t="shared" si="0"/>
        <v>0</v>
      </c>
      <c r="G69" s="111">
        <v>19</v>
      </c>
      <c r="H69" s="112">
        <v>1</v>
      </c>
      <c r="I69" s="57">
        <f t="shared" si="1"/>
        <v>5.2631578947368418E-2</v>
      </c>
      <c r="J69" s="111">
        <v>1427</v>
      </c>
      <c r="K69" s="112">
        <v>403</v>
      </c>
      <c r="L69" s="57">
        <f t="shared" si="2"/>
        <v>0.28241065171688856</v>
      </c>
      <c r="M69" s="111">
        <v>1134</v>
      </c>
      <c r="N69" s="112">
        <v>264</v>
      </c>
      <c r="O69" s="57">
        <f t="shared" si="3"/>
        <v>0.23280423280423279</v>
      </c>
      <c r="P69" s="111">
        <v>693</v>
      </c>
      <c r="Q69" s="112">
        <v>91</v>
      </c>
      <c r="R69" s="57">
        <f t="shared" si="4"/>
        <v>0.13131313131313133</v>
      </c>
      <c r="S69" s="111">
        <v>336</v>
      </c>
      <c r="T69" s="112">
        <v>23</v>
      </c>
      <c r="U69" s="57">
        <f t="shared" si="5"/>
        <v>6.8452380952380959E-2</v>
      </c>
      <c r="V69" s="111">
        <v>114</v>
      </c>
      <c r="W69" s="112">
        <v>4</v>
      </c>
      <c r="X69" s="57">
        <f t="shared" si="6"/>
        <v>3.5087719298245612E-2</v>
      </c>
      <c r="Y69" s="111">
        <f t="shared" si="7"/>
        <v>3728</v>
      </c>
      <c r="Z69" s="112">
        <f t="shared" si="7"/>
        <v>786</v>
      </c>
      <c r="AA69" s="57">
        <f t="shared" si="8"/>
        <v>0.21083690987124465</v>
      </c>
      <c r="AC69" s="34" t="str">
        <f t="shared" si="9"/>
        <v>生野区</v>
      </c>
      <c r="AD69" s="105">
        <f t="shared" si="10"/>
        <v>0.12630937880633375</v>
      </c>
      <c r="AE69" s="59"/>
      <c r="AF69" s="133">
        <f t="shared" si="11"/>
        <v>0.2060617247352004</v>
      </c>
      <c r="AG69" s="113">
        <v>0</v>
      </c>
    </row>
    <row r="70" spans="2:33" s="53" customFormat="1">
      <c r="B70" s="56">
        <v>66</v>
      </c>
      <c r="C70" s="102" t="s">
        <v>5</v>
      </c>
      <c r="D70" s="111">
        <v>4</v>
      </c>
      <c r="E70" s="112">
        <v>0</v>
      </c>
      <c r="F70" s="57">
        <f t="shared" ref="F70:F79" si="12">IFERROR(E70/D70,"-")</f>
        <v>0</v>
      </c>
      <c r="G70" s="111">
        <v>10</v>
      </c>
      <c r="H70" s="112">
        <v>0</v>
      </c>
      <c r="I70" s="57">
        <f t="shared" ref="I70:I79" si="13">IFERROR(H70/G70,"-")</f>
        <v>0</v>
      </c>
      <c r="J70" s="111">
        <v>1513</v>
      </c>
      <c r="K70" s="112">
        <v>870</v>
      </c>
      <c r="L70" s="57">
        <f t="shared" ref="L70:L79" si="14">IFERROR(K70/J70,"-")</f>
        <v>0.57501652346331789</v>
      </c>
      <c r="M70" s="111">
        <v>1161</v>
      </c>
      <c r="N70" s="112">
        <v>626</v>
      </c>
      <c r="O70" s="57">
        <f t="shared" ref="O70:O79" si="15">IFERROR(N70/M70,"-")</f>
        <v>0.53919035314384156</v>
      </c>
      <c r="P70" s="111">
        <v>648</v>
      </c>
      <c r="Q70" s="112">
        <v>297</v>
      </c>
      <c r="R70" s="57">
        <f t="shared" ref="R70:R79" si="16">IFERROR(Q70/P70,"-")</f>
        <v>0.45833333333333331</v>
      </c>
      <c r="S70" s="111">
        <v>339</v>
      </c>
      <c r="T70" s="112">
        <v>123</v>
      </c>
      <c r="U70" s="57">
        <f t="shared" ref="U70:U79" si="17">IFERROR(T70/S70,"-")</f>
        <v>0.36283185840707965</v>
      </c>
      <c r="V70" s="111">
        <v>124</v>
      </c>
      <c r="W70" s="112">
        <v>22</v>
      </c>
      <c r="X70" s="57">
        <f t="shared" ref="X70:X79" si="18">IFERROR(W70/V70,"-")</f>
        <v>0.17741935483870969</v>
      </c>
      <c r="Y70" s="111">
        <f>SUM(D70,G70,J70,M70,P70,S70,V70)</f>
        <v>3799</v>
      </c>
      <c r="Z70" s="112">
        <f t="shared" ref="Y70:Z78" si="19">SUM(E70,H70,K70,N70,Q70,T70,W70)</f>
        <v>1938</v>
      </c>
      <c r="AA70" s="57">
        <f t="shared" ref="AA70:AA78" si="20">IFERROR(Z70/Y70,"-")</f>
        <v>0.51013424585417211</v>
      </c>
      <c r="AC70" s="34" t="str">
        <f t="shared" ref="AC70:AC78" si="21">INDEX($C$5:$C$78,MATCH(AD70,AA$5:AA$78,0))</f>
        <v>阿倍野区</v>
      </c>
      <c r="AD70" s="105">
        <f t="shared" ref="AD70:AD78" si="22">LARGE(AA$5:AA$78,ROW(A66))</f>
        <v>0.12591226857186755</v>
      </c>
      <c r="AE70" s="59"/>
      <c r="AF70" s="133">
        <f t="shared" ref="AF70:AF78" si="23">$AA$79</f>
        <v>0.2060617247352004</v>
      </c>
      <c r="AG70" s="113">
        <v>0</v>
      </c>
    </row>
    <row r="71" spans="2:33" s="53" customFormat="1">
      <c r="B71" s="56">
        <v>67</v>
      </c>
      <c r="C71" s="102" t="s">
        <v>6</v>
      </c>
      <c r="D71" s="111">
        <v>23</v>
      </c>
      <c r="E71" s="112">
        <v>12</v>
      </c>
      <c r="F71" s="57">
        <f t="shared" si="12"/>
        <v>0.52173913043478259</v>
      </c>
      <c r="G71" s="111">
        <v>31</v>
      </c>
      <c r="H71" s="112">
        <v>11</v>
      </c>
      <c r="I71" s="57">
        <f t="shared" si="13"/>
        <v>0.35483870967741937</v>
      </c>
      <c r="J71" s="111">
        <v>561</v>
      </c>
      <c r="K71" s="112">
        <v>185</v>
      </c>
      <c r="L71" s="57">
        <f t="shared" si="14"/>
        <v>0.32976827094474154</v>
      </c>
      <c r="M71" s="111">
        <v>485</v>
      </c>
      <c r="N71" s="112">
        <v>115</v>
      </c>
      <c r="O71" s="57">
        <f t="shared" si="15"/>
        <v>0.23711340206185566</v>
      </c>
      <c r="P71" s="111">
        <v>336</v>
      </c>
      <c r="Q71" s="112">
        <v>54</v>
      </c>
      <c r="R71" s="57">
        <f t="shared" si="16"/>
        <v>0.16071428571428573</v>
      </c>
      <c r="S71" s="111">
        <v>199</v>
      </c>
      <c r="T71" s="112">
        <v>22</v>
      </c>
      <c r="U71" s="57">
        <f t="shared" si="17"/>
        <v>0.11055276381909548</v>
      </c>
      <c r="V71" s="111">
        <v>67</v>
      </c>
      <c r="W71" s="112">
        <v>1</v>
      </c>
      <c r="X71" s="57">
        <f t="shared" si="18"/>
        <v>1.4925373134328358E-2</v>
      </c>
      <c r="Y71" s="111">
        <f t="shared" si="19"/>
        <v>1702</v>
      </c>
      <c r="Z71" s="112">
        <f t="shared" si="19"/>
        <v>400</v>
      </c>
      <c r="AA71" s="57">
        <f t="shared" si="20"/>
        <v>0.23501762632197415</v>
      </c>
      <c r="AC71" s="34" t="str">
        <f t="shared" si="21"/>
        <v>西成区</v>
      </c>
      <c r="AD71" s="105">
        <f t="shared" si="22"/>
        <v>0.12148962148962149</v>
      </c>
      <c r="AE71" s="59"/>
      <c r="AF71" s="133">
        <f t="shared" si="23"/>
        <v>0.2060617247352004</v>
      </c>
      <c r="AG71" s="113">
        <v>0</v>
      </c>
    </row>
    <row r="72" spans="2:33" s="53" customFormat="1">
      <c r="B72" s="56">
        <v>68</v>
      </c>
      <c r="C72" s="102" t="s">
        <v>52</v>
      </c>
      <c r="D72" s="111">
        <v>7</v>
      </c>
      <c r="E72" s="112">
        <v>0</v>
      </c>
      <c r="F72" s="57">
        <f t="shared" si="12"/>
        <v>0</v>
      </c>
      <c r="G72" s="111">
        <v>37</v>
      </c>
      <c r="H72" s="112">
        <v>2</v>
      </c>
      <c r="I72" s="57">
        <f t="shared" si="13"/>
        <v>5.4054054054054057E-2</v>
      </c>
      <c r="J72" s="111">
        <v>763</v>
      </c>
      <c r="K72" s="112">
        <v>201</v>
      </c>
      <c r="L72" s="57">
        <f t="shared" si="14"/>
        <v>0.26343381389252951</v>
      </c>
      <c r="M72" s="111">
        <v>759</v>
      </c>
      <c r="N72" s="112">
        <v>133</v>
      </c>
      <c r="O72" s="57">
        <f t="shared" si="15"/>
        <v>0.17523056653491437</v>
      </c>
      <c r="P72" s="111">
        <v>406</v>
      </c>
      <c r="Q72" s="112">
        <v>55</v>
      </c>
      <c r="R72" s="57">
        <f t="shared" si="16"/>
        <v>0.1354679802955665</v>
      </c>
      <c r="S72" s="111">
        <v>210</v>
      </c>
      <c r="T72" s="112">
        <v>13</v>
      </c>
      <c r="U72" s="57">
        <f t="shared" si="17"/>
        <v>6.1904761904761907E-2</v>
      </c>
      <c r="V72" s="111">
        <v>72</v>
      </c>
      <c r="W72" s="112">
        <v>2</v>
      </c>
      <c r="X72" s="57">
        <f t="shared" si="18"/>
        <v>2.7777777777777776E-2</v>
      </c>
      <c r="Y72" s="111">
        <f t="shared" si="19"/>
        <v>2254</v>
      </c>
      <c r="Z72" s="112">
        <f t="shared" si="19"/>
        <v>406</v>
      </c>
      <c r="AA72" s="57">
        <f t="shared" si="20"/>
        <v>0.18012422360248448</v>
      </c>
      <c r="AC72" s="34" t="str">
        <f t="shared" si="21"/>
        <v>平野区</v>
      </c>
      <c r="AD72" s="105">
        <f t="shared" si="22"/>
        <v>0.12100411062776868</v>
      </c>
      <c r="AE72" s="59"/>
      <c r="AF72" s="133">
        <f t="shared" si="23"/>
        <v>0.2060617247352004</v>
      </c>
      <c r="AG72" s="113">
        <v>0</v>
      </c>
    </row>
    <row r="73" spans="2:33" s="53" customFormat="1">
      <c r="B73" s="56">
        <v>69</v>
      </c>
      <c r="C73" s="102" t="s">
        <v>53</v>
      </c>
      <c r="D73" s="111">
        <v>21</v>
      </c>
      <c r="E73" s="112">
        <v>5</v>
      </c>
      <c r="F73" s="57">
        <f t="shared" si="12"/>
        <v>0.23809523809523808</v>
      </c>
      <c r="G73" s="111">
        <v>32</v>
      </c>
      <c r="H73" s="112">
        <v>7</v>
      </c>
      <c r="I73" s="57">
        <f t="shared" si="13"/>
        <v>0.21875</v>
      </c>
      <c r="J73" s="111">
        <v>2083</v>
      </c>
      <c r="K73" s="112">
        <v>447</v>
      </c>
      <c r="L73" s="57">
        <f t="shared" si="14"/>
        <v>0.21459433509361497</v>
      </c>
      <c r="M73" s="111">
        <v>1499</v>
      </c>
      <c r="N73" s="112">
        <v>257</v>
      </c>
      <c r="O73" s="57">
        <f t="shared" si="15"/>
        <v>0.171447631754503</v>
      </c>
      <c r="P73" s="111">
        <v>836</v>
      </c>
      <c r="Q73" s="112">
        <v>85</v>
      </c>
      <c r="R73" s="57">
        <f t="shared" si="16"/>
        <v>0.10167464114832536</v>
      </c>
      <c r="S73" s="111">
        <v>427</v>
      </c>
      <c r="T73" s="112">
        <v>31</v>
      </c>
      <c r="U73" s="57">
        <f t="shared" si="17"/>
        <v>7.2599531615925056E-2</v>
      </c>
      <c r="V73" s="111">
        <v>132</v>
      </c>
      <c r="W73" s="112">
        <v>6</v>
      </c>
      <c r="X73" s="57">
        <f t="shared" si="18"/>
        <v>4.5454545454545456E-2</v>
      </c>
      <c r="Y73" s="111">
        <f t="shared" si="19"/>
        <v>5030</v>
      </c>
      <c r="Z73" s="112">
        <f t="shared" si="19"/>
        <v>838</v>
      </c>
      <c r="AA73" s="57">
        <f t="shared" si="20"/>
        <v>0.16660039761431411</v>
      </c>
      <c r="AC73" s="34" t="str">
        <f t="shared" si="21"/>
        <v>岬町</v>
      </c>
      <c r="AD73" s="105">
        <f t="shared" si="22"/>
        <v>0.11882229232386961</v>
      </c>
      <c r="AE73" s="59"/>
      <c r="AF73" s="133">
        <f t="shared" si="23"/>
        <v>0.2060617247352004</v>
      </c>
      <c r="AG73" s="113">
        <v>0</v>
      </c>
    </row>
    <row r="74" spans="2:33" s="53" customFormat="1">
      <c r="B74" s="56">
        <v>70</v>
      </c>
      <c r="C74" s="102" t="s">
        <v>54</v>
      </c>
      <c r="D74" s="111">
        <v>3</v>
      </c>
      <c r="E74" s="112">
        <v>0</v>
      </c>
      <c r="F74" s="57">
        <f t="shared" si="12"/>
        <v>0</v>
      </c>
      <c r="G74" s="111">
        <v>4</v>
      </c>
      <c r="H74" s="112">
        <v>1</v>
      </c>
      <c r="I74" s="57">
        <f t="shared" si="13"/>
        <v>0.25</v>
      </c>
      <c r="J74" s="111">
        <v>355</v>
      </c>
      <c r="K74" s="112">
        <v>93</v>
      </c>
      <c r="L74" s="57">
        <f t="shared" si="14"/>
        <v>0.26197183098591548</v>
      </c>
      <c r="M74" s="111">
        <v>289</v>
      </c>
      <c r="N74" s="112">
        <v>69</v>
      </c>
      <c r="O74" s="57">
        <f t="shared" si="15"/>
        <v>0.23875432525951557</v>
      </c>
      <c r="P74" s="111">
        <v>215</v>
      </c>
      <c r="Q74" s="112">
        <v>35</v>
      </c>
      <c r="R74" s="57">
        <f t="shared" si="16"/>
        <v>0.16279069767441862</v>
      </c>
      <c r="S74" s="111">
        <v>70</v>
      </c>
      <c r="T74" s="112">
        <v>8</v>
      </c>
      <c r="U74" s="57">
        <f t="shared" si="17"/>
        <v>0.11428571428571428</v>
      </c>
      <c r="V74" s="111">
        <v>30</v>
      </c>
      <c r="W74" s="112">
        <v>2</v>
      </c>
      <c r="X74" s="57">
        <f t="shared" si="18"/>
        <v>6.6666666666666666E-2</v>
      </c>
      <c r="Y74" s="111">
        <f t="shared" si="19"/>
        <v>966</v>
      </c>
      <c r="Z74" s="112">
        <f t="shared" si="19"/>
        <v>208</v>
      </c>
      <c r="AA74" s="57">
        <f t="shared" si="20"/>
        <v>0.21532091097308489</v>
      </c>
      <c r="AC74" s="34" t="str">
        <f t="shared" si="21"/>
        <v>住之江区</v>
      </c>
      <c r="AD74" s="105">
        <f t="shared" si="22"/>
        <v>0.10957417954976946</v>
      </c>
      <c r="AE74" s="59"/>
      <c r="AF74" s="133">
        <f t="shared" si="23"/>
        <v>0.2060617247352004</v>
      </c>
      <c r="AG74" s="113">
        <v>0</v>
      </c>
    </row>
    <row r="75" spans="2:33" s="53" customFormat="1">
      <c r="B75" s="56">
        <v>71</v>
      </c>
      <c r="C75" s="102" t="s">
        <v>55</v>
      </c>
      <c r="D75" s="111">
        <v>3</v>
      </c>
      <c r="E75" s="112">
        <v>0</v>
      </c>
      <c r="F75" s="57">
        <f t="shared" si="12"/>
        <v>0</v>
      </c>
      <c r="G75" s="111">
        <v>20</v>
      </c>
      <c r="H75" s="112">
        <v>2</v>
      </c>
      <c r="I75" s="57">
        <f t="shared" si="13"/>
        <v>0.1</v>
      </c>
      <c r="J75" s="111">
        <v>1059</v>
      </c>
      <c r="K75" s="112">
        <v>178</v>
      </c>
      <c r="L75" s="57">
        <f t="shared" si="14"/>
        <v>0.1680830972615675</v>
      </c>
      <c r="M75" s="111">
        <v>836</v>
      </c>
      <c r="N75" s="112">
        <v>100</v>
      </c>
      <c r="O75" s="57">
        <f t="shared" si="15"/>
        <v>0.11961722488038277</v>
      </c>
      <c r="P75" s="111">
        <v>597</v>
      </c>
      <c r="Q75" s="112">
        <v>43</v>
      </c>
      <c r="R75" s="57">
        <f t="shared" si="16"/>
        <v>7.2026800670016752E-2</v>
      </c>
      <c r="S75" s="111">
        <v>257</v>
      </c>
      <c r="T75" s="112">
        <v>15</v>
      </c>
      <c r="U75" s="57">
        <f t="shared" si="17"/>
        <v>5.8365758754863814E-2</v>
      </c>
      <c r="V75" s="111">
        <v>81</v>
      </c>
      <c r="W75" s="112">
        <v>1</v>
      </c>
      <c r="X75" s="57">
        <f t="shared" si="18"/>
        <v>1.2345679012345678E-2</v>
      </c>
      <c r="Y75" s="111">
        <f t="shared" si="19"/>
        <v>2853</v>
      </c>
      <c r="Z75" s="112">
        <f t="shared" si="19"/>
        <v>339</v>
      </c>
      <c r="AA75" s="57">
        <f t="shared" si="20"/>
        <v>0.11882229232386961</v>
      </c>
      <c r="AC75" s="34" t="str">
        <f t="shared" si="21"/>
        <v>港区</v>
      </c>
      <c r="AD75" s="105">
        <f t="shared" si="22"/>
        <v>0.10019055260254739</v>
      </c>
      <c r="AE75" s="59"/>
      <c r="AF75" s="133">
        <f t="shared" si="23"/>
        <v>0.2060617247352004</v>
      </c>
      <c r="AG75" s="113">
        <v>0</v>
      </c>
    </row>
    <row r="76" spans="2:33" s="53" customFormat="1">
      <c r="B76" s="56">
        <v>72</v>
      </c>
      <c r="C76" s="102" t="s">
        <v>31</v>
      </c>
      <c r="D76" s="111">
        <v>1</v>
      </c>
      <c r="E76" s="112">
        <v>0</v>
      </c>
      <c r="F76" s="57">
        <f t="shared" si="12"/>
        <v>0</v>
      </c>
      <c r="G76" s="111">
        <v>11</v>
      </c>
      <c r="H76" s="112">
        <v>2</v>
      </c>
      <c r="I76" s="57">
        <f t="shared" si="13"/>
        <v>0.18181818181818182</v>
      </c>
      <c r="J76" s="111">
        <v>646</v>
      </c>
      <c r="K76" s="112">
        <v>205</v>
      </c>
      <c r="L76" s="57">
        <f t="shared" si="14"/>
        <v>0.3173374613003096</v>
      </c>
      <c r="M76" s="111">
        <v>502</v>
      </c>
      <c r="N76" s="112">
        <v>125</v>
      </c>
      <c r="O76" s="57">
        <f t="shared" si="15"/>
        <v>0.24900398406374502</v>
      </c>
      <c r="P76" s="111">
        <v>333</v>
      </c>
      <c r="Q76" s="112">
        <v>52</v>
      </c>
      <c r="R76" s="57">
        <f t="shared" si="16"/>
        <v>0.15615615615615616</v>
      </c>
      <c r="S76" s="111">
        <v>161</v>
      </c>
      <c r="T76" s="112">
        <v>10</v>
      </c>
      <c r="U76" s="57">
        <f t="shared" si="17"/>
        <v>6.2111801242236024E-2</v>
      </c>
      <c r="V76" s="111">
        <v>56</v>
      </c>
      <c r="W76" s="112">
        <v>1</v>
      </c>
      <c r="X76" s="57">
        <f t="shared" si="18"/>
        <v>1.7857142857142856E-2</v>
      </c>
      <c r="Y76" s="111">
        <f t="shared" si="19"/>
        <v>1710</v>
      </c>
      <c r="Z76" s="112">
        <f t="shared" si="19"/>
        <v>395</v>
      </c>
      <c r="AA76" s="57">
        <f t="shared" si="20"/>
        <v>0.23099415204678361</v>
      </c>
      <c r="AC76" s="34" t="str">
        <f t="shared" si="21"/>
        <v>西区</v>
      </c>
      <c r="AD76" s="105">
        <f t="shared" si="22"/>
        <v>9.4538140182577751E-2</v>
      </c>
      <c r="AE76" s="59"/>
      <c r="AF76" s="133">
        <f t="shared" si="23"/>
        <v>0.2060617247352004</v>
      </c>
      <c r="AG76" s="113">
        <v>0</v>
      </c>
    </row>
    <row r="77" spans="2:33" s="53" customFormat="1">
      <c r="B77" s="56">
        <v>73</v>
      </c>
      <c r="C77" s="102" t="s">
        <v>32</v>
      </c>
      <c r="D77" s="111">
        <v>0</v>
      </c>
      <c r="E77" s="112">
        <v>0</v>
      </c>
      <c r="F77" s="57" t="str">
        <f t="shared" si="12"/>
        <v>-</v>
      </c>
      <c r="G77" s="111">
        <v>4</v>
      </c>
      <c r="H77" s="112">
        <v>2</v>
      </c>
      <c r="I77" s="57">
        <f t="shared" si="13"/>
        <v>0.5</v>
      </c>
      <c r="J77" s="111">
        <v>851</v>
      </c>
      <c r="K77" s="112">
        <v>349</v>
      </c>
      <c r="L77" s="57">
        <f t="shared" si="14"/>
        <v>0.41010575793184489</v>
      </c>
      <c r="M77" s="111">
        <v>731</v>
      </c>
      <c r="N77" s="112">
        <v>264</v>
      </c>
      <c r="O77" s="57">
        <f t="shared" si="15"/>
        <v>0.36114911080711354</v>
      </c>
      <c r="P77" s="111">
        <v>475</v>
      </c>
      <c r="Q77" s="112">
        <v>134</v>
      </c>
      <c r="R77" s="57">
        <f t="shared" si="16"/>
        <v>0.28210526315789475</v>
      </c>
      <c r="S77" s="111">
        <v>203</v>
      </c>
      <c r="T77" s="112">
        <v>33</v>
      </c>
      <c r="U77" s="57">
        <f t="shared" si="17"/>
        <v>0.1625615763546798</v>
      </c>
      <c r="V77" s="111">
        <v>79</v>
      </c>
      <c r="W77" s="112">
        <v>7</v>
      </c>
      <c r="X77" s="57">
        <f t="shared" si="18"/>
        <v>8.8607594936708861E-2</v>
      </c>
      <c r="Y77" s="111">
        <f t="shared" si="19"/>
        <v>2343</v>
      </c>
      <c r="Z77" s="112">
        <f t="shared" si="19"/>
        <v>789</v>
      </c>
      <c r="AA77" s="57">
        <f t="shared" si="20"/>
        <v>0.33674775928297057</v>
      </c>
      <c r="AC77" s="34" t="str">
        <f t="shared" si="21"/>
        <v>北区</v>
      </c>
      <c r="AD77" s="105">
        <f t="shared" si="22"/>
        <v>9.2937165124208479E-2</v>
      </c>
      <c r="AE77" s="59"/>
      <c r="AF77" s="133">
        <f t="shared" si="23"/>
        <v>0.2060617247352004</v>
      </c>
      <c r="AG77" s="113">
        <v>0</v>
      </c>
    </row>
    <row r="78" spans="2:33" s="53" customFormat="1" ht="14.25" thickBot="1">
      <c r="B78" s="56">
        <v>74</v>
      </c>
      <c r="C78" s="102" t="s">
        <v>33</v>
      </c>
      <c r="D78" s="111">
        <v>2</v>
      </c>
      <c r="E78" s="112">
        <v>1</v>
      </c>
      <c r="F78" s="57">
        <f t="shared" si="12"/>
        <v>0.5</v>
      </c>
      <c r="G78" s="111">
        <v>2</v>
      </c>
      <c r="H78" s="112">
        <v>0</v>
      </c>
      <c r="I78" s="57">
        <f t="shared" si="13"/>
        <v>0</v>
      </c>
      <c r="J78" s="111">
        <v>410</v>
      </c>
      <c r="K78" s="112">
        <v>152</v>
      </c>
      <c r="L78" s="57">
        <f t="shared" si="14"/>
        <v>0.37073170731707317</v>
      </c>
      <c r="M78" s="111">
        <v>300</v>
      </c>
      <c r="N78" s="112">
        <v>106</v>
      </c>
      <c r="O78" s="57">
        <f t="shared" si="15"/>
        <v>0.35333333333333333</v>
      </c>
      <c r="P78" s="111">
        <v>188</v>
      </c>
      <c r="Q78" s="112">
        <v>40</v>
      </c>
      <c r="R78" s="57">
        <f t="shared" si="16"/>
        <v>0.21276595744680851</v>
      </c>
      <c r="S78" s="111">
        <v>98</v>
      </c>
      <c r="T78" s="112">
        <v>18</v>
      </c>
      <c r="U78" s="57">
        <f t="shared" si="17"/>
        <v>0.18367346938775511</v>
      </c>
      <c r="V78" s="111">
        <v>47</v>
      </c>
      <c r="W78" s="112">
        <v>5</v>
      </c>
      <c r="X78" s="57">
        <f t="shared" si="18"/>
        <v>0.10638297872340426</v>
      </c>
      <c r="Y78" s="111">
        <f t="shared" si="19"/>
        <v>1047</v>
      </c>
      <c r="Z78" s="112">
        <f t="shared" si="19"/>
        <v>322</v>
      </c>
      <c r="AA78" s="57">
        <f t="shared" si="20"/>
        <v>0.30754536771728747</v>
      </c>
      <c r="AC78" s="34" t="str">
        <f t="shared" si="21"/>
        <v>浪速区</v>
      </c>
      <c r="AD78" s="105">
        <f t="shared" si="22"/>
        <v>9.207656893627332E-2</v>
      </c>
      <c r="AE78" s="59"/>
      <c r="AF78" s="133">
        <f t="shared" si="23"/>
        <v>0.2060617247352004</v>
      </c>
      <c r="AG78" s="113">
        <v>999</v>
      </c>
    </row>
    <row r="79" spans="2:33" s="53" customFormat="1" ht="14.25" thickTop="1">
      <c r="B79" s="162" t="s">
        <v>0</v>
      </c>
      <c r="C79" s="163"/>
      <c r="D79" s="130">
        <f>'地区別_健診受診率(資格通年)'!D13</f>
        <v>2868</v>
      </c>
      <c r="E79" s="131">
        <f>'地区別_健診受診率(資格通年)'!E13</f>
        <v>350</v>
      </c>
      <c r="F79" s="132">
        <f t="shared" si="12"/>
        <v>0.12203626220362622</v>
      </c>
      <c r="G79" s="130">
        <f>'地区別_健診受診率(資格通年)'!G13</f>
        <v>6625</v>
      </c>
      <c r="H79" s="131">
        <f>'地区別_健診受診率(資格通年)'!H13</f>
        <v>890</v>
      </c>
      <c r="I79" s="132">
        <f t="shared" si="13"/>
        <v>0.13433962264150942</v>
      </c>
      <c r="J79" s="130">
        <f>'地区別_健診受診率(資格通年)'!J13</f>
        <v>396151</v>
      </c>
      <c r="K79" s="131">
        <f>'地区別_健診受診率(資格通年)'!K13</f>
        <v>102072</v>
      </c>
      <c r="L79" s="132">
        <f t="shared" si="14"/>
        <v>0.25765932687283383</v>
      </c>
      <c r="M79" s="130">
        <f>'地区別_健診受診率(資格通年)'!M13</f>
        <v>343566</v>
      </c>
      <c r="N79" s="131">
        <f>'地区別_健診受診率(資格通年)'!N13</f>
        <v>73929</v>
      </c>
      <c r="O79" s="132">
        <f t="shared" si="15"/>
        <v>0.21518136253296311</v>
      </c>
      <c r="P79" s="130">
        <f>'地区別_健診受診率(資格通年)'!P13</f>
        <v>207077</v>
      </c>
      <c r="Q79" s="131">
        <f>'地区別_健診受診率(資格通年)'!Q13</f>
        <v>32484</v>
      </c>
      <c r="R79" s="132">
        <f t="shared" si="16"/>
        <v>0.15686918392675189</v>
      </c>
      <c r="S79" s="130">
        <f>'地区別_健診受診率(資格通年)'!S13</f>
        <v>88535</v>
      </c>
      <c r="T79" s="131">
        <f>'地区別_健診受診率(資格通年)'!T13</f>
        <v>9361</v>
      </c>
      <c r="U79" s="132">
        <f t="shared" si="17"/>
        <v>0.10573219630654543</v>
      </c>
      <c r="V79" s="130">
        <f>'地区別_健診受診率(資格通年)'!V13</f>
        <v>27877</v>
      </c>
      <c r="W79" s="131">
        <f>'地区別_健診受診率(資格通年)'!W13</f>
        <v>1956</v>
      </c>
      <c r="X79" s="132">
        <f t="shared" si="18"/>
        <v>7.0165369300857344E-2</v>
      </c>
      <c r="Y79" s="130">
        <f>'年齢別受診率(資格通年)'!C45</f>
        <v>1072698</v>
      </c>
      <c r="Z79" s="131">
        <f>'年齢別受診率(資格通年)'!D45</f>
        <v>221042</v>
      </c>
      <c r="AA79" s="132">
        <f>IFERROR(Z79/Y79,"-")</f>
        <v>0.2060617247352004</v>
      </c>
      <c r="AC79" s="17"/>
      <c r="AD79" s="17"/>
      <c r="AE79" s="59"/>
      <c r="AF79" s="118"/>
    </row>
    <row r="80" spans="2:33">
      <c r="B80" s="35"/>
      <c r="P80" s="121"/>
    </row>
  </sheetData>
  <mergeCells count="13">
    <mergeCell ref="AC4:AD4"/>
    <mergeCell ref="AF4:AG4"/>
    <mergeCell ref="P3:R3"/>
    <mergeCell ref="S3:U3"/>
    <mergeCell ref="V3:X3"/>
    <mergeCell ref="Y3:AA3"/>
    <mergeCell ref="J3:L3"/>
    <mergeCell ref="M3:O3"/>
    <mergeCell ref="B3:B4"/>
    <mergeCell ref="C3:C4"/>
    <mergeCell ref="B79:C79"/>
    <mergeCell ref="D3:F3"/>
    <mergeCell ref="G3:I3"/>
  </mergeCells>
  <phoneticPr fontId="3"/>
  <pageMargins left="0.70866141732283472" right="0.19685039370078741" top="0.59055118110236227" bottom="0.59055118110236227" header="0.31496062992125984" footer="0.31496062992125984"/>
  <pageSetup paperSize="8" scale="70" fitToHeight="0" orientation="landscape" r:id="rId1"/>
  <headerFooter>
    <oddHeader>&amp;R&amp;"ＭＳ 明朝,標準"&amp;12 2-6.医科健診分析</oddHeader>
  </headerFooter>
  <ignoredErrors>
    <ignoredError sqref="AD7:AD78" emptyCellReferenc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253</v>
      </c>
    </row>
    <row r="2" spans="1:16">
      <c r="A2" s="68" t="s">
        <v>245</v>
      </c>
    </row>
    <row r="4" spans="1:16" ht="13.5" customHeight="1">
      <c r="B4" s="69"/>
      <c r="C4" s="70"/>
      <c r="D4" s="70"/>
      <c r="E4" s="70"/>
      <c r="F4" s="70"/>
      <c r="G4" s="71"/>
    </row>
    <row r="5" spans="1:16" ht="13.5" customHeight="1">
      <c r="B5" s="72"/>
      <c r="C5" s="73"/>
      <c r="D5" s="74">
        <v>0.4479999999999999</v>
      </c>
      <c r="E5" s="40" t="s">
        <v>292</v>
      </c>
      <c r="F5" s="75">
        <v>0.48</v>
      </c>
      <c r="G5" s="76" t="s">
        <v>293</v>
      </c>
    </row>
    <row r="6" spans="1:16">
      <c r="B6" s="72"/>
      <c r="D6" s="74"/>
      <c r="E6" s="40"/>
      <c r="F6" s="75"/>
      <c r="G6" s="76"/>
    </row>
    <row r="7" spans="1:16">
      <c r="B7" s="72"/>
      <c r="C7" s="77"/>
      <c r="D7" s="74">
        <v>0.41599999999999993</v>
      </c>
      <c r="E7" s="40" t="s">
        <v>292</v>
      </c>
      <c r="F7" s="75">
        <v>0.4479999999999999</v>
      </c>
      <c r="G7" s="76" t="s">
        <v>294</v>
      </c>
    </row>
    <row r="8" spans="1:16">
      <c r="B8" s="72"/>
      <c r="D8" s="74"/>
      <c r="E8" s="40"/>
      <c r="F8" s="75"/>
      <c r="G8" s="76"/>
    </row>
    <row r="9" spans="1:16">
      <c r="B9" s="72"/>
      <c r="C9" s="78"/>
      <c r="D9" s="74">
        <v>0.38399999999999995</v>
      </c>
      <c r="E9" s="40" t="s">
        <v>292</v>
      </c>
      <c r="F9" s="75">
        <v>0.41599999999999993</v>
      </c>
      <c r="G9" s="76" t="s">
        <v>294</v>
      </c>
    </row>
    <row r="10" spans="1:16">
      <c r="B10" s="72"/>
      <c r="D10" s="74"/>
      <c r="E10" s="40"/>
      <c r="F10" s="75"/>
      <c r="G10" s="76"/>
    </row>
    <row r="11" spans="1:16">
      <c r="B11" s="72"/>
      <c r="C11" s="79"/>
      <c r="D11" s="74">
        <v>0.35199999999999998</v>
      </c>
      <c r="E11" s="40" t="s">
        <v>292</v>
      </c>
      <c r="F11" s="75">
        <v>0.38399999999999995</v>
      </c>
      <c r="G11" s="76" t="s">
        <v>294</v>
      </c>
    </row>
    <row r="12" spans="1:16">
      <c r="B12" s="72"/>
      <c r="D12" s="74"/>
      <c r="E12" s="40"/>
      <c r="F12" s="75"/>
      <c r="G12" s="76"/>
    </row>
    <row r="13" spans="1:16">
      <c r="B13" s="72"/>
      <c r="C13" s="80"/>
      <c r="D13" s="74">
        <v>0.32</v>
      </c>
      <c r="E13" s="40" t="s">
        <v>292</v>
      </c>
      <c r="F13" s="75">
        <v>0.35199999999999998</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A1:A2"/>
  <sheetViews>
    <sheetView showGridLines="0" zoomScaleNormal="100" zoomScaleSheetLayoutView="100" workbookViewId="0"/>
  </sheetViews>
  <sheetFormatPr defaultColWidth="9" defaultRowHeight="13.5"/>
  <cols>
    <col min="1" max="1" width="4.625" style="6" customWidth="1"/>
    <col min="2" max="2" width="3.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220</v>
      </c>
    </row>
    <row r="2" spans="1:1" ht="16.5" customHeight="1">
      <c r="A2" s="6" t="s">
        <v>225</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254</v>
      </c>
    </row>
    <row r="2" spans="1:16">
      <c r="A2" s="68" t="s">
        <v>245</v>
      </c>
    </row>
    <row r="4" spans="1:16" ht="13.5" customHeight="1">
      <c r="B4" s="69"/>
      <c r="C4" s="70"/>
      <c r="D4" s="70"/>
      <c r="E4" s="70"/>
      <c r="F4" s="70"/>
      <c r="G4" s="71"/>
    </row>
    <row r="5" spans="1:16" ht="13.5" customHeight="1">
      <c r="B5" s="72"/>
      <c r="C5" s="73"/>
      <c r="D5" s="74">
        <v>0.75800000000000023</v>
      </c>
      <c r="E5" s="40" t="s">
        <v>292</v>
      </c>
      <c r="F5" s="75">
        <v>0.81</v>
      </c>
      <c r="G5" s="76" t="s">
        <v>293</v>
      </c>
    </row>
    <row r="6" spans="1:16">
      <c r="B6" s="72"/>
      <c r="D6" s="74"/>
      <c r="E6" s="40"/>
      <c r="F6" s="75"/>
      <c r="G6" s="76"/>
    </row>
    <row r="7" spans="1:16">
      <c r="B7" s="72"/>
      <c r="C7" s="77"/>
      <c r="D7" s="74">
        <v>0.70600000000000018</v>
      </c>
      <c r="E7" s="40" t="s">
        <v>292</v>
      </c>
      <c r="F7" s="75">
        <v>0.75800000000000023</v>
      </c>
      <c r="G7" s="76" t="s">
        <v>294</v>
      </c>
    </row>
    <row r="8" spans="1:16">
      <c r="B8" s="72"/>
      <c r="D8" s="74"/>
      <c r="E8" s="40"/>
      <c r="F8" s="75"/>
      <c r="G8" s="76"/>
    </row>
    <row r="9" spans="1:16">
      <c r="B9" s="72"/>
      <c r="C9" s="78"/>
      <c r="D9" s="74">
        <v>0.65400000000000014</v>
      </c>
      <c r="E9" s="40" t="s">
        <v>292</v>
      </c>
      <c r="F9" s="75">
        <v>0.70600000000000018</v>
      </c>
      <c r="G9" s="76" t="s">
        <v>294</v>
      </c>
    </row>
    <row r="10" spans="1:16">
      <c r="B10" s="72"/>
      <c r="D10" s="74"/>
      <c r="E10" s="40"/>
      <c r="F10" s="75"/>
      <c r="G10" s="76"/>
    </row>
    <row r="11" spans="1:16">
      <c r="B11" s="72"/>
      <c r="C11" s="79"/>
      <c r="D11" s="74">
        <v>0.60200000000000009</v>
      </c>
      <c r="E11" s="40" t="s">
        <v>292</v>
      </c>
      <c r="F11" s="75">
        <v>0.65400000000000014</v>
      </c>
      <c r="G11" s="76" t="s">
        <v>294</v>
      </c>
    </row>
    <row r="12" spans="1:16">
      <c r="B12" s="72"/>
      <c r="D12" s="74"/>
      <c r="E12" s="40"/>
      <c r="F12" s="75"/>
      <c r="G12" s="76"/>
    </row>
    <row r="13" spans="1:16">
      <c r="B13" s="72"/>
      <c r="C13" s="80"/>
      <c r="D13" s="74">
        <v>0.55000000000000004</v>
      </c>
      <c r="E13" s="40" t="s">
        <v>292</v>
      </c>
      <c r="F13" s="75">
        <v>0.60200000000000009</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2"/>
  <sheetViews>
    <sheetView showGridLines="0" zoomScaleNormal="100" zoomScaleSheetLayoutView="100" workbookViewId="0"/>
  </sheetViews>
  <sheetFormatPr defaultColWidth="9" defaultRowHeight="13.5"/>
  <cols>
    <col min="1" max="1" width="4.625" style="6" customWidth="1"/>
    <col min="2" max="2" width="3.625" style="6" customWidth="1"/>
    <col min="3" max="3" width="9.625" style="6" customWidth="1"/>
    <col min="4" max="9" width="13.125" style="6" customWidth="1"/>
    <col min="10" max="12" width="20.625" style="6" customWidth="1"/>
    <col min="13" max="13" width="5.625" style="6" customWidth="1"/>
    <col min="14" max="16384" width="9" style="6"/>
  </cols>
  <sheetData>
    <row r="1" spans="1:1" ht="16.5" customHeight="1">
      <c r="A1" s="6" t="s">
        <v>278</v>
      </c>
    </row>
    <row r="2" spans="1:1" ht="16.5" customHeight="1">
      <c r="A2" s="6" t="s">
        <v>196</v>
      </c>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84"/>
  <sheetViews>
    <sheetView showGridLines="0" zoomScaleNormal="100" zoomScaleSheetLayoutView="100" workbookViewId="0"/>
  </sheetViews>
  <sheetFormatPr defaultColWidth="9" defaultRowHeight="13.5"/>
  <cols>
    <col min="1" max="1" width="4.625" style="68" customWidth="1"/>
    <col min="2" max="2" width="2.125" style="68" customWidth="1"/>
    <col min="3" max="3" width="8.375" style="68" customWidth="1"/>
    <col min="4" max="4" width="11.625" style="68" customWidth="1"/>
    <col min="5" max="5" width="5.5" style="68" bestFit="1" customWidth="1"/>
    <col min="6" max="6" width="11.625" style="68" customWidth="1"/>
    <col min="7" max="7" width="5.5" style="68" customWidth="1"/>
    <col min="8" max="16" width="8.875" style="68" customWidth="1"/>
    <col min="17" max="17" width="2" style="1" customWidth="1"/>
    <col min="18" max="16384" width="9" style="1"/>
  </cols>
  <sheetData>
    <row r="1" spans="1:16">
      <c r="A1" s="68" t="s">
        <v>277</v>
      </c>
    </row>
    <row r="2" spans="1:16">
      <c r="A2" s="68" t="s">
        <v>245</v>
      </c>
    </row>
    <row r="4" spans="1:16" ht="13.5" customHeight="1">
      <c r="B4" s="69"/>
      <c r="C4" s="70"/>
      <c r="D4" s="70"/>
      <c r="E4" s="70"/>
      <c r="F4" s="70"/>
      <c r="G4" s="71"/>
    </row>
    <row r="5" spans="1:16" ht="13.5" customHeight="1">
      <c r="B5" s="72"/>
      <c r="C5" s="73"/>
      <c r="D5" s="74">
        <v>0.42600000000000005</v>
      </c>
      <c r="E5" s="40" t="s">
        <v>292</v>
      </c>
      <c r="F5" s="75">
        <v>0.51</v>
      </c>
      <c r="G5" s="76" t="s">
        <v>293</v>
      </c>
    </row>
    <row r="6" spans="1:16">
      <c r="B6" s="72"/>
      <c r="D6" s="74"/>
      <c r="E6" s="40"/>
      <c r="F6" s="75"/>
      <c r="G6" s="76"/>
    </row>
    <row r="7" spans="1:16">
      <c r="B7" s="72"/>
      <c r="C7" s="77"/>
      <c r="D7" s="74">
        <v>0.34200000000000003</v>
      </c>
      <c r="E7" s="40" t="s">
        <v>292</v>
      </c>
      <c r="F7" s="75">
        <v>0.42600000000000005</v>
      </c>
      <c r="G7" s="76" t="s">
        <v>294</v>
      </c>
    </row>
    <row r="8" spans="1:16">
      <c r="B8" s="72"/>
      <c r="D8" s="74"/>
      <c r="E8" s="40"/>
      <c r="F8" s="75"/>
      <c r="G8" s="76"/>
    </row>
    <row r="9" spans="1:16">
      <c r="B9" s="72"/>
      <c r="C9" s="78"/>
      <c r="D9" s="74">
        <v>0.25800000000000001</v>
      </c>
      <c r="E9" s="40" t="s">
        <v>292</v>
      </c>
      <c r="F9" s="75">
        <v>0.34200000000000003</v>
      </c>
      <c r="G9" s="76" t="s">
        <v>294</v>
      </c>
    </row>
    <row r="10" spans="1:16">
      <c r="B10" s="72"/>
      <c r="D10" s="74"/>
      <c r="E10" s="40"/>
      <c r="F10" s="75"/>
      <c r="G10" s="76"/>
    </row>
    <row r="11" spans="1:16">
      <c r="B11" s="72"/>
      <c r="C11" s="79"/>
      <c r="D11" s="74">
        <v>0.17399999999999999</v>
      </c>
      <c r="E11" s="40" t="s">
        <v>292</v>
      </c>
      <c r="F11" s="75">
        <v>0.25800000000000001</v>
      </c>
      <c r="G11" s="76" t="s">
        <v>294</v>
      </c>
    </row>
    <row r="12" spans="1:16">
      <c r="B12" s="72"/>
      <c r="D12" s="74"/>
      <c r="E12" s="40"/>
      <c r="F12" s="75"/>
      <c r="G12" s="76"/>
    </row>
    <row r="13" spans="1:16">
      <c r="B13" s="72"/>
      <c r="C13" s="80"/>
      <c r="D13" s="74">
        <v>0.09</v>
      </c>
      <c r="E13" s="40" t="s">
        <v>292</v>
      </c>
      <c r="F13" s="75">
        <v>0.17399999999999999</v>
      </c>
      <c r="G13" s="76" t="s">
        <v>294</v>
      </c>
    </row>
    <row r="14" spans="1:16">
      <c r="B14" s="81"/>
      <c r="C14" s="82"/>
      <c r="D14" s="82"/>
      <c r="E14" s="82"/>
      <c r="F14" s="82"/>
      <c r="G14" s="83"/>
    </row>
    <row r="16" spans="1:16">
      <c r="B16" s="69"/>
      <c r="C16" s="70"/>
      <c r="D16" s="70"/>
      <c r="E16" s="70"/>
      <c r="F16" s="70"/>
      <c r="G16" s="70"/>
      <c r="H16" s="70"/>
      <c r="I16" s="70"/>
      <c r="J16" s="70"/>
      <c r="K16" s="70"/>
      <c r="L16" s="70"/>
      <c r="M16" s="70"/>
      <c r="N16" s="70"/>
      <c r="O16" s="70"/>
      <c r="P16" s="71"/>
    </row>
    <row r="17" spans="2:16">
      <c r="B17" s="72"/>
      <c r="P17" s="84"/>
    </row>
    <row r="18" spans="2:16">
      <c r="B18" s="72"/>
      <c r="P18" s="84"/>
    </row>
    <row r="19" spans="2:16">
      <c r="B19" s="72"/>
      <c r="P19" s="84"/>
    </row>
    <row r="20" spans="2:16">
      <c r="B20" s="72"/>
      <c r="P20" s="84"/>
    </row>
    <row r="21" spans="2:16">
      <c r="B21" s="72"/>
      <c r="P21" s="84"/>
    </row>
    <row r="22" spans="2:16">
      <c r="B22" s="72"/>
      <c r="P22" s="84"/>
    </row>
    <row r="23" spans="2:16">
      <c r="B23" s="72"/>
      <c r="P23" s="84"/>
    </row>
    <row r="24" spans="2:16">
      <c r="B24" s="72"/>
      <c r="P24" s="84"/>
    </row>
    <row r="25" spans="2:16">
      <c r="B25" s="72"/>
      <c r="P25" s="84"/>
    </row>
    <row r="26" spans="2:16">
      <c r="B26" s="72"/>
      <c r="P26" s="84"/>
    </row>
    <row r="27" spans="2:16">
      <c r="B27" s="72"/>
      <c r="P27" s="84"/>
    </row>
    <row r="28" spans="2:16">
      <c r="B28" s="72"/>
      <c r="P28" s="84"/>
    </row>
    <row r="29" spans="2:16">
      <c r="B29" s="72"/>
      <c r="P29" s="84"/>
    </row>
    <row r="30" spans="2:16">
      <c r="B30" s="72"/>
      <c r="P30" s="84"/>
    </row>
    <row r="31" spans="2:16">
      <c r="B31" s="72"/>
      <c r="P31" s="84"/>
    </row>
    <row r="32" spans="2:16">
      <c r="B32" s="72"/>
      <c r="P32" s="84"/>
    </row>
    <row r="33" spans="2:16">
      <c r="B33" s="72"/>
      <c r="P33" s="84"/>
    </row>
    <row r="34" spans="2:16">
      <c r="B34" s="72"/>
      <c r="P34" s="84"/>
    </row>
    <row r="35" spans="2:16">
      <c r="B35" s="72"/>
      <c r="P35" s="84"/>
    </row>
    <row r="36" spans="2:16">
      <c r="B36" s="72"/>
      <c r="P36" s="84"/>
    </row>
    <row r="37" spans="2:16">
      <c r="B37" s="72"/>
      <c r="P37" s="84"/>
    </row>
    <row r="38" spans="2:16">
      <c r="B38" s="72"/>
      <c r="P38" s="84"/>
    </row>
    <row r="39" spans="2:16">
      <c r="B39" s="72"/>
      <c r="P39" s="84"/>
    </row>
    <row r="40" spans="2:16">
      <c r="B40" s="72"/>
      <c r="P40" s="84"/>
    </row>
    <row r="41" spans="2:16">
      <c r="B41" s="72"/>
      <c r="P41" s="84"/>
    </row>
    <row r="42" spans="2:16">
      <c r="B42" s="72"/>
      <c r="P42" s="84"/>
    </row>
    <row r="43" spans="2:16">
      <c r="B43" s="72"/>
      <c r="P43" s="84"/>
    </row>
    <row r="44" spans="2:16">
      <c r="B44" s="72"/>
      <c r="P44" s="84"/>
    </row>
    <row r="45" spans="2:16">
      <c r="B45" s="72"/>
      <c r="P45" s="84"/>
    </row>
    <row r="46" spans="2:16">
      <c r="B46" s="72"/>
      <c r="P46" s="84"/>
    </row>
    <row r="47" spans="2:16">
      <c r="B47" s="72"/>
      <c r="P47" s="84"/>
    </row>
    <row r="48" spans="2:16">
      <c r="B48" s="72"/>
      <c r="P48" s="84"/>
    </row>
    <row r="49" spans="2:16">
      <c r="B49" s="72"/>
      <c r="P49" s="84"/>
    </row>
    <row r="50" spans="2:16">
      <c r="B50" s="72"/>
      <c r="P50" s="84"/>
    </row>
    <row r="51" spans="2:16">
      <c r="B51" s="72"/>
      <c r="P51" s="84"/>
    </row>
    <row r="52" spans="2:16">
      <c r="B52" s="72"/>
      <c r="P52" s="84"/>
    </row>
    <row r="53" spans="2:16">
      <c r="B53" s="72"/>
      <c r="P53" s="84"/>
    </row>
    <row r="54" spans="2:16">
      <c r="B54" s="72"/>
      <c r="P54" s="84"/>
    </row>
    <row r="55" spans="2:16">
      <c r="B55" s="72"/>
      <c r="P55" s="84"/>
    </row>
    <row r="56" spans="2:16">
      <c r="B56" s="72"/>
      <c r="P56" s="84"/>
    </row>
    <row r="57" spans="2:16">
      <c r="B57" s="72"/>
      <c r="P57" s="84"/>
    </row>
    <row r="58" spans="2:16">
      <c r="B58" s="72"/>
      <c r="P58" s="84"/>
    </row>
    <row r="59" spans="2:16">
      <c r="B59" s="72"/>
      <c r="P59" s="84"/>
    </row>
    <row r="60" spans="2:16">
      <c r="B60" s="72"/>
      <c r="P60" s="84"/>
    </row>
    <row r="61" spans="2:16">
      <c r="B61" s="72"/>
      <c r="P61" s="84"/>
    </row>
    <row r="62" spans="2:16">
      <c r="B62" s="72"/>
      <c r="P62" s="84"/>
    </row>
    <row r="63" spans="2:16">
      <c r="B63" s="72"/>
      <c r="P63" s="84"/>
    </row>
    <row r="64" spans="2:16">
      <c r="B64" s="72"/>
      <c r="P64" s="84"/>
    </row>
    <row r="65" spans="2:16">
      <c r="B65" s="72"/>
      <c r="P65" s="84"/>
    </row>
    <row r="66" spans="2:16">
      <c r="B66" s="72"/>
      <c r="P66" s="84"/>
    </row>
    <row r="67" spans="2:16">
      <c r="B67" s="72"/>
      <c r="P67" s="84"/>
    </row>
    <row r="68" spans="2:16">
      <c r="B68" s="72"/>
      <c r="P68" s="84"/>
    </row>
    <row r="69" spans="2:16">
      <c r="B69" s="72"/>
      <c r="P69" s="84"/>
    </row>
    <row r="70" spans="2:16">
      <c r="B70" s="72"/>
      <c r="P70" s="84"/>
    </row>
    <row r="71" spans="2:16">
      <c r="B71" s="72"/>
      <c r="P71" s="84"/>
    </row>
    <row r="72" spans="2:16">
      <c r="B72" s="72"/>
      <c r="P72" s="84"/>
    </row>
    <row r="73" spans="2:16">
      <c r="B73" s="72"/>
      <c r="P73" s="84"/>
    </row>
    <row r="74" spans="2:16">
      <c r="B74" s="72"/>
      <c r="P74" s="84"/>
    </row>
    <row r="75" spans="2:16">
      <c r="B75" s="72"/>
      <c r="P75" s="84"/>
    </row>
    <row r="76" spans="2:16">
      <c r="B76" s="72"/>
      <c r="P76" s="84"/>
    </row>
    <row r="77" spans="2:16">
      <c r="B77" s="72"/>
      <c r="P77" s="84"/>
    </row>
    <row r="78" spans="2:16">
      <c r="B78" s="72"/>
      <c r="P78" s="84"/>
    </row>
    <row r="79" spans="2:16">
      <c r="B79" s="72"/>
      <c r="P79" s="84"/>
    </row>
    <row r="80" spans="2:16">
      <c r="B80" s="72"/>
      <c r="P80" s="84"/>
    </row>
    <row r="81" spans="2:16">
      <c r="B81" s="72"/>
      <c r="P81" s="84"/>
    </row>
    <row r="82" spans="2:16">
      <c r="B82" s="72"/>
      <c r="P82" s="84"/>
    </row>
    <row r="83" spans="2:16">
      <c r="B83" s="72"/>
      <c r="P83" s="84"/>
    </row>
    <row r="84" spans="2:16">
      <c r="B84" s="81"/>
      <c r="C84" s="82"/>
      <c r="D84" s="82"/>
      <c r="E84" s="82"/>
      <c r="F84" s="82"/>
      <c r="G84" s="82"/>
      <c r="H84" s="82"/>
      <c r="I84" s="82"/>
      <c r="J84" s="82"/>
      <c r="K84" s="82"/>
      <c r="L84" s="82"/>
      <c r="M84" s="82"/>
      <c r="N84" s="82"/>
      <c r="O84" s="82"/>
      <c r="P84" s="85"/>
    </row>
  </sheetData>
  <phoneticPr fontId="3"/>
  <pageMargins left="0.70866141732283472" right="0.19685039370078741" top="0.59055118110236227" bottom="0.59055118110236227" header="0.31496062992125984" footer="0.31496062992125984"/>
  <pageSetup paperSize="9" scale="70" orientation="portrait" r:id="rId1"/>
  <headerFooter>
    <oddHeader>&amp;R&amp;"ＭＳ 明朝,標準"&amp;12 2-6.医科健診分析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66"/>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10" width="14.875" style="6" customWidth="1"/>
    <col min="11" max="11" width="12" style="6" customWidth="1"/>
    <col min="12" max="16384" width="9" style="6"/>
  </cols>
  <sheetData>
    <row r="1" spans="1:11" ht="16.5" customHeight="1">
      <c r="A1" s="6" t="s">
        <v>282</v>
      </c>
    </row>
    <row r="2" spans="1:11" ht="16.5" customHeight="1">
      <c r="A2" s="6" t="s">
        <v>192</v>
      </c>
      <c r="C2" s="29" t="s">
        <v>283</v>
      </c>
    </row>
    <row r="3" spans="1:11">
      <c r="B3" s="7"/>
      <c r="C3" s="8" t="s">
        <v>80</v>
      </c>
      <c r="D3" s="9" t="s">
        <v>72</v>
      </c>
      <c r="E3" s="27" t="s">
        <v>268</v>
      </c>
      <c r="H3" s="5" t="s">
        <v>290</v>
      </c>
      <c r="I3" s="97" t="s">
        <v>80</v>
      </c>
      <c r="J3" s="98" t="s">
        <v>72</v>
      </c>
      <c r="K3" s="99" t="s">
        <v>268</v>
      </c>
    </row>
    <row r="4" spans="1:11" s="53" customFormat="1">
      <c r="B4" s="5" t="s">
        <v>190</v>
      </c>
      <c r="C4" s="134">
        <f>SUM(I4:I13)</f>
        <v>10807</v>
      </c>
      <c r="D4" s="135">
        <f>SUM(J4:J13)</f>
        <v>1354</v>
      </c>
      <c r="E4" s="124">
        <f>IFERROR(D4/C4,"-")</f>
        <v>0.12528916443046173</v>
      </c>
      <c r="H4" s="5" t="s">
        <v>92</v>
      </c>
      <c r="I4" s="110">
        <v>252</v>
      </c>
      <c r="J4" s="123">
        <v>28</v>
      </c>
      <c r="K4" s="124">
        <f>IFERROR(J4/I4,"-")</f>
        <v>0.1111111111111111</v>
      </c>
    </row>
    <row r="5" spans="1:11" s="53" customFormat="1">
      <c r="B5" s="5" t="s">
        <v>102</v>
      </c>
      <c r="C5" s="125">
        <v>91526</v>
      </c>
      <c r="D5" s="126">
        <v>15681</v>
      </c>
      <c r="E5" s="124">
        <f t="shared" ref="E5:E45" si="0">IFERROR(D5/C5,"-")</f>
        <v>0.17132836571028998</v>
      </c>
      <c r="H5" s="5" t="s">
        <v>93</v>
      </c>
      <c r="I5" s="125">
        <v>414</v>
      </c>
      <c r="J5" s="126">
        <v>47</v>
      </c>
      <c r="K5" s="124">
        <f t="shared" ref="K5:K13" si="1">IFERROR(J5/I5,"-")</f>
        <v>0.11352657004830918</v>
      </c>
    </row>
    <row r="6" spans="1:11" s="53" customFormat="1">
      <c r="B6" s="5" t="s">
        <v>103</v>
      </c>
      <c r="C6" s="125">
        <v>103347</v>
      </c>
      <c r="D6" s="126">
        <v>27160</v>
      </c>
      <c r="E6" s="124">
        <f t="shared" si="0"/>
        <v>0.26280395173541565</v>
      </c>
      <c r="H6" s="5" t="s">
        <v>94</v>
      </c>
      <c r="I6" s="125">
        <v>774</v>
      </c>
      <c r="J6" s="126">
        <v>97</v>
      </c>
      <c r="K6" s="124">
        <f t="shared" si="1"/>
        <v>0.12532299741602068</v>
      </c>
    </row>
    <row r="7" spans="1:11" s="53" customFormat="1">
      <c r="B7" s="5" t="s">
        <v>104</v>
      </c>
      <c r="C7" s="125">
        <v>97546</v>
      </c>
      <c r="D7" s="126">
        <v>25816</v>
      </c>
      <c r="E7" s="124">
        <f t="shared" si="0"/>
        <v>0.26465462448485844</v>
      </c>
      <c r="H7" s="5" t="s">
        <v>95</v>
      </c>
      <c r="I7" s="125">
        <v>946</v>
      </c>
      <c r="J7" s="126">
        <v>95</v>
      </c>
      <c r="K7" s="124">
        <f t="shared" si="1"/>
        <v>0.10042283298097252</v>
      </c>
    </row>
    <row r="8" spans="1:11" s="53" customFormat="1">
      <c r="B8" s="5" t="s">
        <v>105</v>
      </c>
      <c r="C8" s="125">
        <v>103056</v>
      </c>
      <c r="D8" s="126">
        <v>26420</v>
      </c>
      <c r="E8" s="124">
        <f t="shared" si="0"/>
        <v>0.25636547120012421</v>
      </c>
      <c r="H8" s="5" t="s">
        <v>96</v>
      </c>
      <c r="I8" s="125">
        <v>1171</v>
      </c>
      <c r="J8" s="126">
        <v>145</v>
      </c>
      <c r="K8" s="124">
        <f t="shared" si="1"/>
        <v>0.12382578992314261</v>
      </c>
    </row>
    <row r="9" spans="1:11" s="53" customFormat="1">
      <c r="B9" s="5" t="s">
        <v>106</v>
      </c>
      <c r="C9" s="125">
        <v>90427</v>
      </c>
      <c r="D9" s="126">
        <v>22254</v>
      </c>
      <c r="E9" s="124">
        <f t="shared" si="0"/>
        <v>0.24609906333285411</v>
      </c>
      <c r="H9" s="5" t="s">
        <v>97</v>
      </c>
      <c r="I9" s="125">
        <v>1362</v>
      </c>
      <c r="J9" s="126">
        <v>167</v>
      </c>
      <c r="K9" s="124">
        <f t="shared" si="1"/>
        <v>0.12261380323054331</v>
      </c>
    </row>
    <row r="10" spans="1:11" s="53" customFormat="1">
      <c r="B10" s="5" t="s">
        <v>107</v>
      </c>
      <c r="C10" s="125">
        <v>76698</v>
      </c>
      <c r="D10" s="126">
        <v>18167</v>
      </c>
      <c r="E10" s="124">
        <f t="shared" si="0"/>
        <v>0.23686406425200135</v>
      </c>
      <c r="H10" s="5" t="s">
        <v>98</v>
      </c>
      <c r="I10" s="125">
        <v>1626</v>
      </c>
      <c r="J10" s="126">
        <v>194</v>
      </c>
      <c r="K10" s="124">
        <f t="shared" si="1"/>
        <v>0.11931119311193111</v>
      </c>
    </row>
    <row r="11" spans="1:11" s="53" customFormat="1">
      <c r="B11" s="5" t="s">
        <v>108</v>
      </c>
      <c r="C11" s="125">
        <v>66852</v>
      </c>
      <c r="D11" s="126">
        <v>15180</v>
      </c>
      <c r="E11" s="124">
        <f t="shared" si="0"/>
        <v>0.22706874887811884</v>
      </c>
      <c r="H11" s="5" t="s">
        <v>99</v>
      </c>
      <c r="I11" s="125">
        <v>1756</v>
      </c>
      <c r="J11" s="126">
        <v>228</v>
      </c>
      <c r="K11" s="124">
        <f t="shared" si="1"/>
        <v>0.12984054669703873</v>
      </c>
    </row>
    <row r="12" spans="1:11" s="53" customFormat="1">
      <c r="B12" s="5" t="s">
        <v>109</v>
      </c>
      <c r="C12" s="125">
        <v>72235</v>
      </c>
      <c r="D12" s="126">
        <v>15415</v>
      </c>
      <c r="E12" s="124">
        <f t="shared" si="0"/>
        <v>0.21340070602893335</v>
      </c>
      <c r="H12" s="5" t="s">
        <v>100</v>
      </c>
      <c r="I12" s="125">
        <v>1364</v>
      </c>
      <c r="J12" s="126">
        <v>189</v>
      </c>
      <c r="K12" s="124">
        <f t="shared" si="1"/>
        <v>0.13856304985337242</v>
      </c>
    </row>
    <row r="13" spans="1:11" s="53" customFormat="1">
      <c r="B13" s="5" t="s">
        <v>110</v>
      </c>
      <c r="C13" s="125">
        <v>65618</v>
      </c>
      <c r="D13" s="126">
        <v>13262</v>
      </c>
      <c r="E13" s="124">
        <f t="shared" si="0"/>
        <v>0.20210917735987077</v>
      </c>
      <c r="H13" s="5" t="s">
        <v>101</v>
      </c>
      <c r="I13" s="125">
        <v>1142</v>
      </c>
      <c r="J13" s="126">
        <v>164</v>
      </c>
      <c r="K13" s="124">
        <f t="shared" si="1"/>
        <v>0.14360770577933449</v>
      </c>
    </row>
    <row r="14" spans="1:11" s="53" customFormat="1">
      <c r="B14" s="5" t="s">
        <v>111</v>
      </c>
      <c r="C14" s="125">
        <v>62234</v>
      </c>
      <c r="D14" s="126">
        <v>11824</v>
      </c>
      <c r="E14" s="124">
        <f t="shared" si="0"/>
        <v>0.18999260854195457</v>
      </c>
    </row>
    <row r="15" spans="1:11" s="53" customFormat="1">
      <c r="B15" s="5" t="s">
        <v>112</v>
      </c>
      <c r="C15" s="125">
        <v>52531</v>
      </c>
      <c r="D15" s="126">
        <v>9341</v>
      </c>
      <c r="E15" s="124">
        <f t="shared" si="0"/>
        <v>0.17781881174925282</v>
      </c>
    </row>
    <row r="16" spans="1:11" s="53" customFormat="1">
      <c r="B16" s="5" t="s">
        <v>113</v>
      </c>
      <c r="C16" s="125">
        <v>46083</v>
      </c>
      <c r="D16" s="126">
        <v>7598</v>
      </c>
      <c r="E16" s="124">
        <f t="shared" si="0"/>
        <v>0.16487641863593949</v>
      </c>
    </row>
    <row r="17" spans="2:5" s="53" customFormat="1">
      <c r="B17" s="5" t="s">
        <v>114</v>
      </c>
      <c r="C17" s="125">
        <v>42722</v>
      </c>
      <c r="D17" s="126">
        <v>6551</v>
      </c>
      <c r="E17" s="124">
        <f t="shared" si="0"/>
        <v>0.1533401994288657</v>
      </c>
    </row>
    <row r="18" spans="2:5" s="53" customFormat="1">
      <c r="B18" s="5" t="s">
        <v>115</v>
      </c>
      <c r="C18" s="125">
        <v>35583</v>
      </c>
      <c r="D18" s="126">
        <v>5043</v>
      </c>
      <c r="E18" s="124">
        <f t="shared" si="0"/>
        <v>0.14172498103026726</v>
      </c>
    </row>
    <row r="19" spans="2:5" s="53" customFormat="1">
      <c r="B19" s="5" t="s">
        <v>116</v>
      </c>
      <c r="C19" s="125">
        <v>30261</v>
      </c>
      <c r="D19" s="126">
        <v>3921</v>
      </c>
      <c r="E19" s="124">
        <f t="shared" si="0"/>
        <v>0.12957271735897691</v>
      </c>
    </row>
    <row r="20" spans="2:5" s="53" customFormat="1">
      <c r="B20" s="5" t="s">
        <v>117</v>
      </c>
      <c r="C20" s="125">
        <v>25068</v>
      </c>
      <c r="D20" s="126">
        <v>3007</v>
      </c>
      <c r="E20" s="124">
        <f t="shared" si="0"/>
        <v>0.11995372586564544</v>
      </c>
    </row>
    <row r="21" spans="2:5" s="53" customFormat="1">
      <c r="B21" s="5" t="s">
        <v>118</v>
      </c>
      <c r="C21" s="125">
        <v>21608</v>
      </c>
      <c r="D21" s="126">
        <v>2370</v>
      </c>
      <c r="E21" s="124">
        <f t="shared" si="0"/>
        <v>0.1096815994076268</v>
      </c>
    </row>
    <row r="22" spans="2:5" s="53" customFormat="1">
      <c r="B22" s="5" t="s">
        <v>119</v>
      </c>
      <c r="C22" s="125">
        <v>17048</v>
      </c>
      <c r="D22" s="126">
        <v>1751</v>
      </c>
      <c r="E22" s="124">
        <f t="shared" si="0"/>
        <v>0.10270999530736744</v>
      </c>
    </row>
    <row r="23" spans="2:5" s="53" customFormat="1">
      <c r="B23" s="5" t="s">
        <v>120</v>
      </c>
      <c r="C23" s="125">
        <v>14079</v>
      </c>
      <c r="D23" s="126">
        <v>1276</v>
      </c>
      <c r="E23" s="124">
        <f t="shared" si="0"/>
        <v>9.0631436891824707E-2</v>
      </c>
    </row>
    <row r="24" spans="2:5" s="53" customFormat="1">
      <c r="B24" s="5" t="s">
        <v>121</v>
      </c>
      <c r="C24" s="125">
        <v>10843</v>
      </c>
      <c r="D24" s="126">
        <v>969</v>
      </c>
      <c r="E24" s="124">
        <f t="shared" si="0"/>
        <v>8.9366411509729779E-2</v>
      </c>
    </row>
    <row r="25" spans="2:5" s="53" customFormat="1">
      <c r="B25" s="5" t="s">
        <v>122</v>
      </c>
      <c r="C25" s="125">
        <v>7975</v>
      </c>
      <c r="D25" s="126">
        <v>673</v>
      </c>
      <c r="E25" s="124">
        <f t="shared" si="0"/>
        <v>8.4388714733542314E-2</v>
      </c>
    </row>
    <row r="26" spans="2:5" s="53" customFormat="1">
      <c r="B26" s="5" t="s">
        <v>123</v>
      </c>
      <c r="C26" s="125">
        <v>6056</v>
      </c>
      <c r="D26" s="126">
        <v>451</v>
      </c>
      <c r="E26" s="124">
        <f t="shared" si="0"/>
        <v>7.447159841479524E-2</v>
      </c>
    </row>
    <row r="27" spans="2:5" s="53" customFormat="1">
      <c r="B27" s="5" t="s">
        <v>124</v>
      </c>
      <c r="C27" s="125">
        <v>4394</v>
      </c>
      <c r="D27" s="126">
        <v>297</v>
      </c>
      <c r="E27" s="124">
        <f t="shared" si="0"/>
        <v>6.7592171142467003E-2</v>
      </c>
    </row>
    <row r="28" spans="2:5" s="53" customFormat="1">
      <c r="B28" s="5" t="s">
        <v>125</v>
      </c>
      <c r="C28" s="125">
        <v>3232</v>
      </c>
      <c r="D28" s="126">
        <v>201</v>
      </c>
      <c r="E28" s="124">
        <f t="shared" si="0"/>
        <v>6.219059405940594E-2</v>
      </c>
    </row>
    <row r="29" spans="2:5" s="53" customFormat="1">
      <c r="B29" s="5" t="s">
        <v>126</v>
      </c>
      <c r="C29" s="125">
        <v>2303</v>
      </c>
      <c r="D29" s="126">
        <v>141</v>
      </c>
      <c r="E29" s="124">
        <f t="shared" si="0"/>
        <v>6.1224489795918366E-2</v>
      </c>
    </row>
    <row r="30" spans="2:5" s="53" customFormat="1">
      <c r="B30" s="5" t="s">
        <v>127</v>
      </c>
      <c r="C30" s="125">
        <v>1539</v>
      </c>
      <c r="D30" s="126">
        <v>81</v>
      </c>
      <c r="E30" s="124">
        <f t="shared" si="0"/>
        <v>5.2631578947368418E-2</v>
      </c>
    </row>
    <row r="31" spans="2:5" s="53" customFormat="1">
      <c r="B31" s="5" t="s">
        <v>128</v>
      </c>
      <c r="C31" s="125">
        <v>876</v>
      </c>
      <c r="D31" s="126">
        <v>55</v>
      </c>
      <c r="E31" s="124">
        <f t="shared" si="0"/>
        <v>6.2785388127853878E-2</v>
      </c>
    </row>
    <row r="32" spans="2:5" s="53" customFormat="1">
      <c r="B32" s="5" t="s">
        <v>129</v>
      </c>
      <c r="C32" s="125">
        <v>600</v>
      </c>
      <c r="D32" s="126">
        <v>22</v>
      </c>
      <c r="E32" s="124">
        <f t="shared" si="0"/>
        <v>3.6666666666666667E-2</v>
      </c>
    </row>
    <row r="33" spans="2:5" s="53" customFormat="1">
      <c r="B33" s="5" t="s">
        <v>169</v>
      </c>
      <c r="C33" s="125">
        <v>369</v>
      </c>
      <c r="D33" s="126">
        <v>16</v>
      </c>
      <c r="E33" s="124">
        <f t="shared" si="0"/>
        <v>4.3360433604336043E-2</v>
      </c>
    </row>
    <row r="34" spans="2:5" s="53" customFormat="1">
      <c r="B34" s="5" t="s">
        <v>170</v>
      </c>
      <c r="C34" s="125">
        <v>245</v>
      </c>
      <c r="D34" s="126">
        <v>7</v>
      </c>
      <c r="E34" s="124">
        <f t="shared" si="0"/>
        <v>2.8571428571428571E-2</v>
      </c>
    </row>
    <row r="35" spans="2:5" s="53" customFormat="1">
      <c r="B35" s="5" t="s">
        <v>171</v>
      </c>
      <c r="C35" s="125">
        <v>124</v>
      </c>
      <c r="D35" s="126">
        <v>6</v>
      </c>
      <c r="E35" s="124">
        <f t="shared" si="0"/>
        <v>4.8387096774193547E-2</v>
      </c>
    </row>
    <row r="36" spans="2:5" s="53" customFormat="1">
      <c r="B36" s="5" t="s">
        <v>172</v>
      </c>
      <c r="C36" s="125">
        <v>93</v>
      </c>
      <c r="D36" s="126">
        <v>0</v>
      </c>
      <c r="E36" s="124">
        <f t="shared" si="0"/>
        <v>0</v>
      </c>
    </row>
    <row r="37" spans="2:5" s="53" customFormat="1">
      <c r="B37" s="5" t="s">
        <v>173</v>
      </c>
      <c r="C37" s="125">
        <v>50</v>
      </c>
      <c r="D37" s="126">
        <v>2</v>
      </c>
      <c r="E37" s="124">
        <f t="shared" si="0"/>
        <v>0.04</v>
      </c>
    </row>
    <row r="38" spans="2:5" s="53" customFormat="1">
      <c r="B38" s="5" t="s">
        <v>174</v>
      </c>
      <c r="C38" s="125">
        <v>20</v>
      </c>
      <c r="D38" s="126">
        <v>0</v>
      </c>
      <c r="E38" s="124">
        <f t="shared" si="0"/>
        <v>0</v>
      </c>
    </row>
    <row r="39" spans="2:5" s="53" customFormat="1">
      <c r="B39" s="5" t="s">
        <v>175</v>
      </c>
      <c r="C39" s="125">
        <v>16</v>
      </c>
      <c r="D39" s="126">
        <v>0</v>
      </c>
      <c r="E39" s="124">
        <f t="shared" si="0"/>
        <v>0</v>
      </c>
    </row>
    <row r="40" spans="2:5" s="53" customFormat="1">
      <c r="B40" s="5" t="s">
        <v>176</v>
      </c>
      <c r="C40" s="125">
        <v>6</v>
      </c>
      <c r="D40" s="126">
        <v>0</v>
      </c>
      <c r="E40" s="124">
        <f t="shared" si="0"/>
        <v>0</v>
      </c>
    </row>
    <row r="41" spans="2:5" s="53" customFormat="1">
      <c r="B41" s="5" t="s">
        <v>177</v>
      </c>
      <c r="C41" s="125">
        <v>5</v>
      </c>
      <c r="D41" s="126">
        <v>0</v>
      </c>
      <c r="E41" s="124">
        <f t="shared" si="0"/>
        <v>0</v>
      </c>
    </row>
    <row r="42" spans="2:5" s="53" customFormat="1">
      <c r="B42" s="5" t="s">
        <v>178</v>
      </c>
      <c r="C42" s="125">
        <v>0</v>
      </c>
      <c r="D42" s="126">
        <v>0</v>
      </c>
      <c r="E42" s="124" t="str">
        <f t="shared" si="0"/>
        <v>-</v>
      </c>
    </row>
    <row r="43" spans="2:5" s="53" customFormat="1">
      <c r="B43" s="5" t="s">
        <v>179</v>
      </c>
      <c r="C43" s="125">
        <v>0</v>
      </c>
      <c r="D43" s="126">
        <v>0</v>
      </c>
      <c r="E43" s="124" t="str">
        <f t="shared" si="0"/>
        <v>-</v>
      </c>
    </row>
    <row r="44" spans="2:5" s="53" customFormat="1">
      <c r="B44" s="5" t="s">
        <v>180</v>
      </c>
      <c r="C44" s="125">
        <v>0</v>
      </c>
      <c r="D44" s="126">
        <v>0</v>
      </c>
      <c r="E44" s="124" t="str">
        <f t="shared" ref="E44" si="2">IFERROR(D44/C44,"-")</f>
        <v>-</v>
      </c>
    </row>
    <row r="45" spans="2:5" s="53" customFormat="1" ht="14.25" thickBot="1">
      <c r="B45" s="5" t="s">
        <v>291</v>
      </c>
      <c r="C45" s="125">
        <v>1</v>
      </c>
      <c r="D45" s="126">
        <v>0</v>
      </c>
      <c r="E45" s="124">
        <f t="shared" si="0"/>
        <v>0</v>
      </c>
    </row>
    <row r="46" spans="2:5" s="53" customFormat="1" ht="14.25" thickTop="1">
      <c r="B46" s="10" t="s">
        <v>91</v>
      </c>
      <c r="C46" s="127">
        <f>SUM(C4:C45)</f>
        <v>1164076</v>
      </c>
      <c r="D46" s="128">
        <f>SUM(D4:D45)</f>
        <v>236312</v>
      </c>
      <c r="E46" s="129"/>
    </row>
    <row r="47" spans="2:5" s="53" customFormat="1">
      <c r="B47" s="30" t="s">
        <v>275</v>
      </c>
    </row>
    <row r="48" spans="2:5" s="53" customFormat="1">
      <c r="B48" s="31" t="s">
        <v>310</v>
      </c>
    </row>
    <row r="49" spans="2:4" s="53" customFormat="1">
      <c r="B49" s="31" t="s">
        <v>273</v>
      </c>
    </row>
    <row r="50" spans="2:4">
      <c r="B50" s="32"/>
      <c r="C50" s="32"/>
      <c r="D50" s="32"/>
    </row>
    <row r="51" spans="2:4">
      <c r="B51" s="32"/>
      <c r="C51" s="32"/>
      <c r="D51" s="32"/>
    </row>
    <row r="52" spans="2:4">
      <c r="B52" s="32"/>
      <c r="C52" s="32"/>
      <c r="D52" s="32"/>
    </row>
    <row r="53" spans="2:4">
      <c r="B53" s="32"/>
      <c r="C53" s="32"/>
      <c r="D53" s="32"/>
    </row>
    <row r="54" spans="2:4">
      <c r="B54" s="32"/>
      <c r="C54" s="32"/>
      <c r="D54" s="32"/>
    </row>
    <row r="55" spans="2:4">
      <c r="B55" s="32"/>
      <c r="C55" s="32"/>
      <c r="D55" s="32"/>
    </row>
    <row r="56" spans="2:4">
      <c r="B56" s="32"/>
      <c r="C56" s="32"/>
      <c r="D56" s="32"/>
    </row>
    <row r="57" spans="2:4">
      <c r="B57" s="32"/>
      <c r="C57" s="32"/>
      <c r="D57" s="32"/>
    </row>
    <row r="58" spans="2:4">
      <c r="B58" s="32"/>
      <c r="C58" s="32"/>
      <c r="D58" s="32"/>
    </row>
    <row r="59" spans="2:4">
      <c r="B59" s="32"/>
      <c r="C59" s="32"/>
      <c r="D59" s="32"/>
    </row>
    <row r="60" spans="2:4">
      <c r="B60" s="32"/>
      <c r="C60" s="32"/>
      <c r="D60" s="32"/>
    </row>
    <row r="61" spans="2:4">
      <c r="B61" s="32"/>
      <c r="C61" s="32"/>
      <c r="D61" s="32"/>
    </row>
    <row r="62" spans="2:4">
      <c r="B62" s="32"/>
      <c r="C62" s="32"/>
      <c r="D62" s="32"/>
    </row>
    <row r="63" spans="2:4">
      <c r="B63" s="32"/>
      <c r="C63" s="32"/>
      <c r="D63" s="32"/>
    </row>
    <row r="64" spans="2:4">
      <c r="B64" s="32"/>
      <c r="C64" s="32"/>
      <c r="D64" s="32"/>
    </row>
    <row r="65" spans="2:4">
      <c r="B65" s="32"/>
      <c r="C65" s="32"/>
      <c r="D65" s="32"/>
    </row>
    <row r="66" spans="2:4">
      <c r="B66" s="32"/>
      <c r="C66" s="32"/>
      <c r="D66" s="32"/>
    </row>
  </sheetData>
  <phoneticPr fontId="3"/>
  <pageMargins left="0.70866141732283472" right="0.19685039370078741" top="0.59055118110236227" bottom="0.59055118110236227" header="0.31496062992125984" footer="0.31496062992125984"/>
  <pageSetup paperSize="9" scale="70" fitToHeight="0" orientation="portrait" r:id="rId1"/>
  <headerFooter>
    <oddHeader>&amp;R&amp;"ＭＳ 明朝,標準"&amp;12 2-6.医科健診分析</oddHeader>
  </headerFooter>
  <rowBreaks count="1" manualBreakCount="1">
    <brk id="56"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70</vt:i4>
      </vt:variant>
    </vt:vector>
  </HeadingPairs>
  <TitlesOfParts>
    <vt:vector size="132" baseType="lpstr">
      <vt:lpstr>年齢別受診率(資格通年)</vt:lpstr>
      <vt:lpstr>健診受診率(資格通年)グラフ</vt:lpstr>
      <vt:lpstr>地区別_健診受診率(資格通年)</vt:lpstr>
      <vt:lpstr>地区別_健診受診率(資格通年)グラフ</vt:lpstr>
      <vt:lpstr>地区別_健診受診率(資格通年)MAP</vt:lpstr>
      <vt:lpstr>市区町村別_健診受診率(資格通年)</vt:lpstr>
      <vt:lpstr>市区町村別_健診受診率(資格通年)グラフ</vt:lpstr>
      <vt:lpstr>市区町村別_健診受診率(資格通年)MAP</vt:lpstr>
      <vt:lpstr>年齢別受診率(年度末資格)</vt:lpstr>
      <vt:lpstr>健診受診率(年度末資格)グラフ</vt:lpstr>
      <vt:lpstr>地区別_健診受診率(年度末資格)</vt:lpstr>
      <vt:lpstr>地区別_健診受診率(年度末資格)グラフ</vt:lpstr>
      <vt:lpstr>地区別_健診受診率(年度末資格)MAP</vt:lpstr>
      <vt:lpstr>市区町村別_健診受診率(年度末資格)</vt:lpstr>
      <vt:lpstr>市区町村別_健診受診率(年度末資格)グラフ</vt:lpstr>
      <vt:lpstr>市区町村別_健診受診率(年度末資格)MAP</vt:lpstr>
      <vt:lpstr>指導対象者群分析</vt:lpstr>
      <vt:lpstr>地区別_指導対象者群分析</vt:lpstr>
      <vt:lpstr>地区別_異常値放置グラフ</vt:lpstr>
      <vt:lpstr>地区別_治療中断者グラフ</vt:lpstr>
      <vt:lpstr>市区町村別_指導対象者群分析</vt:lpstr>
      <vt:lpstr>市区町村別_異常値放置グラフ</vt:lpstr>
      <vt:lpstr>市区町村別_治療中断者グラフ</vt:lpstr>
      <vt:lpstr>有所見者割合</vt:lpstr>
      <vt:lpstr>地区別_有所見者割合</vt:lpstr>
      <vt:lpstr>地区別_BMIグラフ</vt:lpstr>
      <vt:lpstr>地区別_BMIMAP</vt:lpstr>
      <vt:lpstr>地区別_腹囲グラフ</vt:lpstr>
      <vt:lpstr>地区別_腹囲MAP</vt:lpstr>
      <vt:lpstr>地区別_収縮期グラフ</vt:lpstr>
      <vt:lpstr>地区別_収縮期MAP</vt:lpstr>
      <vt:lpstr>地区別_拡張期グラフ</vt:lpstr>
      <vt:lpstr>地区別_拡張期MAP</vt:lpstr>
      <vt:lpstr>地区別_中性脂肪グラフ</vt:lpstr>
      <vt:lpstr>地区別_中性脂肪MAP</vt:lpstr>
      <vt:lpstr>地区別_HDLグラフ</vt:lpstr>
      <vt:lpstr>地区別_HDLMAP</vt:lpstr>
      <vt:lpstr>地区別_LDLグラフ</vt:lpstr>
      <vt:lpstr>地区別_LDLMAP</vt:lpstr>
      <vt:lpstr>地区別_空腹時グラフ</vt:lpstr>
      <vt:lpstr>地区別_空腹時MAP</vt:lpstr>
      <vt:lpstr>地区別_HbA1cグラフ</vt:lpstr>
      <vt:lpstr>地区別_HbA1cMAP</vt:lpstr>
      <vt:lpstr>市区町村別_有所見者割合</vt:lpstr>
      <vt:lpstr>市区町村別_BMIグラフ</vt:lpstr>
      <vt:lpstr>市区町村別_BMIMAP</vt:lpstr>
      <vt:lpstr>市区町村別_腹囲グラフ</vt:lpstr>
      <vt:lpstr>市区町村別_腹囲MAP</vt:lpstr>
      <vt:lpstr>市区町村別_収縮期グラフ</vt:lpstr>
      <vt:lpstr>市区町村別_収縮期MAP</vt:lpstr>
      <vt:lpstr>市区町村別_拡張期グラフ</vt:lpstr>
      <vt:lpstr>市区町村別_拡張期MAP</vt:lpstr>
      <vt:lpstr>市区町村別_中性脂肪グラフ</vt:lpstr>
      <vt:lpstr>市区町村別_中性脂肪MAP</vt:lpstr>
      <vt:lpstr>市区町村別_HDLグラフ</vt:lpstr>
      <vt:lpstr>市区町村別_HDLMAP</vt:lpstr>
      <vt:lpstr>市区町村別_LDLグラフ</vt:lpstr>
      <vt:lpstr>市区町村別_LDLMAP</vt:lpstr>
      <vt:lpstr>市区町村別_空腹時グラフ</vt:lpstr>
      <vt:lpstr>市区町村別_空腹時MAP</vt:lpstr>
      <vt:lpstr>市区町村別_HbA1cグラフ</vt:lpstr>
      <vt:lpstr>市区町村別_HbA1cMAP</vt:lpstr>
      <vt:lpstr>'健診受診率(資格通年)グラフ'!Print_Area</vt:lpstr>
      <vt:lpstr>'健診受診率(年度末資格)グラフ'!Print_Area</vt:lpstr>
      <vt:lpstr>市区町村別_BMIMAP!Print_Area</vt:lpstr>
      <vt:lpstr>市区町村別_BMIグラフ!Print_Area</vt:lpstr>
      <vt:lpstr>市区町村別_HbA1cMAP!Print_Area</vt:lpstr>
      <vt:lpstr>市区町村別_HbA1cグラフ!Print_Area</vt:lpstr>
      <vt:lpstr>市区町村別_HDLMAP!Print_Area</vt:lpstr>
      <vt:lpstr>市区町村別_HDLグラフ!Print_Area</vt:lpstr>
      <vt:lpstr>市区町村別_LDLMAP!Print_Area</vt:lpstr>
      <vt:lpstr>市区町村別_LDLグラフ!Print_Area</vt:lpstr>
      <vt:lpstr>市区町村別_異常値放置グラフ!Print_Area</vt:lpstr>
      <vt:lpstr>市区町村別_拡張期MAP!Print_Area</vt:lpstr>
      <vt:lpstr>市区町村別_拡張期グラフ!Print_Area</vt:lpstr>
      <vt:lpstr>市区町村別_空腹時MAP!Print_Area</vt:lpstr>
      <vt:lpstr>市区町村別_空腹時グラフ!Print_Area</vt:lpstr>
      <vt:lpstr>'市区町村別_健診受診率(資格通年)'!Print_Area</vt:lpstr>
      <vt:lpstr>'市区町村別_健診受診率(資格通年)MAP'!Print_Area</vt:lpstr>
      <vt:lpstr>'市区町村別_健診受診率(資格通年)グラフ'!Print_Area</vt:lpstr>
      <vt:lpstr>'市区町村別_健診受診率(年度末資格)'!Print_Area</vt:lpstr>
      <vt:lpstr>'市区町村別_健診受診率(年度末資格)MAP'!Print_Area</vt:lpstr>
      <vt:lpstr>'市区町村別_健診受診率(年度末資格)グラフ'!Print_Area</vt:lpstr>
      <vt:lpstr>市区町村別_指導対象者群分析!Print_Area</vt:lpstr>
      <vt:lpstr>市区町村別_治療中断者グラフ!Print_Area</vt:lpstr>
      <vt:lpstr>市区町村別_収縮期MAP!Print_Area</vt:lpstr>
      <vt:lpstr>市区町村別_収縮期グラフ!Print_Area</vt:lpstr>
      <vt:lpstr>市区町村別_中性脂肪MAP!Print_Area</vt:lpstr>
      <vt:lpstr>市区町村別_中性脂肪グラフ!Print_Area</vt:lpstr>
      <vt:lpstr>市区町村別_腹囲MAP!Print_Area</vt:lpstr>
      <vt:lpstr>市区町村別_腹囲グラフ!Print_Area</vt:lpstr>
      <vt:lpstr>市区町村別_有所見者割合!Print_Area</vt:lpstr>
      <vt:lpstr>指導対象者群分析!Print_Area</vt:lpstr>
      <vt:lpstr>地区別_BMIMAP!Print_Area</vt:lpstr>
      <vt:lpstr>地区別_BMIグラフ!Print_Area</vt:lpstr>
      <vt:lpstr>地区別_HbA1cMAP!Print_Area</vt:lpstr>
      <vt:lpstr>地区別_HbA1cグラフ!Print_Area</vt:lpstr>
      <vt:lpstr>地区別_HDLMAP!Print_Area</vt:lpstr>
      <vt:lpstr>地区別_HDLグラフ!Print_Area</vt:lpstr>
      <vt:lpstr>地区別_LDLMAP!Print_Area</vt:lpstr>
      <vt:lpstr>地区別_LDLグラフ!Print_Area</vt:lpstr>
      <vt:lpstr>地区別_異常値放置グラフ!Print_Area</vt:lpstr>
      <vt:lpstr>地区別_拡張期MAP!Print_Area</vt:lpstr>
      <vt:lpstr>地区別_拡張期グラフ!Print_Area</vt:lpstr>
      <vt:lpstr>地区別_空腹時MAP!Print_Area</vt:lpstr>
      <vt:lpstr>地区別_空腹時グラフ!Print_Area</vt:lpstr>
      <vt:lpstr>'地区別_健診受診率(資格通年)'!Print_Area</vt:lpstr>
      <vt:lpstr>'地区別_健診受診率(資格通年)MAP'!Print_Area</vt:lpstr>
      <vt:lpstr>'地区別_健診受診率(資格通年)グラフ'!Print_Area</vt:lpstr>
      <vt:lpstr>'地区別_健診受診率(年度末資格)'!Print_Area</vt:lpstr>
      <vt:lpstr>'地区別_健診受診率(年度末資格)MAP'!Print_Area</vt:lpstr>
      <vt:lpstr>'地区別_健診受診率(年度末資格)グラフ'!Print_Area</vt:lpstr>
      <vt:lpstr>地区別_指導対象者群分析!Print_Area</vt:lpstr>
      <vt:lpstr>地区別_治療中断者グラフ!Print_Area</vt:lpstr>
      <vt:lpstr>地区別_収縮期MAP!Print_Area</vt:lpstr>
      <vt:lpstr>地区別_収縮期グラフ!Print_Area</vt:lpstr>
      <vt:lpstr>地区別_中性脂肪MAP!Print_Area</vt:lpstr>
      <vt:lpstr>地区別_中性脂肪グラフ!Print_Area</vt:lpstr>
      <vt:lpstr>地区別_腹囲MAP!Print_Area</vt:lpstr>
      <vt:lpstr>地区別_腹囲グラフ!Print_Area</vt:lpstr>
      <vt:lpstr>地区別_有所見者割合!Print_Area</vt:lpstr>
      <vt:lpstr>'年齢別受診率(資格通年)'!Print_Area</vt:lpstr>
      <vt:lpstr>'年齢別受診率(年度末資格)'!Print_Area</vt:lpstr>
      <vt:lpstr>有所見者割合!Print_Area</vt:lpstr>
      <vt:lpstr>'市区町村別_健診受診率(資格通年)'!Print_Titles</vt:lpstr>
      <vt:lpstr>'市区町村別_健診受診率(年度末資格)'!Print_Titles</vt:lpstr>
      <vt:lpstr>市区町村別_指導対象者群分析!Print_Titles</vt:lpstr>
      <vt:lpstr>市区町村別_有所見者割合!Print_Titles</vt:lpstr>
      <vt:lpstr>'地区別_健診受診率(資格通年)'!Print_Titles</vt:lpstr>
      <vt:lpstr>'地区別_健診受診率(年度末資格)'!Print_Titles</vt:lpstr>
      <vt:lpstr>地区別_指導対象者群分析!Print_Titles</vt:lpstr>
      <vt:lpstr>地区別_有所見者割合!Print_Titles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2020-10-12T23:39:23Z</cp:lastPrinted>
  <dcterms:created xsi:type="dcterms:W3CDTF">2019-12-18T02:50:02Z</dcterms:created>
  <dcterms:modified xsi:type="dcterms:W3CDTF">2020-10-26T00:04:45Z</dcterms:modified>
  <cp:category/>
  <cp:contentStatus/>
  <dc:language/>
  <cp:version/>
</cp:coreProperties>
</file>