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7"/>
  <workbookPr defaultThemeVersion="124226"/>
  <mc:AlternateContent xmlns:mc="http://schemas.openxmlformats.org/markup-compatibility/2006">
    <mc:Choice Requires="x15">
      <x15ac:absPath xmlns:x15ac="http://schemas.microsoft.com/office/spreadsheetml/2010/11/ac" url="\\dhsv2\分析作業用\■■分析係納品フォルダ\■分析係⇔DH係\20201026_大阪府後期高齢者医療広域連合_医療費分析他\医療費分析(令和元年度)\"/>
    </mc:Choice>
  </mc:AlternateContent>
  <xr:revisionPtr revIDLastSave="0" documentId="13_ncr:1_{AB19FB48-D6F0-4AE8-9A7A-A25E8258604B}" xr6:coauthVersionLast="36" xr6:coauthVersionMax="43" xr10:uidLastSave="{00000000-0000-0000-0000-000000000000}"/>
  <bookViews>
    <workbookView xWindow="-105" yWindow="-105" windowWidth="23250" windowHeight="12570" tabRatio="811" xr2:uid="{00000000-000D-0000-FFFF-FFFF00000000}"/>
  </bookViews>
  <sheets>
    <sheet name="在宅(医科)" sheetId="39" r:id="rId1"/>
    <sheet name="地区別_在宅(医科)" sheetId="50" r:id="rId2"/>
    <sheet name="地区別_在宅患者割合(医科)グラフ" sheetId="76" r:id="rId3"/>
    <sheet name="地区別_在宅患者割合(医科)MAP" sheetId="89" r:id="rId4"/>
    <sheet name="地区別_訪問診療患者割合(医科)グラフ" sheetId="77" r:id="rId5"/>
    <sheet name="市区町村別_在宅(医科)" sheetId="25" r:id="rId6"/>
    <sheet name="市区町村別_在宅患者割合(医科)グラフ" sheetId="35" r:id="rId7"/>
    <sheet name="市区町村別_在宅患者割合(医科)MAP" sheetId="91" r:id="rId8"/>
    <sheet name="市区町村別_訪問診療患者割合(医科)グラフ" sheetId="75" r:id="rId9"/>
    <sheet name="在宅(歯科)" sheetId="38" r:id="rId10"/>
    <sheet name="地区別_在宅(歯科)" sheetId="51" r:id="rId11"/>
    <sheet name="地区別_在宅患者割合(歯科)グラフ" sheetId="78" r:id="rId12"/>
    <sheet name="地区別_在宅患者割合(歯科)MAP" sheetId="92" r:id="rId13"/>
    <sheet name="地区別_訪問診療患者割合(歯科)グラフ" sheetId="79" r:id="rId14"/>
    <sheet name="市区町村別_在宅(歯科)" sheetId="41" r:id="rId15"/>
    <sheet name="市区町村別_在宅患者割合(歯科)グラフ" sheetId="80" r:id="rId16"/>
    <sheet name="市区町村別_在宅患者割合(歯科)MAP" sheetId="93" r:id="rId17"/>
    <sheet name="市区町村別_訪問診療患者割合(歯科)グラフ" sheetId="81" r:id="rId18"/>
    <sheet name="在宅患者の疾病傾向" sheetId="65" r:id="rId19"/>
    <sheet name="地区別_在宅患者の疾病傾向(医療費)" sheetId="49" r:id="rId20"/>
    <sheet name="市区町村別_在宅患者の疾病傾向(医療費)" sheetId="47" r:id="rId21"/>
    <sheet name="地区別_在宅患者の疾病傾向(患者数)" sheetId="71" r:id="rId22"/>
    <sheet name="市区町村別_在宅患者の疾病傾向(患者数)" sheetId="73" r:id="rId23"/>
    <sheet name="地区別_在宅患者の疾病傾向(一人当たり医療費)" sheetId="72" r:id="rId24"/>
    <sheet name="市区町村別_在宅患者の疾病傾向(一人当たり医療費)" sheetId="74" r:id="rId25"/>
    <sheet name="地区別_医療機関数" sheetId="53" r:id="rId26"/>
    <sheet name="市区町村別_医療機関数" sheetId="48" r:id="rId27"/>
    <sheet name="介護の要因疾病" sheetId="69" r:id="rId28"/>
    <sheet name="地区別_介護の要因疾病" sheetId="54" r:id="rId29"/>
    <sheet name="地区別_介護の要因疾病患者割合グラフ" sheetId="83" r:id="rId30"/>
    <sheet name="地区別_介護の要因疾病患者割合MAP" sheetId="94" r:id="rId31"/>
    <sheet name="市区町村別_介護の要因疾病" sheetId="82" r:id="rId32"/>
    <sheet name="市区町村別_介護の要因疾病患者割合グラフ" sheetId="84" r:id="rId33"/>
    <sheet name="市区町村別_介護の要因疾病患者割合MAP" sheetId="95" r:id="rId34"/>
  </sheets>
  <definedNames>
    <definedName name="_xlnm._FilterDatabase" localSheetId="0" hidden="1">'在宅(医科)'!#REF!</definedName>
    <definedName name="_xlnm._FilterDatabase" localSheetId="9" hidden="1">'在宅(歯科)'!#REF!</definedName>
    <definedName name="_xlnm._FilterDatabase" localSheetId="33" hidden="1">市区町村別_介護の要因疾病患者割合MAP!$A$6:$R$6</definedName>
    <definedName name="_xlnm._FilterDatabase" localSheetId="20" hidden="1">'市区町村別_在宅患者の疾病傾向(医療費)'!$A$3:$L$453</definedName>
    <definedName name="_xlnm._FilterDatabase" localSheetId="24" hidden="1">'市区町村別_在宅患者の疾病傾向(一人当たり医療費)'!$A$3:$L$453</definedName>
    <definedName name="_xlnm._FilterDatabase" localSheetId="22" hidden="1">'市区町村別_在宅患者の疾病傾向(患者数)'!$A$3:$L$453</definedName>
    <definedName name="_xlnm._FilterDatabase" localSheetId="7" hidden="1">'市区町村別_在宅患者割合(医科)MAP'!$A$6:$R$6</definedName>
    <definedName name="_xlnm._FilterDatabase" localSheetId="16" hidden="1">'市区町村別_在宅患者割合(歯科)MAP'!$A$6:$R$6</definedName>
    <definedName name="_xlnm._FilterDatabase" localSheetId="19" hidden="1">'地区別_在宅患者の疾病傾向(医療費)'!$A$3:$L$57</definedName>
    <definedName name="_xlnm._FilterDatabase" localSheetId="23" hidden="1">'地区別_在宅患者の疾病傾向(一人当たり医療費)'!$A$3:$L$57</definedName>
    <definedName name="_xlnm._FilterDatabase" localSheetId="21" hidden="1">'地区別_在宅患者の疾病傾向(患者数)'!$A$3:$L$57</definedName>
    <definedName name="_Order1" hidden="1">255</definedName>
    <definedName name="_xlnm.Print_Area" localSheetId="27">介護の要因疾病!$A$1:$L$50</definedName>
    <definedName name="_xlnm.Print_Area" localSheetId="0">'在宅(医科)'!$A$1:$K$52</definedName>
    <definedName name="_xlnm.Print_Area" localSheetId="9">'在宅(歯科)'!$A$1:$K$48</definedName>
    <definedName name="_xlnm.Print_Area" localSheetId="18">在宅患者の疾病傾向!$A$1:$J$47</definedName>
    <definedName name="_xlnm.Print_Area" localSheetId="26">市区町村別_医療機関数!$A$1:$K$81</definedName>
    <definedName name="_xlnm.Print_Area" localSheetId="31">市区町村別_介護の要因疾病!$A$1:$AI$454</definedName>
    <definedName name="_xlnm.Print_Area" localSheetId="33">市区町村別_介護の要因疾病患者割合MAP!$A$1:$Q$85</definedName>
    <definedName name="_xlnm.Print_Area" localSheetId="32">市区町村別_介護の要因疾病患者割合グラフ!$A$1:$J$77</definedName>
    <definedName name="_xlnm.Print_Area" localSheetId="5">'市区町村別_在宅(医科)'!$A$1:$BW$81</definedName>
    <definedName name="_xlnm.Print_Area" localSheetId="14">'市区町村別_在宅(歯科)'!$A$1:$BW$81</definedName>
    <definedName name="_xlnm.Print_Area" localSheetId="20">'市区町村別_在宅患者の疾病傾向(医療費)'!$A$1:$M$453</definedName>
    <definedName name="_xlnm.Print_Area" localSheetId="24">'市区町村別_在宅患者の疾病傾向(一人当たり医療費)'!$A$1:$M$465</definedName>
    <definedName name="_xlnm.Print_Area" localSheetId="22">'市区町村別_在宅患者の疾病傾向(患者数)'!$A$1:$M$453</definedName>
    <definedName name="_xlnm.Print_Area" localSheetId="7">'市区町村別_在宅患者割合(医科)MAP'!$A$1:$Q$85</definedName>
    <definedName name="_xlnm.Print_Area" localSheetId="6">'市区町村別_在宅患者割合(医科)グラフ'!$A$1:$J$77</definedName>
    <definedName name="_xlnm.Print_Area" localSheetId="16">'市区町村別_在宅患者割合(歯科)MAP'!$A$1:$Q$85</definedName>
    <definedName name="_xlnm.Print_Area" localSheetId="15">'市区町村別_在宅患者割合(歯科)グラフ'!$A$1:$J$77</definedName>
    <definedName name="_xlnm.Print_Area" localSheetId="8">'市区町村別_訪問診療患者割合(医科)グラフ'!$A$1:$J$77</definedName>
    <definedName name="_xlnm.Print_Area" localSheetId="17">'市区町村別_訪問診療患者割合(歯科)グラフ'!$A$1:$J$77</definedName>
    <definedName name="_xlnm.Print_Area" localSheetId="25">地区別_医療機関数!$A$1:$K$15</definedName>
    <definedName name="_xlnm.Print_Area" localSheetId="28">地区別_介護の要因疾病!$A$1:$AI$58</definedName>
    <definedName name="_xlnm.Print_Area" localSheetId="30">地区別_介護の要因疾病患者割合MAP!$A$1:$Q$85</definedName>
    <definedName name="_xlnm.Print_Area" localSheetId="29">地区別_介護の要因疾病患者割合グラフ!$A$1:$J$77</definedName>
    <definedName name="_xlnm.Print_Area" localSheetId="1">'地区別_在宅(医科)'!$A$1:$BW$15</definedName>
    <definedName name="_xlnm.Print_Area" localSheetId="10">'地区別_在宅(歯科)'!$A$1:$BW$15</definedName>
    <definedName name="_xlnm.Print_Area" localSheetId="19">'地区別_在宅患者の疾病傾向(医療費)'!$A$1:$M$57</definedName>
    <definedName name="_xlnm.Print_Area" localSheetId="23">'地区別_在宅患者の疾病傾向(一人当たり医療費)'!$A$1:$M$57</definedName>
    <definedName name="_xlnm.Print_Area" localSheetId="21">'地区別_在宅患者の疾病傾向(患者数)'!$A$1:$M$57</definedName>
    <definedName name="_xlnm.Print_Area" localSheetId="3">'地区別_在宅患者割合(医科)MAP'!$A$1:$Q$85</definedName>
    <definedName name="_xlnm.Print_Area" localSheetId="2">'地区別_在宅患者割合(医科)グラフ'!$A$1:$J$77</definedName>
    <definedName name="_xlnm.Print_Area" localSheetId="12">'地区別_在宅患者割合(歯科)MAP'!$A$1:$Q$85</definedName>
    <definedName name="_xlnm.Print_Area" localSheetId="11">'地区別_在宅患者割合(歯科)グラフ'!$A$1:$J$77</definedName>
    <definedName name="_xlnm.Print_Area" localSheetId="4">'地区別_訪問診療患者割合(医科)グラフ'!$A$1:$J$77</definedName>
    <definedName name="_xlnm.Print_Area" localSheetId="13">'地区別_訪問診療患者割合(歯科)グラフ'!$A$1:$J$77</definedName>
    <definedName name="_xlnm.Print_Titles" localSheetId="31">市区町村別_介護の要因疾病!$A:$C,市区町村別_介護の要因疾病!$1:$4</definedName>
    <definedName name="_xlnm.Print_Titles" localSheetId="5">'市区町村別_在宅(医科)'!$A:$C,'市区町村別_在宅(医科)'!$1:$6</definedName>
    <definedName name="_xlnm.Print_Titles" localSheetId="14">'市区町村別_在宅(歯科)'!$A:$C,'市区町村別_在宅(歯科)'!$1:$6</definedName>
    <definedName name="_xlnm.Print_Titles" localSheetId="20">'市区町村別_在宅患者の疾病傾向(医療費)'!$1:$3</definedName>
    <definedName name="_xlnm.Print_Titles" localSheetId="24">'市区町村別_在宅患者の疾病傾向(一人当たり医療費)'!$1:$3</definedName>
    <definedName name="_xlnm.Print_Titles" localSheetId="22">'市区町村別_在宅患者の疾病傾向(患者数)'!$1:$3</definedName>
    <definedName name="_xlnm.Print_Titles" localSheetId="28">地区別_介護の要因疾病!$A:$C,地区別_介護の要因疾病!$1:$4</definedName>
    <definedName name="_xlnm.Print_Titles" localSheetId="1">'地区別_在宅(医科)'!$A:$C,'地区別_在宅(医科)'!$1:$6</definedName>
    <definedName name="_xlnm.Print_Titles" localSheetId="10">'地区別_在宅(歯科)'!$A:$C,'地区別_在宅(歯科)'!$1:$6</definedName>
    <definedName name="_xlnm.Print_Titles" localSheetId="19">'地区別_在宅患者の疾病傾向(医療費)'!$1:$3</definedName>
    <definedName name="_xlnm.Print_Titles" localSheetId="23">'地区別_在宅患者の疾病傾向(一人当たり医療費)'!$1:$3</definedName>
    <definedName name="_xlnm.Print_Titles" localSheetId="21">'地区別_在宅患者の疾病傾向(患者数)'!$1:$3</definedName>
  </definedNames>
  <calcPr calcId="191029"/>
</workbook>
</file>

<file path=xl/calcChain.xml><?xml version="1.0" encoding="utf-8"?>
<calcChain xmlns="http://schemas.openxmlformats.org/spreadsheetml/2006/main">
  <c r="AS6" i="82" l="1"/>
  <c r="AS7" i="82"/>
  <c r="AS8" i="82"/>
  <c r="AS9" i="82"/>
  <c r="AS10" i="82"/>
  <c r="AS11" i="82"/>
  <c r="AS12" i="82"/>
  <c r="AS13" i="82"/>
  <c r="AS14" i="82"/>
  <c r="AS15" i="82"/>
  <c r="AS16" i="82"/>
  <c r="AS17" i="82"/>
  <c r="AS18" i="82"/>
  <c r="AS19" i="82"/>
  <c r="AS20" i="82"/>
  <c r="AS21" i="82"/>
  <c r="AS22" i="82"/>
  <c r="AS23" i="82"/>
  <c r="AS24" i="82"/>
  <c r="AS25" i="82"/>
  <c r="AS26" i="82"/>
  <c r="AS27" i="82"/>
  <c r="AS28" i="82"/>
  <c r="AS29" i="82"/>
  <c r="AS30" i="82"/>
  <c r="AS31" i="82"/>
  <c r="AS32" i="82"/>
  <c r="AS33" i="82"/>
  <c r="AS34" i="82"/>
  <c r="AS35" i="82"/>
  <c r="AS36" i="82"/>
  <c r="AS37" i="82"/>
  <c r="AS38" i="82"/>
  <c r="AS39" i="82"/>
  <c r="AS40" i="82"/>
  <c r="AS41" i="82"/>
  <c r="AS42" i="82"/>
  <c r="AS43" i="82"/>
  <c r="AS44" i="82"/>
  <c r="AS45" i="82"/>
  <c r="AS46" i="82"/>
  <c r="AS47" i="82"/>
  <c r="AS48" i="82"/>
  <c r="AS49" i="82"/>
  <c r="AS50" i="82"/>
  <c r="AS51" i="82"/>
  <c r="AS52" i="82"/>
  <c r="AS53" i="82"/>
  <c r="AS54" i="82"/>
  <c r="AS55" i="82"/>
  <c r="AS56" i="82"/>
  <c r="AS57" i="82"/>
  <c r="AS58" i="82"/>
  <c r="AS59" i="82"/>
  <c r="AS60" i="82"/>
  <c r="AS61" i="82"/>
  <c r="AS62" i="82"/>
  <c r="AS63" i="82"/>
  <c r="AS64" i="82"/>
  <c r="AS65" i="82"/>
  <c r="AS66" i="82"/>
  <c r="AS67" i="82"/>
  <c r="AS68" i="82"/>
  <c r="AS69" i="82"/>
  <c r="AS70" i="82"/>
  <c r="AS71" i="82"/>
  <c r="AS72" i="82"/>
  <c r="AS73" i="82"/>
  <c r="AS74" i="82"/>
  <c r="AS75" i="82"/>
  <c r="AS76" i="82"/>
  <c r="AS77" i="82"/>
  <c r="AS78" i="82"/>
  <c r="AS5" i="82"/>
  <c r="CG8" i="41" l="1"/>
  <c r="CG9" i="41"/>
  <c r="CG10" i="41"/>
  <c r="CG11" i="41"/>
  <c r="CG12" i="41"/>
  <c r="CG13" i="41"/>
  <c r="CG14" i="41"/>
  <c r="CG15" i="41"/>
  <c r="CG16" i="41"/>
  <c r="CG17" i="41"/>
  <c r="CG18" i="41"/>
  <c r="CG19" i="41"/>
  <c r="CG20" i="41"/>
  <c r="CG21" i="41"/>
  <c r="CG22" i="41"/>
  <c r="CG23" i="41"/>
  <c r="CG24" i="41"/>
  <c r="CG25" i="41"/>
  <c r="CG26" i="41"/>
  <c r="CG27" i="41"/>
  <c r="CG28" i="41"/>
  <c r="CG29" i="41"/>
  <c r="CG30" i="41"/>
  <c r="CG31" i="41"/>
  <c r="CG32" i="41"/>
  <c r="CG33" i="41"/>
  <c r="CG34" i="41"/>
  <c r="CG35" i="41"/>
  <c r="CG36" i="41"/>
  <c r="CG37" i="41"/>
  <c r="CG38" i="41"/>
  <c r="CG39" i="41"/>
  <c r="CG40" i="41"/>
  <c r="CG41" i="41"/>
  <c r="CG42" i="41"/>
  <c r="CG43" i="41"/>
  <c r="CG44" i="41"/>
  <c r="CG45" i="41"/>
  <c r="CG46" i="41"/>
  <c r="CG47" i="41"/>
  <c r="CG48" i="41"/>
  <c r="CG49" i="41"/>
  <c r="CG50" i="41"/>
  <c r="CG51" i="41"/>
  <c r="CG52" i="41"/>
  <c r="CG53" i="41"/>
  <c r="CG54" i="41"/>
  <c r="CG55" i="41"/>
  <c r="CG56" i="41"/>
  <c r="CG57" i="41"/>
  <c r="CG58" i="41"/>
  <c r="CG59" i="41"/>
  <c r="CG60" i="41"/>
  <c r="CG61" i="41"/>
  <c r="CG62" i="41"/>
  <c r="CG63" i="41"/>
  <c r="CG64" i="41"/>
  <c r="CG65" i="41"/>
  <c r="CG66" i="41"/>
  <c r="CG67" i="41"/>
  <c r="CG68" i="41"/>
  <c r="CG69" i="41"/>
  <c r="CG70" i="41"/>
  <c r="CG71" i="41"/>
  <c r="CG72" i="41"/>
  <c r="CG73" i="41"/>
  <c r="CG74" i="41"/>
  <c r="CG75" i="41"/>
  <c r="CG76" i="41"/>
  <c r="CG77" i="41"/>
  <c r="CG78" i="41"/>
  <c r="CG79" i="41"/>
  <c r="CG80" i="41"/>
  <c r="CG7" i="41"/>
  <c r="CF8" i="41"/>
  <c r="CF9" i="41"/>
  <c r="CF10" i="41"/>
  <c r="CF11" i="41"/>
  <c r="CF12" i="41"/>
  <c r="CF13" i="41"/>
  <c r="CF14" i="41"/>
  <c r="CF15" i="41"/>
  <c r="CF16" i="41"/>
  <c r="CF17" i="41"/>
  <c r="CF18" i="41"/>
  <c r="CF19" i="41"/>
  <c r="CF20" i="41"/>
  <c r="CF21" i="41"/>
  <c r="CF22" i="41"/>
  <c r="CF23" i="41"/>
  <c r="CF24" i="41"/>
  <c r="CF25" i="41"/>
  <c r="CF26" i="41"/>
  <c r="CF27" i="41"/>
  <c r="CF28" i="41"/>
  <c r="CF29" i="41"/>
  <c r="CF30" i="41"/>
  <c r="CF31" i="41"/>
  <c r="CF32" i="41"/>
  <c r="CF33" i="41"/>
  <c r="CF34" i="41"/>
  <c r="CF35" i="41"/>
  <c r="CF36" i="41"/>
  <c r="CF37" i="41"/>
  <c r="CF38" i="41"/>
  <c r="CF39" i="41"/>
  <c r="CF40" i="41"/>
  <c r="CF41" i="41"/>
  <c r="CF42" i="41"/>
  <c r="CF43" i="41"/>
  <c r="CF44" i="41"/>
  <c r="CF45" i="41"/>
  <c r="CF46" i="41"/>
  <c r="CF47" i="41"/>
  <c r="CF48" i="41"/>
  <c r="CF49" i="41"/>
  <c r="CF50" i="41"/>
  <c r="CF51" i="41"/>
  <c r="CF52" i="41"/>
  <c r="CF53" i="41"/>
  <c r="CF54" i="41"/>
  <c r="CF55" i="41"/>
  <c r="CF56" i="41"/>
  <c r="CF57" i="41"/>
  <c r="CF58" i="41"/>
  <c r="CF59" i="41"/>
  <c r="CF60" i="41"/>
  <c r="CF61" i="41"/>
  <c r="CF62" i="41"/>
  <c r="CF63" i="41"/>
  <c r="CF64" i="41"/>
  <c r="CF65" i="41"/>
  <c r="CF66" i="41"/>
  <c r="CF67" i="41"/>
  <c r="CF68" i="41"/>
  <c r="CF69" i="41"/>
  <c r="CF70" i="41"/>
  <c r="CF71" i="41"/>
  <c r="CF72" i="41"/>
  <c r="CF73" i="41"/>
  <c r="CF74" i="41"/>
  <c r="CF75" i="41"/>
  <c r="CF76" i="41"/>
  <c r="CF77" i="41"/>
  <c r="CF78" i="41"/>
  <c r="CF79" i="41"/>
  <c r="CF80" i="41"/>
  <c r="CF7" i="41"/>
  <c r="CG8" i="51"/>
  <c r="CG9" i="51"/>
  <c r="CG10" i="51"/>
  <c r="CG11" i="51"/>
  <c r="CG12" i="51"/>
  <c r="CG13" i="51"/>
  <c r="CG14" i="51"/>
  <c r="CG7" i="51"/>
  <c r="CF8" i="51"/>
  <c r="CF9" i="51"/>
  <c r="CF10" i="51"/>
  <c r="CF11" i="51"/>
  <c r="CF12" i="51"/>
  <c r="CF13" i="51"/>
  <c r="CF14" i="51"/>
  <c r="CF7" i="51"/>
  <c r="CD8" i="51"/>
  <c r="CD9" i="51"/>
  <c r="CD10" i="51"/>
  <c r="CD11" i="51"/>
  <c r="CD12" i="51"/>
  <c r="CD13" i="51"/>
  <c r="CD14" i="51"/>
  <c r="CD7" i="51"/>
  <c r="CA8" i="51"/>
  <c r="CA9" i="51"/>
  <c r="CA10" i="51"/>
  <c r="CA11" i="51"/>
  <c r="CA12" i="51"/>
  <c r="CA13" i="51"/>
  <c r="CA14" i="51"/>
  <c r="CA7" i="51"/>
  <c r="CG8" i="50"/>
  <c r="CG9" i="50"/>
  <c r="CG10" i="50"/>
  <c r="CG11" i="50"/>
  <c r="CG12" i="50"/>
  <c r="CG13" i="50"/>
  <c r="CG14" i="50"/>
  <c r="CG7" i="50"/>
  <c r="CF8" i="50"/>
  <c r="CF9" i="50"/>
  <c r="CF10" i="50"/>
  <c r="CF11" i="50"/>
  <c r="CF12" i="50"/>
  <c r="CF13" i="50"/>
  <c r="CF14" i="50"/>
  <c r="CF7" i="50"/>
  <c r="CD8" i="50"/>
  <c r="CD9" i="50"/>
  <c r="CD10" i="50"/>
  <c r="CD11" i="50"/>
  <c r="CD12" i="50"/>
  <c r="CD13" i="50"/>
  <c r="CD14" i="50"/>
  <c r="CD7" i="50"/>
  <c r="CA8" i="50"/>
  <c r="CA9" i="50"/>
  <c r="CA10" i="50"/>
  <c r="CA11" i="50"/>
  <c r="CA12" i="50"/>
  <c r="CA13" i="50"/>
  <c r="CA14" i="50"/>
  <c r="CA7" i="50"/>
  <c r="CG80" i="25"/>
  <c r="CG8" i="25"/>
  <c r="CG9" i="25"/>
  <c r="CG10" i="25"/>
  <c r="CG11" i="25"/>
  <c r="CG12" i="25"/>
  <c r="CG13" i="25"/>
  <c r="CG14" i="25"/>
  <c r="CG15" i="25"/>
  <c r="CG16" i="25"/>
  <c r="CG17" i="25"/>
  <c r="CG18" i="25"/>
  <c r="CG19" i="25"/>
  <c r="CG20" i="25"/>
  <c r="CG21" i="25"/>
  <c r="CG22" i="25"/>
  <c r="CG23" i="25"/>
  <c r="CG24" i="25"/>
  <c r="CG25" i="25"/>
  <c r="CG26" i="25"/>
  <c r="CG27" i="25"/>
  <c r="CG28" i="25"/>
  <c r="CG29" i="25"/>
  <c r="CG30" i="25"/>
  <c r="CG31" i="25"/>
  <c r="CG32" i="25"/>
  <c r="CG33" i="25"/>
  <c r="CG34" i="25"/>
  <c r="CG35" i="25"/>
  <c r="CG36" i="25"/>
  <c r="CG37" i="25"/>
  <c r="CG38" i="25"/>
  <c r="CG39" i="25"/>
  <c r="CG40" i="25"/>
  <c r="CG41" i="25"/>
  <c r="CG42" i="25"/>
  <c r="CG43" i="25"/>
  <c r="CG44" i="25"/>
  <c r="CG45" i="25"/>
  <c r="CG46" i="25"/>
  <c r="CG47" i="25"/>
  <c r="CG48" i="25"/>
  <c r="CG49" i="25"/>
  <c r="CG50" i="25"/>
  <c r="CG51" i="25"/>
  <c r="CG52" i="25"/>
  <c r="CG53" i="25"/>
  <c r="CG54" i="25"/>
  <c r="CG55" i="25"/>
  <c r="CG56" i="25"/>
  <c r="CG57" i="25"/>
  <c r="CG58" i="25"/>
  <c r="CG59" i="25"/>
  <c r="CG60" i="25"/>
  <c r="CG61" i="25"/>
  <c r="CG62" i="25"/>
  <c r="CG63" i="25"/>
  <c r="CG64" i="25"/>
  <c r="CG65" i="25"/>
  <c r="CG66" i="25"/>
  <c r="CG67" i="25"/>
  <c r="CG68" i="25"/>
  <c r="CG69" i="25"/>
  <c r="CG70" i="25"/>
  <c r="CG71" i="25"/>
  <c r="CG72" i="25"/>
  <c r="CG73" i="25"/>
  <c r="CG74" i="25"/>
  <c r="CG75" i="25"/>
  <c r="CG76" i="25"/>
  <c r="CG77" i="25"/>
  <c r="CG78" i="25"/>
  <c r="CG79" i="25"/>
  <c r="CG7" i="25"/>
  <c r="CF8" i="25"/>
  <c r="CF9" i="25"/>
  <c r="CF10" i="25"/>
  <c r="CF11" i="25"/>
  <c r="CF12" i="25"/>
  <c r="CF13" i="25"/>
  <c r="CF14" i="25"/>
  <c r="CF15" i="25"/>
  <c r="CF16" i="25"/>
  <c r="CF17" i="25"/>
  <c r="CF18" i="25"/>
  <c r="CF19" i="25"/>
  <c r="CF20" i="25"/>
  <c r="CF21" i="25"/>
  <c r="CF22" i="25"/>
  <c r="CF23" i="25"/>
  <c r="CF24" i="25"/>
  <c r="CF25" i="25"/>
  <c r="CF26" i="25"/>
  <c r="CF27" i="25"/>
  <c r="CF28" i="25"/>
  <c r="CF29" i="25"/>
  <c r="CF30" i="25"/>
  <c r="CF31" i="25"/>
  <c r="CF32" i="25"/>
  <c r="CF33" i="25"/>
  <c r="CF34" i="25"/>
  <c r="CF35" i="25"/>
  <c r="CF36" i="25"/>
  <c r="CF37" i="25"/>
  <c r="CF38" i="25"/>
  <c r="CF39" i="25"/>
  <c r="CF40" i="25"/>
  <c r="CF41" i="25"/>
  <c r="CF42" i="25"/>
  <c r="CF43" i="25"/>
  <c r="CF44" i="25"/>
  <c r="CF45" i="25"/>
  <c r="CF46" i="25"/>
  <c r="CF47" i="25"/>
  <c r="CF48" i="25"/>
  <c r="CF49" i="25"/>
  <c r="CF50" i="25"/>
  <c r="CF51" i="25"/>
  <c r="CF52" i="25"/>
  <c r="CF53" i="25"/>
  <c r="CF54" i="25"/>
  <c r="CF55" i="25"/>
  <c r="CF56" i="25"/>
  <c r="CF57" i="25"/>
  <c r="CF58" i="25"/>
  <c r="CF59" i="25"/>
  <c r="CF60" i="25"/>
  <c r="CF61" i="25"/>
  <c r="CF62" i="25"/>
  <c r="CF63" i="25"/>
  <c r="CF64" i="25"/>
  <c r="CF65" i="25"/>
  <c r="CF66" i="25"/>
  <c r="CF67" i="25"/>
  <c r="CF68" i="25"/>
  <c r="CF69" i="25"/>
  <c r="CF70" i="25"/>
  <c r="CF71" i="25"/>
  <c r="CF72" i="25"/>
  <c r="CF73" i="25"/>
  <c r="CF74" i="25"/>
  <c r="CF75" i="25"/>
  <c r="CF76" i="25"/>
  <c r="CF77" i="25"/>
  <c r="CF78" i="25"/>
  <c r="CF79" i="25"/>
  <c r="CF80" i="25"/>
  <c r="CF7" i="25"/>
  <c r="CD8" i="25"/>
  <c r="CD9" i="25"/>
  <c r="CD10" i="25"/>
  <c r="CD11" i="25"/>
  <c r="CD12" i="25"/>
  <c r="CD13" i="25"/>
  <c r="CD14" i="25"/>
  <c r="CD15" i="25"/>
  <c r="CD16" i="25"/>
  <c r="CD17" i="25"/>
  <c r="CD18" i="25"/>
  <c r="CD19" i="25"/>
  <c r="CD20" i="25"/>
  <c r="CD21" i="25"/>
  <c r="CD22" i="25"/>
  <c r="CD23" i="25"/>
  <c r="CD24" i="25"/>
  <c r="CD25" i="25"/>
  <c r="CD26" i="25"/>
  <c r="CD27" i="25"/>
  <c r="CD28" i="25"/>
  <c r="CD29" i="25"/>
  <c r="CD30" i="25"/>
  <c r="CD31" i="25"/>
  <c r="CD32" i="25"/>
  <c r="CD33" i="25"/>
  <c r="CD34" i="25"/>
  <c r="CD35" i="25"/>
  <c r="CD36" i="25"/>
  <c r="CD37" i="25"/>
  <c r="CD38" i="25"/>
  <c r="CD39" i="25"/>
  <c r="CD40" i="25"/>
  <c r="CD41" i="25"/>
  <c r="CD42" i="25"/>
  <c r="CD43" i="25"/>
  <c r="CD44" i="25"/>
  <c r="CD45" i="25"/>
  <c r="CD46" i="25"/>
  <c r="CD47" i="25"/>
  <c r="CD48" i="25"/>
  <c r="CD49" i="25"/>
  <c r="CD50" i="25"/>
  <c r="CD51" i="25"/>
  <c r="CD52" i="25"/>
  <c r="CD53" i="25"/>
  <c r="CD54" i="25"/>
  <c r="CD55" i="25"/>
  <c r="CD56" i="25"/>
  <c r="CD57" i="25"/>
  <c r="CD58" i="25"/>
  <c r="CD59" i="25"/>
  <c r="CD60" i="25"/>
  <c r="CD61" i="25"/>
  <c r="CD62" i="25"/>
  <c r="CD63" i="25"/>
  <c r="CD64" i="25"/>
  <c r="CD65" i="25"/>
  <c r="CD66" i="25"/>
  <c r="CD67" i="25"/>
  <c r="CD68" i="25"/>
  <c r="CD69" i="25"/>
  <c r="CD70" i="25"/>
  <c r="CD71" i="25"/>
  <c r="CD72" i="25"/>
  <c r="CD73" i="25"/>
  <c r="CD74" i="25"/>
  <c r="CD75" i="25"/>
  <c r="CD76" i="25"/>
  <c r="CD77" i="25"/>
  <c r="CD78" i="25"/>
  <c r="CD79" i="25"/>
  <c r="CD80" i="25"/>
  <c r="CD7" i="25"/>
  <c r="CA8" i="25"/>
  <c r="CA9" i="25"/>
  <c r="CA10" i="25"/>
  <c r="CA11" i="25"/>
  <c r="CA12" i="25"/>
  <c r="CA13" i="25"/>
  <c r="CA14" i="25"/>
  <c r="CA15" i="25"/>
  <c r="CA16" i="25"/>
  <c r="CA17" i="25"/>
  <c r="CA18" i="25"/>
  <c r="CA19" i="25"/>
  <c r="CA20" i="25"/>
  <c r="CA21" i="25"/>
  <c r="CA22" i="25"/>
  <c r="CA23" i="25"/>
  <c r="CA24" i="25"/>
  <c r="CA25" i="25"/>
  <c r="CA26" i="25"/>
  <c r="CA27" i="25"/>
  <c r="CA28" i="25"/>
  <c r="CA29" i="25"/>
  <c r="CA30" i="25"/>
  <c r="CA31" i="25"/>
  <c r="CA32" i="25"/>
  <c r="CA33" i="25"/>
  <c r="CA34" i="25"/>
  <c r="CA35" i="25"/>
  <c r="CA36" i="25"/>
  <c r="CA37" i="25"/>
  <c r="CA38" i="25"/>
  <c r="CA39" i="25"/>
  <c r="CA40" i="25"/>
  <c r="CA41" i="25"/>
  <c r="CA42" i="25"/>
  <c r="CA43" i="25"/>
  <c r="CA44" i="25"/>
  <c r="CA45" i="25"/>
  <c r="CA46" i="25"/>
  <c r="CA47" i="25"/>
  <c r="CA48" i="25"/>
  <c r="CA49" i="25"/>
  <c r="CA50" i="25"/>
  <c r="CA51" i="25"/>
  <c r="CA52" i="25"/>
  <c r="CA53" i="25"/>
  <c r="CA54" i="25"/>
  <c r="CA55" i="25"/>
  <c r="CA56" i="25"/>
  <c r="CA57" i="25"/>
  <c r="CA58" i="25"/>
  <c r="CA59" i="25"/>
  <c r="CA60" i="25"/>
  <c r="CA61" i="25"/>
  <c r="CA62" i="25"/>
  <c r="CA63" i="25"/>
  <c r="CA64" i="25"/>
  <c r="CA65" i="25"/>
  <c r="CA66" i="25"/>
  <c r="CA67" i="25"/>
  <c r="CA68" i="25"/>
  <c r="CA69" i="25"/>
  <c r="CA70" i="25"/>
  <c r="CA71" i="25"/>
  <c r="CA72" i="25"/>
  <c r="CA73" i="25"/>
  <c r="CA74" i="25"/>
  <c r="CA75" i="25"/>
  <c r="CA76" i="25"/>
  <c r="CA77" i="25"/>
  <c r="CA78" i="25"/>
  <c r="CA79" i="25"/>
  <c r="CA80" i="25"/>
  <c r="CA7" i="25"/>
  <c r="L447" i="47" l="1"/>
  <c r="L446" i="47"/>
  <c r="L445" i="47"/>
  <c r="I4" i="49" l="1"/>
  <c r="K4" i="49"/>
  <c r="L4" i="49"/>
  <c r="I5" i="49"/>
  <c r="K5" i="49"/>
  <c r="L5" i="49"/>
  <c r="I6" i="49"/>
  <c r="K6" i="49"/>
  <c r="L6" i="49"/>
  <c r="I7" i="49"/>
  <c r="K7" i="49"/>
  <c r="L7" i="49"/>
  <c r="I8" i="49"/>
  <c r="K8" i="49"/>
  <c r="L8" i="49"/>
  <c r="L9" i="49"/>
  <c r="I10" i="49"/>
  <c r="K10" i="49"/>
  <c r="L10" i="49"/>
  <c r="I11" i="49"/>
  <c r="K11" i="49"/>
  <c r="L11" i="49"/>
  <c r="I12" i="49"/>
  <c r="K12" i="49"/>
  <c r="L12" i="49"/>
  <c r="I13" i="49"/>
  <c r="K13" i="49"/>
  <c r="L13" i="49"/>
  <c r="I14" i="49"/>
  <c r="K14" i="49"/>
  <c r="L14" i="49"/>
  <c r="L15" i="49"/>
  <c r="I16" i="49"/>
  <c r="K16" i="49"/>
  <c r="L16" i="49"/>
  <c r="I17" i="49"/>
  <c r="K17" i="49"/>
  <c r="L17" i="49"/>
  <c r="I18" i="49"/>
  <c r="K18" i="49"/>
  <c r="L18" i="49"/>
  <c r="I19" i="49"/>
  <c r="K19" i="49"/>
  <c r="L19" i="49"/>
  <c r="I20" i="49"/>
  <c r="K20" i="49"/>
  <c r="L20" i="49"/>
  <c r="L21" i="49"/>
  <c r="I22" i="49"/>
  <c r="K22" i="49"/>
  <c r="L22" i="49"/>
  <c r="I23" i="49"/>
  <c r="K23" i="49"/>
  <c r="L23" i="49"/>
  <c r="I24" i="49"/>
  <c r="K24" i="49"/>
  <c r="L24" i="49"/>
  <c r="I25" i="49"/>
  <c r="K25" i="49"/>
  <c r="L25" i="49"/>
  <c r="I26" i="49"/>
  <c r="K26" i="49"/>
  <c r="L26" i="49"/>
  <c r="L27" i="49"/>
  <c r="I28" i="49"/>
  <c r="K28" i="49"/>
  <c r="L28" i="49"/>
  <c r="I29" i="49"/>
  <c r="K29" i="49"/>
  <c r="L29" i="49"/>
  <c r="I30" i="49"/>
  <c r="K30" i="49"/>
  <c r="L30" i="49"/>
  <c r="I31" i="49"/>
  <c r="K31" i="49"/>
  <c r="L31" i="49"/>
  <c r="I32" i="49"/>
  <c r="K32" i="49"/>
  <c r="L32" i="49"/>
  <c r="L33" i="49"/>
  <c r="I34" i="49"/>
  <c r="K34" i="49"/>
  <c r="L34" i="49"/>
  <c r="I35" i="49"/>
  <c r="K35" i="49"/>
  <c r="L35" i="49"/>
  <c r="I36" i="49"/>
  <c r="K36" i="49"/>
  <c r="L36" i="49"/>
  <c r="I37" i="49"/>
  <c r="K37" i="49"/>
  <c r="L37" i="49"/>
  <c r="I38" i="49"/>
  <c r="K38" i="49"/>
  <c r="L38" i="49"/>
  <c r="L39" i="49"/>
  <c r="I40" i="49"/>
  <c r="K40" i="49"/>
  <c r="L40" i="49"/>
  <c r="I41" i="49"/>
  <c r="K41" i="49"/>
  <c r="L41" i="49"/>
  <c r="I42" i="49"/>
  <c r="K42" i="49"/>
  <c r="L42" i="49"/>
  <c r="I43" i="49"/>
  <c r="K43" i="49"/>
  <c r="L43" i="49"/>
  <c r="I44" i="49"/>
  <c r="K44" i="49"/>
  <c r="L44" i="49"/>
  <c r="L45" i="49"/>
  <c r="I46" i="49"/>
  <c r="K46" i="49"/>
  <c r="L46" i="49"/>
  <c r="I47" i="49"/>
  <c r="K47" i="49"/>
  <c r="L47" i="49"/>
  <c r="I48" i="49"/>
  <c r="K48" i="49"/>
  <c r="L48" i="49"/>
  <c r="I49" i="49"/>
  <c r="K49" i="49"/>
  <c r="L49" i="49"/>
  <c r="I50" i="49"/>
  <c r="K50" i="49"/>
  <c r="L50" i="49"/>
  <c r="L51" i="49"/>
  <c r="I52" i="49"/>
  <c r="K52" i="49"/>
  <c r="L52" i="49"/>
  <c r="I53" i="49"/>
  <c r="K53" i="49"/>
  <c r="L53" i="49"/>
  <c r="I54" i="49"/>
  <c r="K54" i="49"/>
  <c r="L54" i="49"/>
  <c r="I55" i="49"/>
  <c r="K55" i="49"/>
  <c r="L55" i="49"/>
  <c r="I56" i="49"/>
  <c r="K56" i="49"/>
  <c r="L56" i="49"/>
  <c r="L57" i="49"/>
  <c r="F449" i="82" l="1"/>
  <c r="F450" i="82"/>
  <c r="F451" i="82"/>
  <c r="F452" i="82"/>
  <c r="F453" i="82"/>
  <c r="F454" i="82"/>
  <c r="AH53" i="54" l="1"/>
  <c r="AH54" i="54"/>
  <c r="AH55" i="54"/>
  <c r="AH56" i="54"/>
  <c r="AH57" i="54"/>
  <c r="AH58" i="54"/>
  <c r="K12" i="38" l="1"/>
  <c r="K11" i="38"/>
  <c r="K10" i="38"/>
  <c r="K9" i="38"/>
  <c r="K8" i="38"/>
  <c r="K7" i="38"/>
  <c r="K6" i="38"/>
  <c r="J12" i="38"/>
  <c r="J11" i="38"/>
  <c r="J10" i="38"/>
  <c r="J9" i="38"/>
  <c r="J8" i="38"/>
  <c r="J7" i="38"/>
  <c r="J6" i="38"/>
  <c r="AB443" i="82" l="1"/>
  <c r="AB437" i="82"/>
  <c r="AB431" i="82"/>
  <c r="AB425" i="82"/>
  <c r="AB419" i="82"/>
  <c r="AB413" i="82"/>
  <c r="AB407" i="82"/>
  <c r="AB401" i="82"/>
  <c r="AB395" i="82"/>
  <c r="AB389" i="82"/>
  <c r="AB383" i="82"/>
  <c r="AB377" i="82"/>
  <c r="AB371" i="82"/>
  <c r="AB365" i="82"/>
  <c r="AB359" i="82"/>
  <c r="AB353" i="82"/>
  <c r="AB347" i="82"/>
  <c r="AB341" i="82"/>
  <c r="AB335" i="82"/>
  <c r="AB329" i="82"/>
  <c r="AB323" i="82"/>
  <c r="AB317" i="82"/>
  <c r="AB311" i="82"/>
  <c r="AB305" i="82"/>
  <c r="AB299" i="82"/>
  <c r="AB293" i="82"/>
  <c r="AB287" i="82"/>
  <c r="AB281" i="82"/>
  <c r="AB275" i="82"/>
  <c r="AB269" i="82"/>
  <c r="AB263" i="82"/>
  <c r="AB257" i="82"/>
  <c r="AB251" i="82"/>
  <c r="AB245" i="82"/>
  <c r="AB239" i="82"/>
  <c r="AB233" i="82"/>
  <c r="AB227" i="82"/>
  <c r="AB221" i="82"/>
  <c r="AB215" i="82"/>
  <c r="AB209" i="82"/>
  <c r="AB203" i="82"/>
  <c r="AB197" i="82"/>
  <c r="AB191" i="82"/>
  <c r="AB185" i="82"/>
  <c r="AB179" i="82"/>
  <c r="AB173" i="82"/>
  <c r="AB167" i="82"/>
  <c r="AB161" i="82"/>
  <c r="AB155" i="82"/>
  <c r="AB149" i="82"/>
  <c r="AB143" i="82"/>
  <c r="AB137" i="82"/>
  <c r="AB131" i="82"/>
  <c r="AB125" i="82"/>
  <c r="AB119" i="82"/>
  <c r="AB113" i="82"/>
  <c r="AB107" i="82"/>
  <c r="AB101" i="82"/>
  <c r="AB95" i="82"/>
  <c r="AB89" i="82"/>
  <c r="AB83" i="82"/>
  <c r="AB77" i="82"/>
  <c r="AB71" i="82"/>
  <c r="AB65" i="82"/>
  <c r="AB59" i="82"/>
  <c r="AB53" i="82"/>
  <c r="AB47" i="82"/>
  <c r="AB41" i="82"/>
  <c r="AB35" i="82"/>
  <c r="AB29" i="82"/>
  <c r="AB23" i="82"/>
  <c r="AB17" i="82"/>
  <c r="AB11" i="82"/>
  <c r="AB5" i="82"/>
  <c r="X443" i="82"/>
  <c r="X437" i="82"/>
  <c r="X431" i="82"/>
  <c r="X425" i="82"/>
  <c r="X419" i="82"/>
  <c r="X413" i="82"/>
  <c r="X407" i="82"/>
  <c r="X401" i="82"/>
  <c r="X395" i="82"/>
  <c r="X389" i="82"/>
  <c r="X383" i="82"/>
  <c r="X377" i="82"/>
  <c r="X371" i="82"/>
  <c r="X365" i="82"/>
  <c r="X359" i="82"/>
  <c r="X353" i="82"/>
  <c r="X347" i="82"/>
  <c r="X341" i="82"/>
  <c r="X335" i="82"/>
  <c r="X329" i="82"/>
  <c r="X323" i="82"/>
  <c r="X317" i="82"/>
  <c r="X311" i="82"/>
  <c r="X305" i="82"/>
  <c r="X299" i="82"/>
  <c r="X293" i="82"/>
  <c r="X287" i="82"/>
  <c r="X281" i="82"/>
  <c r="X275" i="82"/>
  <c r="X269" i="82"/>
  <c r="X263" i="82"/>
  <c r="X257" i="82"/>
  <c r="X251" i="82"/>
  <c r="X245" i="82"/>
  <c r="X239" i="82"/>
  <c r="X233" i="82"/>
  <c r="X227" i="82"/>
  <c r="X221" i="82"/>
  <c r="X215" i="82"/>
  <c r="X209" i="82"/>
  <c r="X203" i="82"/>
  <c r="X197" i="82"/>
  <c r="X191" i="82"/>
  <c r="X185" i="82"/>
  <c r="X179" i="82"/>
  <c r="X173" i="82"/>
  <c r="X167" i="82"/>
  <c r="X161" i="82"/>
  <c r="X155" i="82"/>
  <c r="X149" i="82"/>
  <c r="X143" i="82"/>
  <c r="X137" i="82"/>
  <c r="X131" i="82"/>
  <c r="X125" i="82"/>
  <c r="X119" i="82"/>
  <c r="X113" i="82"/>
  <c r="X107" i="82"/>
  <c r="X101" i="82"/>
  <c r="X95" i="82"/>
  <c r="X89" i="82"/>
  <c r="X83" i="82"/>
  <c r="X77" i="82"/>
  <c r="X71" i="82"/>
  <c r="X65" i="82"/>
  <c r="X59" i="82"/>
  <c r="X53" i="82"/>
  <c r="X47" i="82"/>
  <c r="X41" i="82"/>
  <c r="X35" i="82"/>
  <c r="X29" i="82"/>
  <c r="X23" i="82"/>
  <c r="X17" i="82"/>
  <c r="X11" i="82"/>
  <c r="X5" i="82"/>
  <c r="T443" i="82"/>
  <c r="T437" i="82"/>
  <c r="T431" i="82"/>
  <c r="T425" i="82"/>
  <c r="T419" i="82"/>
  <c r="T413" i="82"/>
  <c r="T407" i="82"/>
  <c r="T401" i="82"/>
  <c r="T395" i="82"/>
  <c r="T389" i="82"/>
  <c r="T383" i="82"/>
  <c r="T377" i="82"/>
  <c r="T371" i="82"/>
  <c r="T365" i="82"/>
  <c r="T359" i="82"/>
  <c r="T353" i="82"/>
  <c r="T347" i="82"/>
  <c r="T341" i="82"/>
  <c r="T335" i="82"/>
  <c r="T329" i="82"/>
  <c r="T323" i="82"/>
  <c r="T317" i="82"/>
  <c r="T311" i="82"/>
  <c r="T305" i="82"/>
  <c r="T299" i="82"/>
  <c r="T293" i="82"/>
  <c r="T287" i="82"/>
  <c r="T281" i="82"/>
  <c r="T275" i="82"/>
  <c r="T269" i="82"/>
  <c r="T263" i="82"/>
  <c r="T257" i="82"/>
  <c r="T251" i="82"/>
  <c r="T245" i="82"/>
  <c r="T239" i="82"/>
  <c r="T233" i="82"/>
  <c r="T227" i="82"/>
  <c r="T221" i="82"/>
  <c r="T215" i="82"/>
  <c r="T209" i="82"/>
  <c r="T203" i="82"/>
  <c r="T197" i="82"/>
  <c r="T191" i="82"/>
  <c r="T185" i="82"/>
  <c r="T179" i="82"/>
  <c r="T173" i="82"/>
  <c r="T167" i="82"/>
  <c r="T161" i="82"/>
  <c r="T155" i="82"/>
  <c r="T149" i="82"/>
  <c r="T143" i="82"/>
  <c r="T137" i="82"/>
  <c r="T131" i="82"/>
  <c r="T125" i="82"/>
  <c r="T119" i="82"/>
  <c r="T113" i="82"/>
  <c r="T107" i="82"/>
  <c r="T101" i="82"/>
  <c r="T95" i="82"/>
  <c r="T89" i="82"/>
  <c r="T83" i="82"/>
  <c r="T77" i="82"/>
  <c r="T71" i="82"/>
  <c r="T65" i="82"/>
  <c r="T59" i="82"/>
  <c r="T53" i="82"/>
  <c r="T47" i="82"/>
  <c r="T41" i="82"/>
  <c r="T35" i="82"/>
  <c r="T29" i="82"/>
  <c r="T23" i="82"/>
  <c r="T17" i="82"/>
  <c r="T11" i="82"/>
  <c r="T5" i="82"/>
  <c r="P443" i="82"/>
  <c r="P437" i="82"/>
  <c r="P431" i="82"/>
  <c r="P425" i="82"/>
  <c r="P419" i="82"/>
  <c r="P413" i="82"/>
  <c r="P407" i="82"/>
  <c r="P401" i="82"/>
  <c r="P395" i="82"/>
  <c r="P389" i="82"/>
  <c r="P383" i="82"/>
  <c r="P377" i="82"/>
  <c r="P371" i="82"/>
  <c r="P365" i="82"/>
  <c r="P359" i="82"/>
  <c r="P353" i="82"/>
  <c r="P347" i="82"/>
  <c r="P341" i="82"/>
  <c r="P335" i="82"/>
  <c r="P329" i="82"/>
  <c r="P323" i="82"/>
  <c r="P317" i="82"/>
  <c r="P311" i="82"/>
  <c r="P305" i="82"/>
  <c r="P299" i="82"/>
  <c r="P293" i="82"/>
  <c r="P287" i="82"/>
  <c r="P281" i="82"/>
  <c r="P275" i="82"/>
  <c r="P269" i="82"/>
  <c r="P263" i="82"/>
  <c r="P257" i="82"/>
  <c r="P251" i="82"/>
  <c r="P245" i="82"/>
  <c r="P239" i="82"/>
  <c r="P233" i="82"/>
  <c r="P227" i="82"/>
  <c r="P221" i="82"/>
  <c r="P215" i="82"/>
  <c r="P209" i="82"/>
  <c r="P203" i="82"/>
  <c r="P197" i="82"/>
  <c r="P191" i="82"/>
  <c r="P185" i="82"/>
  <c r="P179" i="82"/>
  <c r="P173" i="82"/>
  <c r="P167" i="82"/>
  <c r="P161" i="82"/>
  <c r="P155" i="82"/>
  <c r="P149" i="82"/>
  <c r="P143" i="82"/>
  <c r="P137" i="82"/>
  <c r="P131" i="82"/>
  <c r="P125" i="82"/>
  <c r="P119" i="82"/>
  <c r="P113" i="82"/>
  <c r="P107" i="82"/>
  <c r="P101" i="82"/>
  <c r="P95" i="82"/>
  <c r="P89" i="82"/>
  <c r="P83" i="82"/>
  <c r="P77" i="82"/>
  <c r="P71" i="82"/>
  <c r="P65" i="82"/>
  <c r="P59" i="82"/>
  <c r="P53" i="82"/>
  <c r="P47" i="82"/>
  <c r="P41" i="82"/>
  <c r="P35" i="82"/>
  <c r="P29" i="82"/>
  <c r="P23" i="82"/>
  <c r="P17" i="82"/>
  <c r="P11" i="82"/>
  <c r="P5" i="82"/>
  <c r="L443" i="82"/>
  <c r="L437" i="82"/>
  <c r="L431" i="82"/>
  <c r="L425" i="82"/>
  <c r="L419" i="82"/>
  <c r="L413" i="82"/>
  <c r="L407" i="82"/>
  <c r="L401" i="82"/>
  <c r="L395" i="82"/>
  <c r="L389" i="82"/>
  <c r="L383" i="82"/>
  <c r="L377" i="82"/>
  <c r="L371" i="82"/>
  <c r="L365" i="82"/>
  <c r="L359" i="82"/>
  <c r="L353" i="82"/>
  <c r="L347" i="82"/>
  <c r="L341" i="82"/>
  <c r="L335" i="82"/>
  <c r="L329" i="82"/>
  <c r="L323" i="82"/>
  <c r="L317" i="82"/>
  <c r="L311" i="82"/>
  <c r="L305" i="82"/>
  <c r="L299" i="82"/>
  <c r="L293" i="82"/>
  <c r="L287" i="82"/>
  <c r="L281" i="82"/>
  <c r="L275" i="82"/>
  <c r="L269" i="82"/>
  <c r="L263" i="82"/>
  <c r="L257" i="82"/>
  <c r="L251" i="82"/>
  <c r="L245" i="82"/>
  <c r="L239" i="82"/>
  <c r="L233" i="82"/>
  <c r="L227" i="82"/>
  <c r="L221" i="82"/>
  <c r="L215" i="82"/>
  <c r="L209" i="82"/>
  <c r="L203" i="82"/>
  <c r="L197" i="82"/>
  <c r="L191" i="82"/>
  <c r="L185" i="82"/>
  <c r="L179" i="82"/>
  <c r="L173" i="82"/>
  <c r="L167" i="82"/>
  <c r="L161" i="82"/>
  <c r="L155" i="82"/>
  <c r="L149" i="82"/>
  <c r="L143" i="82"/>
  <c r="L137" i="82"/>
  <c r="L131" i="82"/>
  <c r="L125" i="82"/>
  <c r="L119" i="82"/>
  <c r="L113" i="82"/>
  <c r="L107" i="82"/>
  <c r="L101" i="82"/>
  <c r="L95" i="82"/>
  <c r="L89" i="82"/>
  <c r="L83" i="82"/>
  <c r="L77" i="82"/>
  <c r="L71" i="82"/>
  <c r="L65" i="82"/>
  <c r="L59" i="82"/>
  <c r="L53" i="82"/>
  <c r="L47" i="82"/>
  <c r="L41" i="82"/>
  <c r="L35" i="82"/>
  <c r="L29" i="82"/>
  <c r="L23" i="82"/>
  <c r="L17" i="82"/>
  <c r="L11" i="82"/>
  <c r="L5" i="82"/>
  <c r="H443" i="82"/>
  <c r="H437" i="82"/>
  <c r="H431" i="82"/>
  <c r="H425" i="82"/>
  <c r="H419" i="82"/>
  <c r="H413" i="82"/>
  <c r="H407" i="82"/>
  <c r="H401" i="82"/>
  <c r="H395" i="82"/>
  <c r="H389" i="82"/>
  <c r="H383" i="82"/>
  <c r="H377" i="82"/>
  <c r="H371" i="82"/>
  <c r="H365" i="82"/>
  <c r="H359" i="82"/>
  <c r="H353" i="82"/>
  <c r="H347" i="82"/>
  <c r="H341" i="82"/>
  <c r="H335" i="82"/>
  <c r="H329" i="82"/>
  <c r="H323" i="82"/>
  <c r="H317" i="82"/>
  <c r="H311" i="82"/>
  <c r="H305" i="82"/>
  <c r="H299" i="82"/>
  <c r="H293" i="82"/>
  <c r="H287" i="82"/>
  <c r="H281" i="82"/>
  <c r="H275" i="82"/>
  <c r="H269" i="82"/>
  <c r="H263" i="82"/>
  <c r="H257" i="82"/>
  <c r="H251" i="82"/>
  <c r="H245" i="82"/>
  <c r="H239" i="82"/>
  <c r="H233" i="82"/>
  <c r="H227" i="82"/>
  <c r="H221" i="82"/>
  <c r="H215" i="82"/>
  <c r="H209" i="82"/>
  <c r="H203" i="82"/>
  <c r="H197" i="82"/>
  <c r="H191" i="82"/>
  <c r="H185" i="82"/>
  <c r="H179" i="82"/>
  <c r="H173" i="82"/>
  <c r="H167" i="82"/>
  <c r="H161" i="82"/>
  <c r="H155" i="82"/>
  <c r="H149" i="82"/>
  <c r="H143" i="82"/>
  <c r="H137" i="82"/>
  <c r="H131" i="82"/>
  <c r="H125" i="82"/>
  <c r="H119" i="82"/>
  <c r="H113" i="82"/>
  <c r="H107" i="82"/>
  <c r="H101" i="82"/>
  <c r="H95" i="82"/>
  <c r="H89" i="82"/>
  <c r="H83" i="82"/>
  <c r="H77" i="82"/>
  <c r="H71" i="82"/>
  <c r="H65" i="82"/>
  <c r="H59" i="82"/>
  <c r="H53" i="82"/>
  <c r="H47" i="82"/>
  <c r="H41" i="82"/>
  <c r="H35" i="82"/>
  <c r="H29" i="82"/>
  <c r="H23" i="82"/>
  <c r="H17" i="82"/>
  <c r="H11" i="82"/>
  <c r="H5" i="82"/>
  <c r="D443" i="82"/>
  <c r="D437" i="82"/>
  <c r="D431" i="82"/>
  <c r="D425" i="82"/>
  <c r="D419" i="82"/>
  <c r="D413" i="82"/>
  <c r="D407" i="82"/>
  <c r="D401" i="82"/>
  <c r="D395" i="82"/>
  <c r="D389" i="82"/>
  <c r="D383" i="82"/>
  <c r="D377" i="82"/>
  <c r="D371" i="82"/>
  <c r="D365" i="82"/>
  <c r="D359" i="82"/>
  <c r="D353" i="82"/>
  <c r="D347" i="82"/>
  <c r="D341" i="82"/>
  <c r="D335" i="82"/>
  <c r="D329" i="82"/>
  <c r="D323" i="82"/>
  <c r="D317" i="82"/>
  <c r="D311" i="82"/>
  <c r="D305" i="82"/>
  <c r="D299" i="82"/>
  <c r="D293" i="82"/>
  <c r="D287" i="82"/>
  <c r="D281" i="82"/>
  <c r="D275" i="82"/>
  <c r="D269" i="82"/>
  <c r="D263" i="82"/>
  <c r="D257" i="82"/>
  <c r="D251" i="82"/>
  <c r="D245" i="82"/>
  <c r="D239" i="82"/>
  <c r="D233" i="82"/>
  <c r="D227" i="82"/>
  <c r="D221" i="82"/>
  <c r="D215" i="82"/>
  <c r="D209" i="82"/>
  <c r="D203" i="82"/>
  <c r="D197" i="82"/>
  <c r="D191" i="82"/>
  <c r="D185" i="82"/>
  <c r="D179" i="82"/>
  <c r="D173" i="82"/>
  <c r="D167" i="82"/>
  <c r="D161" i="82"/>
  <c r="D155" i="82"/>
  <c r="D149" i="82"/>
  <c r="D143" i="82"/>
  <c r="D137" i="82"/>
  <c r="D131" i="82"/>
  <c r="D125" i="82"/>
  <c r="D119" i="82"/>
  <c r="D113" i="82"/>
  <c r="D107" i="82"/>
  <c r="D101" i="82"/>
  <c r="D95" i="82"/>
  <c r="D89" i="82"/>
  <c r="D83" i="82"/>
  <c r="D77" i="82"/>
  <c r="D71" i="82"/>
  <c r="D65" i="82"/>
  <c r="D59" i="82"/>
  <c r="D53" i="82"/>
  <c r="D47" i="82"/>
  <c r="D41" i="82"/>
  <c r="D35" i="82"/>
  <c r="D29" i="82"/>
  <c r="D23" i="82"/>
  <c r="D17" i="82"/>
  <c r="D11" i="82"/>
  <c r="AF53" i="54"/>
  <c r="AB53" i="54"/>
  <c r="X53" i="54"/>
  <c r="T53" i="54"/>
  <c r="P53" i="54"/>
  <c r="L53" i="54"/>
  <c r="H53" i="54"/>
  <c r="D53" i="54"/>
  <c r="AF449" i="82"/>
  <c r="AB449" i="82"/>
  <c r="X449" i="82"/>
  <c r="T449" i="82"/>
  <c r="P449" i="82"/>
  <c r="L449" i="82"/>
  <c r="H449" i="82"/>
  <c r="D449" i="82"/>
  <c r="D5" i="82"/>
  <c r="AB47" i="54" l="1"/>
  <c r="AB41" i="54"/>
  <c r="AB35" i="54"/>
  <c r="AB29" i="54"/>
  <c r="AB23" i="54"/>
  <c r="AB17" i="54"/>
  <c r="AB11" i="54"/>
  <c r="AB5" i="54"/>
  <c r="X47" i="54"/>
  <c r="X41" i="54"/>
  <c r="X35" i="54"/>
  <c r="X29" i="54"/>
  <c r="X23" i="54"/>
  <c r="X17" i="54"/>
  <c r="X11" i="54"/>
  <c r="X5" i="54"/>
  <c r="T47" i="54"/>
  <c r="T41" i="54"/>
  <c r="T35" i="54"/>
  <c r="T29" i="54"/>
  <c r="T23" i="54"/>
  <c r="T17" i="54"/>
  <c r="T11" i="54"/>
  <c r="T5" i="54"/>
  <c r="P47" i="54"/>
  <c r="P41" i="54"/>
  <c r="P35" i="54"/>
  <c r="P29" i="54"/>
  <c r="P23" i="54"/>
  <c r="P17" i="54"/>
  <c r="P11" i="54"/>
  <c r="P5" i="54"/>
  <c r="L47" i="54"/>
  <c r="L41" i="54"/>
  <c r="L35" i="54"/>
  <c r="L29" i="54"/>
  <c r="L23" i="54"/>
  <c r="L17" i="54"/>
  <c r="L11" i="54"/>
  <c r="L5" i="54"/>
  <c r="H47" i="54"/>
  <c r="H41" i="54"/>
  <c r="H35" i="54"/>
  <c r="H29" i="54"/>
  <c r="H23" i="54"/>
  <c r="H17" i="54"/>
  <c r="H11" i="54"/>
  <c r="H5" i="54"/>
  <c r="D47" i="54"/>
  <c r="D41" i="54"/>
  <c r="D35" i="54"/>
  <c r="D29" i="54"/>
  <c r="D23" i="54"/>
  <c r="D17" i="54"/>
  <c r="D11" i="54"/>
  <c r="D5" i="54"/>
  <c r="BF80" i="41"/>
  <c r="BF79" i="41"/>
  <c r="BF78" i="41"/>
  <c r="BF77" i="41"/>
  <c r="BF76" i="41"/>
  <c r="BF75" i="41"/>
  <c r="BF74" i="41"/>
  <c r="BF73" i="41"/>
  <c r="BF72" i="41"/>
  <c r="BF71" i="41"/>
  <c r="BF70" i="41"/>
  <c r="BF69" i="41"/>
  <c r="BF68" i="41"/>
  <c r="BF67" i="41"/>
  <c r="BF66" i="41"/>
  <c r="BF65" i="41"/>
  <c r="BF64" i="41"/>
  <c r="BF63" i="41"/>
  <c r="BF62" i="41"/>
  <c r="BF61" i="41"/>
  <c r="BF60" i="41"/>
  <c r="BF59" i="41"/>
  <c r="BF58" i="41"/>
  <c r="BF57" i="41"/>
  <c r="BF56" i="41"/>
  <c r="BF55" i="41"/>
  <c r="BF54" i="41"/>
  <c r="BF53" i="41"/>
  <c r="BF52" i="41"/>
  <c r="BF51" i="41"/>
  <c r="BF50" i="41"/>
  <c r="BF49" i="41"/>
  <c r="BF48" i="41"/>
  <c r="BF47" i="41"/>
  <c r="BF46" i="41"/>
  <c r="BF45" i="41"/>
  <c r="BF44" i="41"/>
  <c r="BF43" i="41"/>
  <c r="BF42" i="41"/>
  <c r="BF41" i="41"/>
  <c r="BF40" i="41"/>
  <c r="BF39" i="41"/>
  <c r="BF38" i="41"/>
  <c r="BF37" i="41"/>
  <c r="BF36" i="41"/>
  <c r="BF35" i="41"/>
  <c r="BF34" i="41"/>
  <c r="BF33" i="41"/>
  <c r="BF32" i="41"/>
  <c r="BF31" i="41"/>
  <c r="BF30" i="41"/>
  <c r="BF29" i="41"/>
  <c r="BF28" i="41"/>
  <c r="BF27" i="41"/>
  <c r="BF26" i="41"/>
  <c r="BF25" i="41"/>
  <c r="BF24" i="41"/>
  <c r="BF23" i="41"/>
  <c r="BF22" i="41"/>
  <c r="BF21" i="41"/>
  <c r="BF20" i="41"/>
  <c r="BF19" i="41"/>
  <c r="BF18" i="41"/>
  <c r="BF17" i="41"/>
  <c r="BF16" i="41"/>
  <c r="BF15" i="41"/>
  <c r="BF14" i="41"/>
  <c r="BF13" i="41"/>
  <c r="BF12" i="41"/>
  <c r="BF11" i="41"/>
  <c r="BF10" i="41"/>
  <c r="BF9" i="41"/>
  <c r="BF8" i="41"/>
  <c r="BF7" i="41"/>
  <c r="AW80" i="41"/>
  <c r="AW79" i="41"/>
  <c r="AW78" i="41"/>
  <c r="AW77" i="41"/>
  <c r="AW76" i="41"/>
  <c r="AW75" i="41"/>
  <c r="AW74" i="41"/>
  <c r="AW73" i="41"/>
  <c r="AW72" i="41"/>
  <c r="AW71" i="41"/>
  <c r="AW70" i="41"/>
  <c r="AW69" i="41"/>
  <c r="AW68" i="41"/>
  <c r="AW67" i="41"/>
  <c r="AW66" i="41"/>
  <c r="AW65" i="41"/>
  <c r="AW64" i="41"/>
  <c r="AW63" i="41"/>
  <c r="AW62" i="41"/>
  <c r="AW61" i="41"/>
  <c r="AW60" i="41"/>
  <c r="AW59" i="41"/>
  <c r="AW58" i="41"/>
  <c r="AW57" i="41"/>
  <c r="AW56" i="41"/>
  <c r="AW55" i="41"/>
  <c r="AW54" i="41"/>
  <c r="AW53" i="41"/>
  <c r="AW52" i="41"/>
  <c r="AW51" i="41"/>
  <c r="AW50" i="41"/>
  <c r="AW49" i="41"/>
  <c r="AW48" i="41"/>
  <c r="AW47" i="41"/>
  <c r="AW46" i="41"/>
  <c r="AW45" i="41"/>
  <c r="AW44" i="41"/>
  <c r="AW43" i="41"/>
  <c r="AW42" i="41"/>
  <c r="AW41" i="41"/>
  <c r="AW40" i="41"/>
  <c r="AW39" i="41"/>
  <c r="AW38" i="41"/>
  <c r="AW37" i="41"/>
  <c r="AW36" i="41"/>
  <c r="AW35" i="41"/>
  <c r="AW34" i="41"/>
  <c r="AW33" i="41"/>
  <c r="AW32" i="41"/>
  <c r="AW31" i="41"/>
  <c r="AW30" i="41"/>
  <c r="AW29" i="41"/>
  <c r="AW28" i="41"/>
  <c r="AW27" i="41"/>
  <c r="AW26" i="41"/>
  <c r="AW25" i="41"/>
  <c r="AW24" i="41"/>
  <c r="AW23" i="41"/>
  <c r="AW22" i="41"/>
  <c r="AW21" i="41"/>
  <c r="AW20" i="41"/>
  <c r="AW19" i="41"/>
  <c r="AW18" i="41"/>
  <c r="AW17" i="41"/>
  <c r="AW16" i="41"/>
  <c r="AW15" i="41"/>
  <c r="AW14" i="41"/>
  <c r="AW13" i="41"/>
  <c r="AW12" i="41"/>
  <c r="AW11" i="41"/>
  <c r="AW10" i="41"/>
  <c r="AW9" i="41"/>
  <c r="AW8" i="41"/>
  <c r="AW7" i="41"/>
  <c r="AN80" i="41"/>
  <c r="AN79" i="41"/>
  <c r="AN78" i="41"/>
  <c r="AN77" i="41"/>
  <c r="AN76" i="41"/>
  <c r="AN75" i="41"/>
  <c r="AN74" i="41"/>
  <c r="AN73" i="41"/>
  <c r="AN72" i="41"/>
  <c r="AN71" i="41"/>
  <c r="AN70" i="41"/>
  <c r="AN69" i="41"/>
  <c r="AN68" i="41"/>
  <c r="AN67" i="41"/>
  <c r="AN66" i="41"/>
  <c r="AN65" i="41"/>
  <c r="AN64" i="41"/>
  <c r="AN63" i="41"/>
  <c r="AN62" i="41"/>
  <c r="AN61" i="41"/>
  <c r="AN60" i="41"/>
  <c r="AN59" i="41"/>
  <c r="AN58" i="41"/>
  <c r="AN57" i="41"/>
  <c r="AN56" i="41"/>
  <c r="AN55" i="41"/>
  <c r="AN54" i="41"/>
  <c r="AN53" i="41"/>
  <c r="AN52" i="41"/>
  <c r="AN51" i="41"/>
  <c r="AN50" i="41"/>
  <c r="AN49" i="41"/>
  <c r="AN48" i="41"/>
  <c r="AN47" i="41"/>
  <c r="AN46" i="41"/>
  <c r="AN45" i="41"/>
  <c r="AN44" i="41"/>
  <c r="AN43" i="41"/>
  <c r="AN42" i="41"/>
  <c r="AN41" i="41"/>
  <c r="AN40" i="41"/>
  <c r="AN39" i="41"/>
  <c r="AN38" i="41"/>
  <c r="AN37" i="41"/>
  <c r="AN36" i="41"/>
  <c r="AN35" i="41"/>
  <c r="AN34" i="41"/>
  <c r="AN33" i="41"/>
  <c r="AN32" i="41"/>
  <c r="AN31" i="41"/>
  <c r="AN30" i="41"/>
  <c r="AN29" i="41"/>
  <c r="AN28" i="41"/>
  <c r="AN27" i="41"/>
  <c r="AN26" i="41"/>
  <c r="AN25" i="41"/>
  <c r="AN24" i="41"/>
  <c r="AN23" i="41"/>
  <c r="AN22" i="41"/>
  <c r="AN21" i="41"/>
  <c r="AN20" i="41"/>
  <c r="AN19" i="41"/>
  <c r="AN18" i="41"/>
  <c r="AN17" i="41"/>
  <c r="AN16" i="41"/>
  <c r="AN15" i="41"/>
  <c r="AN14" i="41"/>
  <c r="AN13" i="41"/>
  <c r="AN12" i="41"/>
  <c r="AN11" i="41"/>
  <c r="AN10" i="41"/>
  <c r="AN9" i="41"/>
  <c r="AN8" i="41"/>
  <c r="AN7" i="41"/>
  <c r="AE80" i="41"/>
  <c r="AE79" i="41"/>
  <c r="AE78" i="41"/>
  <c r="AE77" i="41"/>
  <c r="AE76" i="41"/>
  <c r="AE75" i="41"/>
  <c r="AE74" i="41"/>
  <c r="AE73" i="41"/>
  <c r="AE72" i="41"/>
  <c r="AE71" i="41"/>
  <c r="AE70" i="41"/>
  <c r="AE69" i="41"/>
  <c r="AE68" i="41"/>
  <c r="AE67" i="41"/>
  <c r="AE66" i="41"/>
  <c r="AE65" i="41"/>
  <c r="AE64" i="41"/>
  <c r="AE63" i="41"/>
  <c r="AE62" i="41"/>
  <c r="AE61" i="41"/>
  <c r="AE60" i="41"/>
  <c r="AE59" i="41"/>
  <c r="AE58" i="41"/>
  <c r="AE57" i="41"/>
  <c r="AE56" i="41"/>
  <c r="AE55" i="41"/>
  <c r="AE54" i="41"/>
  <c r="AE53" i="41"/>
  <c r="AE52" i="41"/>
  <c r="AE51" i="41"/>
  <c r="AE50" i="41"/>
  <c r="AE49" i="41"/>
  <c r="AE48" i="41"/>
  <c r="AE47" i="41"/>
  <c r="AE46" i="41"/>
  <c r="AE45" i="41"/>
  <c r="AE44" i="41"/>
  <c r="AE43" i="41"/>
  <c r="AE42" i="41"/>
  <c r="AE41" i="41"/>
  <c r="AE40" i="41"/>
  <c r="AE39" i="41"/>
  <c r="AE38" i="41"/>
  <c r="AE37" i="41"/>
  <c r="AE36" i="41"/>
  <c r="AE35" i="41"/>
  <c r="AE34" i="41"/>
  <c r="AE33" i="41"/>
  <c r="AE32" i="41"/>
  <c r="AE31" i="41"/>
  <c r="AE30" i="41"/>
  <c r="AE29" i="41"/>
  <c r="AE28" i="41"/>
  <c r="AE27" i="41"/>
  <c r="AE26" i="41"/>
  <c r="AE25" i="41"/>
  <c r="AE24" i="41"/>
  <c r="AE23" i="41"/>
  <c r="AE22" i="41"/>
  <c r="AE21" i="41"/>
  <c r="AE20" i="41"/>
  <c r="AE19" i="41"/>
  <c r="AE18" i="41"/>
  <c r="AE17" i="41"/>
  <c r="AE16" i="41"/>
  <c r="AE15" i="41"/>
  <c r="AE14" i="41"/>
  <c r="AE13" i="41"/>
  <c r="AE12" i="41"/>
  <c r="AE11" i="41"/>
  <c r="AE10" i="41"/>
  <c r="AE9" i="41"/>
  <c r="AE8" i="41"/>
  <c r="AE7" i="41"/>
  <c r="V80" i="41"/>
  <c r="V79" i="41"/>
  <c r="V78" i="41"/>
  <c r="V77" i="41"/>
  <c r="V76" i="41"/>
  <c r="V75" i="41"/>
  <c r="V74" i="41"/>
  <c r="V73" i="41"/>
  <c r="V72" i="41"/>
  <c r="V71" i="41"/>
  <c r="V70" i="41"/>
  <c r="V69" i="41"/>
  <c r="V68" i="41"/>
  <c r="V67" i="41"/>
  <c r="V66" i="41"/>
  <c r="V65" i="41"/>
  <c r="V64" i="41"/>
  <c r="V63" i="41"/>
  <c r="V62" i="41"/>
  <c r="V61" i="41"/>
  <c r="V60" i="41"/>
  <c r="V59" i="41"/>
  <c r="V58" i="41"/>
  <c r="V57" i="41"/>
  <c r="V56" i="41"/>
  <c r="V55" i="41"/>
  <c r="V54" i="41"/>
  <c r="V53" i="41"/>
  <c r="V52" i="41"/>
  <c r="V51" i="41"/>
  <c r="V50" i="41"/>
  <c r="V49" i="41"/>
  <c r="V48" i="41"/>
  <c r="V47" i="41"/>
  <c r="V46" i="41"/>
  <c r="V45" i="41"/>
  <c r="V44" i="41"/>
  <c r="V43" i="41"/>
  <c r="V42" i="41"/>
  <c r="V41" i="41"/>
  <c r="V40" i="41"/>
  <c r="V39" i="41"/>
  <c r="V38" i="41"/>
  <c r="V37" i="41"/>
  <c r="V36" i="41"/>
  <c r="V35" i="41"/>
  <c r="V34" i="41"/>
  <c r="V33" i="41"/>
  <c r="V32" i="41"/>
  <c r="V31" i="41"/>
  <c r="V30" i="41"/>
  <c r="V29" i="41"/>
  <c r="V28" i="41"/>
  <c r="V27" i="41"/>
  <c r="V26" i="41"/>
  <c r="V25" i="41"/>
  <c r="V24" i="41"/>
  <c r="V23" i="41"/>
  <c r="V22" i="41"/>
  <c r="V21" i="41"/>
  <c r="V20" i="41"/>
  <c r="V19" i="41"/>
  <c r="V18" i="41"/>
  <c r="V17" i="41"/>
  <c r="V16" i="41"/>
  <c r="V15" i="41"/>
  <c r="V14" i="41"/>
  <c r="V13" i="41"/>
  <c r="V12" i="41"/>
  <c r="V11" i="41"/>
  <c r="V10" i="41"/>
  <c r="V9" i="41"/>
  <c r="V8" i="41"/>
  <c r="V7" i="41"/>
  <c r="M80" i="41"/>
  <c r="M79" i="41"/>
  <c r="M78" i="41"/>
  <c r="M77" i="41"/>
  <c r="M76" i="41"/>
  <c r="M75" i="41"/>
  <c r="M74" i="41"/>
  <c r="M73" i="41"/>
  <c r="M72" i="41"/>
  <c r="M71" i="41"/>
  <c r="M70" i="41"/>
  <c r="M69" i="41"/>
  <c r="M68" i="41"/>
  <c r="M67" i="41"/>
  <c r="M66" i="41"/>
  <c r="M65" i="41"/>
  <c r="M64" i="41"/>
  <c r="M63" i="41"/>
  <c r="M62" i="41"/>
  <c r="M61" i="41"/>
  <c r="M60" i="41"/>
  <c r="M59" i="41"/>
  <c r="M58" i="41"/>
  <c r="M57" i="41"/>
  <c r="M56" i="41"/>
  <c r="M55" i="41"/>
  <c r="M54" i="41"/>
  <c r="M53" i="41"/>
  <c r="M52" i="41"/>
  <c r="M51" i="41"/>
  <c r="M50" i="41"/>
  <c r="M49" i="41"/>
  <c r="M48" i="41"/>
  <c r="M47" i="41"/>
  <c r="M46" i="41"/>
  <c r="M45" i="41"/>
  <c r="M44" i="41"/>
  <c r="M43" i="41"/>
  <c r="M42" i="41"/>
  <c r="M41" i="41"/>
  <c r="M40" i="41"/>
  <c r="M39" i="41"/>
  <c r="M38" i="41"/>
  <c r="M37" i="41"/>
  <c r="M36" i="41"/>
  <c r="M35" i="41"/>
  <c r="M34" i="41"/>
  <c r="M33" i="41"/>
  <c r="M32" i="41"/>
  <c r="M31" i="41"/>
  <c r="M30" i="41"/>
  <c r="M29" i="41"/>
  <c r="M28" i="41"/>
  <c r="M27" i="41"/>
  <c r="M26" i="41"/>
  <c r="M25" i="41"/>
  <c r="M24" i="41"/>
  <c r="M23" i="41"/>
  <c r="M22" i="41"/>
  <c r="M21" i="41"/>
  <c r="M20" i="41"/>
  <c r="M19" i="41"/>
  <c r="M18" i="41"/>
  <c r="M17" i="41"/>
  <c r="M16" i="41"/>
  <c r="M15" i="41"/>
  <c r="M14" i="41"/>
  <c r="M13" i="41"/>
  <c r="M12" i="41"/>
  <c r="M11" i="41"/>
  <c r="M10" i="41"/>
  <c r="M9" i="41"/>
  <c r="M8" i="41"/>
  <c r="M7" i="41"/>
  <c r="D80" i="41"/>
  <c r="D79" i="41"/>
  <c r="D78" i="41"/>
  <c r="D77" i="41"/>
  <c r="D76" i="41"/>
  <c r="D75" i="41"/>
  <c r="D74" i="41"/>
  <c r="D73" i="41"/>
  <c r="D72" i="41"/>
  <c r="D71" i="41"/>
  <c r="D70" i="41"/>
  <c r="D69" i="41"/>
  <c r="D68" i="41"/>
  <c r="D67" i="41"/>
  <c r="D66" i="41"/>
  <c r="D65" i="41"/>
  <c r="D64" i="41"/>
  <c r="D63" i="41"/>
  <c r="D62" i="41"/>
  <c r="D61" i="41"/>
  <c r="D60" i="41"/>
  <c r="D59" i="41"/>
  <c r="D58" i="41"/>
  <c r="D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8" i="41"/>
  <c r="D7" i="41"/>
  <c r="C6" i="38"/>
  <c r="F6" i="38" l="1"/>
  <c r="G6" i="38"/>
  <c r="H13" i="53"/>
  <c r="G13" i="53"/>
  <c r="F13" i="53"/>
  <c r="E13" i="53"/>
  <c r="D13" i="53"/>
  <c r="K453" i="74"/>
  <c r="I453" i="74"/>
  <c r="H449" i="47"/>
  <c r="H450" i="47"/>
  <c r="H451" i="47"/>
  <c r="H452" i="47"/>
  <c r="BF8" i="51" l="1"/>
  <c r="BF9" i="51"/>
  <c r="BF10" i="51"/>
  <c r="BF11" i="51"/>
  <c r="BF12" i="51"/>
  <c r="BF13" i="51"/>
  <c r="BF14" i="51"/>
  <c r="BF7" i="51"/>
  <c r="AW8" i="51"/>
  <c r="AW9" i="51"/>
  <c r="AW10" i="51"/>
  <c r="AW11" i="51"/>
  <c r="AW12" i="51"/>
  <c r="AW13" i="51"/>
  <c r="AW14" i="51"/>
  <c r="AW7" i="51"/>
  <c r="AN8" i="51"/>
  <c r="AN9" i="51"/>
  <c r="AN10" i="51"/>
  <c r="AN11" i="51"/>
  <c r="AN12" i="51"/>
  <c r="AN13" i="51"/>
  <c r="AN14" i="51"/>
  <c r="AN7" i="51"/>
  <c r="AE8" i="51"/>
  <c r="AE9" i="51"/>
  <c r="AE10" i="51"/>
  <c r="AE11" i="51"/>
  <c r="AE12" i="51"/>
  <c r="AE13" i="51"/>
  <c r="AE14" i="51"/>
  <c r="AE7" i="51"/>
  <c r="V8" i="51"/>
  <c r="V9" i="51"/>
  <c r="V10" i="51"/>
  <c r="V11" i="51"/>
  <c r="V12" i="51"/>
  <c r="V13" i="51"/>
  <c r="V14" i="51"/>
  <c r="V7" i="51"/>
  <c r="M8" i="51"/>
  <c r="M9" i="51"/>
  <c r="M10" i="51"/>
  <c r="M11" i="51"/>
  <c r="M12" i="51"/>
  <c r="M13" i="51"/>
  <c r="M14" i="51"/>
  <c r="M7" i="51"/>
  <c r="D8" i="51"/>
  <c r="D9" i="51"/>
  <c r="D10" i="51"/>
  <c r="D11" i="51"/>
  <c r="D12" i="51"/>
  <c r="D13" i="51"/>
  <c r="D14" i="51"/>
  <c r="D7" i="51"/>
  <c r="C7" i="38"/>
  <c r="C8" i="38"/>
  <c r="C9" i="38"/>
  <c r="C10" i="38"/>
  <c r="C11" i="38"/>
  <c r="C12" i="38"/>
  <c r="C13" i="38"/>
  <c r="BO8" i="50"/>
  <c r="Q5" i="49" s="1"/>
  <c r="BO7" i="50"/>
  <c r="Q4" i="49" s="1"/>
  <c r="BN14" i="50"/>
  <c r="BN13" i="50"/>
  <c r="BN12" i="50"/>
  <c r="BN11" i="50"/>
  <c r="BN10" i="50"/>
  <c r="BN9" i="50"/>
  <c r="BN8" i="50"/>
  <c r="BN7" i="50"/>
  <c r="BM13" i="50"/>
  <c r="BM12" i="50"/>
  <c r="BM11" i="50"/>
  <c r="BM10" i="50"/>
  <c r="BM9" i="50"/>
  <c r="BM8" i="50"/>
  <c r="BM7" i="50"/>
  <c r="BJ14" i="50"/>
  <c r="BJ13" i="50"/>
  <c r="BJ12" i="50"/>
  <c r="BJ11" i="50"/>
  <c r="BJ10" i="50"/>
  <c r="BJ9" i="50"/>
  <c r="BJ8" i="50"/>
  <c r="BJ7" i="50"/>
  <c r="BI14" i="50"/>
  <c r="BI13" i="50"/>
  <c r="BI12" i="50"/>
  <c r="BI11" i="50"/>
  <c r="BI10" i="50"/>
  <c r="BI9" i="50"/>
  <c r="BI8" i="50"/>
  <c r="BI7" i="50"/>
  <c r="BE14" i="50"/>
  <c r="BE13" i="50"/>
  <c r="BE12" i="50"/>
  <c r="BE11" i="50"/>
  <c r="BE10" i="50"/>
  <c r="BE9" i="50"/>
  <c r="BE8" i="50"/>
  <c r="BE7" i="50"/>
  <c r="BD14" i="50"/>
  <c r="BD13" i="50"/>
  <c r="BD12" i="50"/>
  <c r="BD11" i="50"/>
  <c r="BD10" i="50"/>
  <c r="BD9" i="50"/>
  <c r="BD8" i="50"/>
  <c r="BD7" i="50"/>
  <c r="BA14" i="50"/>
  <c r="BA13" i="50"/>
  <c r="BA12" i="50"/>
  <c r="BA11" i="50"/>
  <c r="AV14" i="50"/>
  <c r="AV13" i="50"/>
  <c r="AV12" i="50"/>
  <c r="AV11" i="50"/>
  <c r="AV10" i="50"/>
  <c r="AV9" i="50"/>
  <c r="AV8" i="50"/>
  <c r="AV7" i="50"/>
  <c r="AU14" i="50"/>
  <c r="AU13" i="50"/>
  <c r="AU12" i="50"/>
  <c r="AU11" i="50"/>
  <c r="AU10" i="50"/>
  <c r="AU9" i="50"/>
  <c r="AU8" i="50"/>
  <c r="AU7" i="50"/>
  <c r="AR14" i="50"/>
  <c r="AR13" i="50"/>
  <c r="AR12" i="50"/>
  <c r="AR11" i="50"/>
  <c r="AR10" i="50"/>
  <c r="AR9" i="50"/>
  <c r="AR8" i="50"/>
  <c r="AR7" i="50"/>
  <c r="AQ14" i="50"/>
  <c r="AQ13" i="50"/>
  <c r="AQ12" i="50"/>
  <c r="AQ11" i="50"/>
  <c r="AQ10" i="50"/>
  <c r="AQ9" i="50"/>
  <c r="AQ8" i="50"/>
  <c r="AQ7" i="50"/>
  <c r="AM14" i="50"/>
  <c r="AM13" i="50"/>
  <c r="AM12" i="50"/>
  <c r="AM11" i="50"/>
  <c r="AM10" i="50"/>
  <c r="AM9" i="50"/>
  <c r="AM8" i="50"/>
  <c r="AM7" i="50"/>
  <c r="AL14" i="50"/>
  <c r="AL13" i="50"/>
  <c r="AL12" i="50"/>
  <c r="AL11" i="50"/>
  <c r="AL10" i="50"/>
  <c r="AL9" i="50"/>
  <c r="AL8" i="50"/>
  <c r="AL7" i="50"/>
  <c r="AI14" i="50"/>
  <c r="AI13" i="50"/>
  <c r="AI12" i="50"/>
  <c r="AI11" i="50"/>
  <c r="AI10" i="50"/>
  <c r="AI9" i="50"/>
  <c r="AI8" i="50"/>
  <c r="AI7" i="50"/>
  <c r="AH14" i="50"/>
  <c r="AH13" i="50"/>
  <c r="AH12" i="50"/>
  <c r="AH11" i="50"/>
  <c r="AH10" i="50"/>
  <c r="AH9" i="50"/>
  <c r="AH8" i="50"/>
  <c r="AH7" i="50"/>
  <c r="AD14" i="50"/>
  <c r="AD13" i="50"/>
  <c r="AD12" i="50"/>
  <c r="AD11" i="50"/>
  <c r="AD10" i="50"/>
  <c r="AD9" i="50"/>
  <c r="AD8" i="50"/>
  <c r="AD7" i="50"/>
  <c r="AC14" i="50"/>
  <c r="AC13" i="50"/>
  <c r="AC12" i="50"/>
  <c r="AC11" i="50"/>
  <c r="AC10" i="50"/>
  <c r="AC9" i="50"/>
  <c r="AC8" i="50"/>
  <c r="AC7" i="50"/>
  <c r="Z14" i="50"/>
  <c r="Z13" i="50"/>
  <c r="Z12" i="50"/>
  <c r="Z11" i="50"/>
  <c r="Z10" i="50"/>
  <c r="Z9" i="50"/>
  <c r="Z8" i="50"/>
  <c r="Z7" i="50"/>
  <c r="Y14" i="50"/>
  <c r="Y13" i="50"/>
  <c r="Y12" i="50"/>
  <c r="Y11" i="50"/>
  <c r="Y10" i="50"/>
  <c r="Y9" i="50"/>
  <c r="Y8" i="50"/>
  <c r="Y7" i="50"/>
  <c r="U14" i="50"/>
  <c r="U13" i="50"/>
  <c r="U12" i="50"/>
  <c r="U11" i="50"/>
  <c r="U10" i="50"/>
  <c r="U9" i="50"/>
  <c r="U8" i="50"/>
  <c r="U7" i="50"/>
  <c r="T14" i="50"/>
  <c r="T13" i="50"/>
  <c r="T12" i="50"/>
  <c r="T11" i="50"/>
  <c r="T10" i="50"/>
  <c r="T9" i="50"/>
  <c r="T8" i="50"/>
  <c r="T7" i="50"/>
  <c r="Q14" i="50"/>
  <c r="Q13" i="50"/>
  <c r="Q12" i="50"/>
  <c r="Q11" i="50"/>
  <c r="Q10" i="50"/>
  <c r="Q9" i="50"/>
  <c r="Q8" i="50"/>
  <c r="Q7" i="50"/>
  <c r="P14" i="50"/>
  <c r="P13" i="50"/>
  <c r="P12" i="50"/>
  <c r="P11" i="50"/>
  <c r="P10" i="50"/>
  <c r="P9" i="50"/>
  <c r="P8" i="50"/>
  <c r="P7" i="50"/>
  <c r="L14" i="50"/>
  <c r="L13" i="50"/>
  <c r="L12" i="50"/>
  <c r="L11" i="50"/>
  <c r="L10" i="50"/>
  <c r="L9" i="50"/>
  <c r="L8" i="50"/>
  <c r="L7" i="50"/>
  <c r="K14" i="50"/>
  <c r="K13" i="50"/>
  <c r="K12" i="50"/>
  <c r="K11" i="50"/>
  <c r="K10" i="50"/>
  <c r="K9" i="50"/>
  <c r="K8" i="50"/>
  <c r="K7" i="50"/>
  <c r="H14" i="50"/>
  <c r="H13" i="50"/>
  <c r="H12" i="50"/>
  <c r="H11" i="50"/>
  <c r="H10" i="50"/>
  <c r="H9" i="50"/>
  <c r="H8" i="50"/>
  <c r="H7" i="50"/>
  <c r="G14" i="50"/>
  <c r="G13" i="50"/>
  <c r="G12" i="50"/>
  <c r="G11" i="50"/>
  <c r="G10" i="50"/>
  <c r="G9" i="50"/>
  <c r="G8" i="50"/>
  <c r="G7" i="50"/>
  <c r="M13" i="49" l="1"/>
  <c r="D10" i="49"/>
  <c r="M11" i="49"/>
  <c r="M10" i="49"/>
  <c r="M14" i="49"/>
  <c r="M15" i="49"/>
  <c r="M12" i="49"/>
  <c r="D4" i="49"/>
  <c r="M5" i="49"/>
  <c r="M4" i="49"/>
  <c r="M9" i="49"/>
  <c r="M7" i="49"/>
  <c r="M8" i="49"/>
  <c r="M6" i="49"/>
  <c r="G10" i="38"/>
  <c r="F10" i="38"/>
  <c r="F9" i="38"/>
  <c r="G9" i="38"/>
  <c r="G12" i="38"/>
  <c r="F12" i="38"/>
  <c r="G8" i="38"/>
  <c r="F8" i="38"/>
  <c r="G11" i="38"/>
  <c r="F11" i="38"/>
  <c r="F7" i="38"/>
  <c r="G7" i="38"/>
  <c r="Q5" i="71"/>
  <c r="AF11" i="54"/>
  <c r="Q5" i="72"/>
  <c r="Q4" i="72"/>
  <c r="AF5" i="54"/>
  <c r="Q4" i="71"/>
  <c r="K12" i="39"/>
  <c r="K11" i="39"/>
  <c r="K10" i="39"/>
  <c r="K9" i="39"/>
  <c r="K8" i="39"/>
  <c r="K7" i="39"/>
  <c r="U15" i="50" s="1"/>
  <c r="K6" i="39"/>
  <c r="L15" i="50" s="1"/>
  <c r="J12" i="39"/>
  <c r="J11" i="39"/>
  <c r="J10" i="39"/>
  <c r="J9" i="39"/>
  <c r="AL15" i="50" s="1"/>
  <c r="J8" i="39"/>
  <c r="J7" i="39"/>
  <c r="J6" i="39"/>
  <c r="K15" i="50" s="1"/>
  <c r="I13" i="39"/>
  <c r="H13" i="39"/>
  <c r="G12" i="39"/>
  <c r="G11" i="39"/>
  <c r="BA15" i="50" s="1"/>
  <c r="G10" i="39"/>
  <c r="G9" i="39"/>
  <c r="AI15" i="50" s="1"/>
  <c r="G8" i="39"/>
  <c r="Z15" i="50" s="1"/>
  <c r="G7" i="39"/>
  <c r="G6" i="39"/>
  <c r="H15" i="50" s="1"/>
  <c r="E13" i="39"/>
  <c r="D13" i="39"/>
  <c r="F12" i="39"/>
  <c r="F11" i="39"/>
  <c r="F10" i="39"/>
  <c r="F9" i="39"/>
  <c r="F8" i="39"/>
  <c r="F7" i="39"/>
  <c r="P15" i="50" s="1"/>
  <c r="F6" i="39"/>
  <c r="G15" i="50" s="1"/>
  <c r="K13" i="39" l="1"/>
  <c r="J13" i="39"/>
  <c r="G13" i="39"/>
  <c r="F13" i="39"/>
  <c r="D4" i="72" l="1"/>
  <c r="D10" i="72" l="1"/>
  <c r="M14" i="71"/>
  <c r="M9" i="71"/>
  <c r="D10" i="71" l="1"/>
  <c r="M15" i="71"/>
  <c r="M7" i="71"/>
  <c r="M8" i="71"/>
  <c r="D4" i="71"/>
  <c r="M8" i="72"/>
  <c r="M5" i="72"/>
  <c r="M9" i="72"/>
  <c r="M7" i="72"/>
  <c r="M6" i="72"/>
  <c r="M4" i="72"/>
  <c r="M10" i="72"/>
  <c r="M15" i="72"/>
  <c r="M14" i="72"/>
  <c r="M13" i="72"/>
  <c r="M12" i="72"/>
  <c r="M11" i="72"/>
  <c r="M11" i="71"/>
  <c r="M4" i="71"/>
  <c r="M12" i="71"/>
  <c r="M10" i="71"/>
  <c r="M5" i="71"/>
  <c r="M13" i="71"/>
  <c r="M6" i="71"/>
  <c r="AD454" i="82" l="1"/>
  <c r="Z454" i="82"/>
  <c r="V454" i="82"/>
  <c r="R454" i="82"/>
  <c r="N454" i="82"/>
  <c r="J454" i="82"/>
  <c r="AD453" i="82"/>
  <c r="Z453" i="82"/>
  <c r="V453" i="82"/>
  <c r="R453" i="82"/>
  <c r="N453" i="82"/>
  <c r="J453" i="82"/>
  <c r="AD452" i="82"/>
  <c r="Z452" i="82"/>
  <c r="V452" i="82"/>
  <c r="R452" i="82"/>
  <c r="N452" i="82"/>
  <c r="J452" i="82"/>
  <c r="AD451" i="82"/>
  <c r="Z451" i="82"/>
  <c r="V451" i="82"/>
  <c r="R451" i="82"/>
  <c r="N451" i="82"/>
  <c r="J451" i="82"/>
  <c r="AD450" i="82"/>
  <c r="Z450" i="82"/>
  <c r="V450" i="82"/>
  <c r="R450" i="82"/>
  <c r="N450" i="82"/>
  <c r="J450" i="82"/>
  <c r="AD449" i="82"/>
  <c r="Z449" i="82"/>
  <c r="V449" i="82"/>
  <c r="R449" i="82"/>
  <c r="N449" i="82"/>
  <c r="J449" i="82"/>
  <c r="AE448" i="82"/>
  <c r="AE447" i="82"/>
  <c r="AE446" i="82"/>
  <c r="AE445" i="82"/>
  <c r="AE444" i="82"/>
  <c r="AE443" i="82"/>
  <c r="AE442" i="82"/>
  <c r="AE441" i="82"/>
  <c r="AE440" i="82"/>
  <c r="AE439" i="82"/>
  <c r="AE438" i="82"/>
  <c r="AE437" i="82"/>
  <c r="AE436" i="82"/>
  <c r="AE435" i="82"/>
  <c r="AE434" i="82"/>
  <c r="AE433" i="82"/>
  <c r="AE432" i="82"/>
  <c r="AE431" i="82"/>
  <c r="AE430" i="82"/>
  <c r="AE429" i="82"/>
  <c r="AE428" i="82"/>
  <c r="AE427" i="82"/>
  <c r="AE426" i="82"/>
  <c r="AE425" i="82"/>
  <c r="AE424" i="82"/>
  <c r="AE423" i="82"/>
  <c r="AE422" i="82"/>
  <c r="AE421" i="82"/>
  <c r="AE420" i="82"/>
  <c r="AE419" i="82"/>
  <c r="AE418" i="82"/>
  <c r="AE417" i="82"/>
  <c r="AE416" i="82"/>
  <c r="AE415" i="82"/>
  <c r="AE414" i="82"/>
  <c r="AE413" i="82"/>
  <c r="AE412" i="82"/>
  <c r="AE411" i="82"/>
  <c r="AE410" i="82"/>
  <c r="AE409" i="82"/>
  <c r="AE408" i="82"/>
  <c r="AE407" i="82"/>
  <c r="AE406" i="82"/>
  <c r="AE405" i="82"/>
  <c r="AE404" i="82"/>
  <c r="AE403" i="82"/>
  <c r="AE402" i="82"/>
  <c r="AE401" i="82"/>
  <c r="AE400" i="82"/>
  <c r="AE399" i="82"/>
  <c r="AE398" i="82"/>
  <c r="AE397" i="82"/>
  <c r="AE396" i="82"/>
  <c r="AE395" i="82"/>
  <c r="AE394" i="82"/>
  <c r="AE393" i="82"/>
  <c r="AE392" i="82"/>
  <c r="AE391" i="82"/>
  <c r="AE390" i="82"/>
  <c r="AE389" i="82"/>
  <c r="AE388" i="82"/>
  <c r="AE387" i="82"/>
  <c r="AE386" i="82"/>
  <c r="AE385" i="82"/>
  <c r="AE384" i="82"/>
  <c r="AE383" i="82"/>
  <c r="AE382" i="82"/>
  <c r="AE381" i="82"/>
  <c r="AE380" i="82"/>
  <c r="AE379" i="82"/>
  <c r="AE378" i="82"/>
  <c r="AE377" i="82"/>
  <c r="AE376" i="82"/>
  <c r="AE375" i="82"/>
  <c r="AE374" i="82"/>
  <c r="AE373" i="82"/>
  <c r="AE372" i="82"/>
  <c r="AE371" i="82"/>
  <c r="AE370" i="82"/>
  <c r="AE369" i="82"/>
  <c r="AE368" i="82"/>
  <c r="AE367" i="82"/>
  <c r="AE366" i="82"/>
  <c r="AE365" i="82"/>
  <c r="AE364" i="82"/>
  <c r="AE363" i="82"/>
  <c r="AE362" i="82"/>
  <c r="AE361" i="82"/>
  <c r="AE360" i="82"/>
  <c r="AE359" i="82"/>
  <c r="AE358" i="82"/>
  <c r="AE357" i="82"/>
  <c r="AE356" i="82"/>
  <c r="AE355" i="82"/>
  <c r="AE354" i="82"/>
  <c r="AE353" i="82"/>
  <c r="AE352" i="82"/>
  <c r="AE351" i="82"/>
  <c r="AE350" i="82"/>
  <c r="AE349" i="82"/>
  <c r="AE348" i="82"/>
  <c r="AE347" i="82"/>
  <c r="AE346" i="82"/>
  <c r="AE345" i="82"/>
  <c r="AE344" i="82"/>
  <c r="AE343" i="82"/>
  <c r="AE342" i="82"/>
  <c r="AE341" i="82"/>
  <c r="AE340" i="82"/>
  <c r="AE339" i="82"/>
  <c r="AE338" i="82"/>
  <c r="AE337" i="82"/>
  <c r="AE336" i="82"/>
  <c r="AE335" i="82"/>
  <c r="AE334" i="82"/>
  <c r="AE333" i="82"/>
  <c r="AE332" i="82"/>
  <c r="AE331" i="82"/>
  <c r="AE330" i="82"/>
  <c r="AE329" i="82"/>
  <c r="AE328" i="82"/>
  <c r="AE327" i="82"/>
  <c r="AE326" i="82"/>
  <c r="AE325" i="82"/>
  <c r="AE324" i="82"/>
  <c r="AE323" i="82"/>
  <c r="AE322" i="82"/>
  <c r="AE321" i="82"/>
  <c r="AE320" i="82"/>
  <c r="AE319" i="82"/>
  <c r="AE318" i="82"/>
  <c r="AE317" i="82"/>
  <c r="AE316" i="82"/>
  <c r="AE315" i="82"/>
  <c r="AE314" i="82"/>
  <c r="AE313" i="82"/>
  <c r="AE312" i="82"/>
  <c r="AE311" i="82"/>
  <c r="AE310" i="82"/>
  <c r="AE309" i="82"/>
  <c r="AE308" i="82"/>
  <c r="AE307" i="82"/>
  <c r="AE306" i="82"/>
  <c r="AE305" i="82"/>
  <c r="AE304" i="82"/>
  <c r="AE303" i="82"/>
  <c r="AE302" i="82"/>
  <c r="AE301" i="82"/>
  <c r="AE300" i="82"/>
  <c r="AE299" i="82"/>
  <c r="AE298" i="82"/>
  <c r="AE297" i="82"/>
  <c r="AE296" i="82"/>
  <c r="AE295" i="82"/>
  <c r="AE294" i="82"/>
  <c r="AE293" i="82"/>
  <c r="AE292" i="82"/>
  <c r="AE291" i="82"/>
  <c r="AE290" i="82"/>
  <c r="AE289" i="82"/>
  <c r="AE288" i="82"/>
  <c r="AE287" i="82"/>
  <c r="AE286" i="82"/>
  <c r="AE285" i="82"/>
  <c r="AE284" i="82"/>
  <c r="AE283" i="82"/>
  <c r="AE282" i="82"/>
  <c r="AE281" i="82"/>
  <c r="AE280" i="82"/>
  <c r="AE279" i="82"/>
  <c r="AE278" i="82"/>
  <c r="AE277" i="82"/>
  <c r="AE276" i="82"/>
  <c r="AE275" i="82"/>
  <c r="AE274" i="82"/>
  <c r="AE273" i="82"/>
  <c r="AE272" i="82"/>
  <c r="AE271" i="82"/>
  <c r="AE270" i="82"/>
  <c r="AE269" i="82"/>
  <c r="AE268" i="82"/>
  <c r="AE267" i="82"/>
  <c r="AE266" i="82"/>
  <c r="AE265" i="82"/>
  <c r="AE264" i="82"/>
  <c r="AE263" i="82"/>
  <c r="AE262" i="82"/>
  <c r="AE261" i="82"/>
  <c r="AE260" i="82"/>
  <c r="AE259" i="82"/>
  <c r="AE258" i="82"/>
  <c r="AE257" i="82"/>
  <c r="AE256" i="82"/>
  <c r="AE255" i="82"/>
  <c r="AE254" i="82"/>
  <c r="AE253" i="82"/>
  <c r="AE252" i="82"/>
  <c r="AE251" i="82"/>
  <c r="AE250" i="82"/>
  <c r="AE249" i="82"/>
  <c r="AE248" i="82"/>
  <c r="AE247" i="82"/>
  <c r="AE246" i="82"/>
  <c r="AE245" i="82"/>
  <c r="AE244" i="82"/>
  <c r="AE243" i="82"/>
  <c r="AE242" i="82"/>
  <c r="AE241" i="82"/>
  <c r="AE240" i="82"/>
  <c r="AE239" i="82"/>
  <c r="AE238" i="82"/>
  <c r="AE237" i="82"/>
  <c r="AE236" i="82"/>
  <c r="AE235" i="82"/>
  <c r="AE234" i="82"/>
  <c r="AE233" i="82"/>
  <c r="AE232" i="82"/>
  <c r="AE231" i="82"/>
  <c r="AE230" i="82"/>
  <c r="AE229" i="82"/>
  <c r="AE228" i="82"/>
  <c r="AE227" i="82"/>
  <c r="AE226" i="82"/>
  <c r="AE225" i="82"/>
  <c r="AE224" i="82"/>
  <c r="AE223" i="82"/>
  <c r="AE222" i="82"/>
  <c r="AE221" i="82"/>
  <c r="AE220" i="82"/>
  <c r="AE219" i="82"/>
  <c r="AE218" i="82"/>
  <c r="AE217" i="82"/>
  <c r="AE216" i="82"/>
  <c r="AE215" i="82"/>
  <c r="AE214" i="82"/>
  <c r="AE213" i="82"/>
  <c r="AE212" i="82"/>
  <c r="AE211" i="82"/>
  <c r="AE210" i="82"/>
  <c r="AE209" i="82"/>
  <c r="AE208" i="82"/>
  <c r="AE207" i="82"/>
  <c r="AE206" i="82"/>
  <c r="AE205" i="82"/>
  <c r="AE204" i="82"/>
  <c r="AE203" i="82"/>
  <c r="AE202" i="82"/>
  <c r="AE201" i="82"/>
  <c r="AE200" i="82"/>
  <c r="AE199" i="82"/>
  <c r="AE198" i="82"/>
  <c r="AE197" i="82"/>
  <c r="AE196" i="82"/>
  <c r="AE195" i="82"/>
  <c r="AE194" i="82"/>
  <c r="AE193" i="82"/>
  <c r="AE192" i="82"/>
  <c r="AE191" i="82"/>
  <c r="AE190" i="82"/>
  <c r="AE189" i="82"/>
  <c r="AE188" i="82"/>
  <c r="AE187" i="82"/>
  <c r="AE186" i="82"/>
  <c r="AE185" i="82"/>
  <c r="AE184" i="82"/>
  <c r="AE183" i="82"/>
  <c r="AE182" i="82"/>
  <c r="AE181" i="82"/>
  <c r="AE180" i="82"/>
  <c r="AE179" i="82"/>
  <c r="AE178" i="82"/>
  <c r="AE177" i="82"/>
  <c r="AE176" i="82"/>
  <c r="AE175" i="82"/>
  <c r="AE174" i="82"/>
  <c r="AE173" i="82"/>
  <c r="AE172" i="82"/>
  <c r="AE171" i="82"/>
  <c r="AE170" i="82"/>
  <c r="AE169" i="82"/>
  <c r="AE168" i="82"/>
  <c r="AE167" i="82"/>
  <c r="AE166" i="82"/>
  <c r="AE165" i="82"/>
  <c r="AE164" i="82"/>
  <c r="AE163" i="82"/>
  <c r="AE162" i="82"/>
  <c r="AE161" i="82"/>
  <c r="AE160" i="82"/>
  <c r="AE159" i="82"/>
  <c r="AE158" i="82"/>
  <c r="AE157" i="82"/>
  <c r="AE156" i="82"/>
  <c r="AE155" i="82"/>
  <c r="AE154" i="82"/>
  <c r="AE153" i="82"/>
  <c r="AE152" i="82"/>
  <c r="AE151" i="82"/>
  <c r="AE150" i="82"/>
  <c r="AE149" i="82"/>
  <c r="AE148" i="82"/>
  <c r="AE147" i="82"/>
  <c r="AE146" i="82"/>
  <c r="AE145" i="82"/>
  <c r="AE144" i="82"/>
  <c r="AE143" i="82"/>
  <c r="AE142" i="82"/>
  <c r="AE141" i="82"/>
  <c r="AE140" i="82"/>
  <c r="AE139" i="82"/>
  <c r="AE138" i="82"/>
  <c r="AE137" i="82"/>
  <c r="AE136" i="82"/>
  <c r="AE135" i="82"/>
  <c r="AE134" i="82"/>
  <c r="AE133" i="82"/>
  <c r="AE132" i="82"/>
  <c r="AE131" i="82"/>
  <c r="AE130" i="82"/>
  <c r="AE129" i="82"/>
  <c r="AE128" i="82"/>
  <c r="AE127" i="82"/>
  <c r="AE126" i="82"/>
  <c r="AE125" i="82"/>
  <c r="AE124" i="82"/>
  <c r="AE123" i="82"/>
  <c r="AE122" i="82"/>
  <c r="AE121" i="82"/>
  <c r="AE120" i="82"/>
  <c r="AE119" i="82"/>
  <c r="AE118" i="82"/>
  <c r="AE117" i="82"/>
  <c r="AE116" i="82"/>
  <c r="AE115" i="82"/>
  <c r="AE114" i="82"/>
  <c r="AE113" i="82"/>
  <c r="AE112" i="82"/>
  <c r="AE111" i="82"/>
  <c r="AE110" i="82"/>
  <c r="AE109" i="82"/>
  <c r="AE108" i="82"/>
  <c r="AE107" i="82"/>
  <c r="AE106" i="82"/>
  <c r="AE105" i="82"/>
  <c r="AE104" i="82"/>
  <c r="AE103" i="82"/>
  <c r="AE102" i="82"/>
  <c r="AE101" i="82"/>
  <c r="AE100" i="82"/>
  <c r="AE99" i="82"/>
  <c r="AE98" i="82"/>
  <c r="AE97" i="82"/>
  <c r="AE96" i="82"/>
  <c r="AE95" i="82"/>
  <c r="AE94" i="82"/>
  <c r="AE93" i="82"/>
  <c r="AE92" i="82"/>
  <c r="AE91" i="82"/>
  <c r="AE90" i="82"/>
  <c r="AE89" i="82"/>
  <c r="AE88" i="82"/>
  <c r="AE87" i="82"/>
  <c r="AE86" i="82"/>
  <c r="AE85" i="82"/>
  <c r="AE84" i="82"/>
  <c r="AE83" i="82"/>
  <c r="AE82" i="82"/>
  <c r="AE81" i="82"/>
  <c r="AE80" i="82"/>
  <c r="AE79" i="82"/>
  <c r="AE78" i="82"/>
  <c r="AE77" i="82"/>
  <c r="AE76" i="82"/>
  <c r="AE75" i="82"/>
  <c r="AE74" i="82"/>
  <c r="AE73" i="82"/>
  <c r="AE72" i="82"/>
  <c r="AE71" i="82"/>
  <c r="AE70" i="82"/>
  <c r="AE69" i="82"/>
  <c r="AE68" i="82"/>
  <c r="AE67" i="82"/>
  <c r="AE66" i="82"/>
  <c r="AE65" i="82"/>
  <c r="AE64" i="82"/>
  <c r="AE63" i="82"/>
  <c r="AE62" i="82"/>
  <c r="AE61" i="82"/>
  <c r="AE60" i="82"/>
  <c r="AE59" i="82"/>
  <c r="AE58" i="82"/>
  <c r="AE57" i="82"/>
  <c r="AE56" i="82"/>
  <c r="AE55" i="82"/>
  <c r="AE54" i="82"/>
  <c r="AE53" i="82"/>
  <c r="AE52" i="82"/>
  <c r="AE51" i="82"/>
  <c r="AE50" i="82"/>
  <c r="AE49" i="82"/>
  <c r="AE48" i="82"/>
  <c r="AE47" i="82"/>
  <c r="AE46" i="82"/>
  <c r="AE45" i="82"/>
  <c r="AE44" i="82"/>
  <c r="AE43" i="82"/>
  <c r="AE42" i="82"/>
  <c r="AE41" i="82"/>
  <c r="AE40" i="82"/>
  <c r="AE39" i="82"/>
  <c r="AE38" i="82"/>
  <c r="AE37" i="82"/>
  <c r="AE36" i="82"/>
  <c r="AE35" i="82"/>
  <c r="AE34" i="82"/>
  <c r="AE33" i="82"/>
  <c r="AE32" i="82"/>
  <c r="AE31" i="82"/>
  <c r="AE30" i="82"/>
  <c r="AE29" i="82"/>
  <c r="AE28" i="82"/>
  <c r="AE27" i="82"/>
  <c r="AE26" i="82"/>
  <c r="AE25" i="82"/>
  <c r="AE24" i="82"/>
  <c r="AE23" i="82"/>
  <c r="AE22" i="82"/>
  <c r="AE21" i="82"/>
  <c r="AE20" i="82"/>
  <c r="AE19" i="82"/>
  <c r="AE18" i="82"/>
  <c r="AE17" i="82"/>
  <c r="AE16" i="82"/>
  <c r="AE15" i="82"/>
  <c r="AE14" i="82"/>
  <c r="AE13" i="82"/>
  <c r="AE12" i="82"/>
  <c r="AE11" i="82"/>
  <c r="AE10" i="82"/>
  <c r="AE9" i="82"/>
  <c r="AE8" i="82"/>
  <c r="AE7" i="82"/>
  <c r="AE6" i="82"/>
  <c r="AE5" i="82"/>
  <c r="AA448" i="82"/>
  <c r="AA447" i="82"/>
  <c r="AA446" i="82"/>
  <c r="AA445" i="82"/>
  <c r="AA444" i="82"/>
  <c r="AA443" i="82"/>
  <c r="AA442" i="82"/>
  <c r="AA441" i="82"/>
  <c r="AA440" i="82"/>
  <c r="AA439" i="82"/>
  <c r="AA438" i="82"/>
  <c r="AA437" i="82"/>
  <c r="AA436" i="82"/>
  <c r="AA435" i="82"/>
  <c r="AA434" i="82"/>
  <c r="AA433" i="82"/>
  <c r="AA432" i="82"/>
  <c r="AA431" i="82"/>
  <c r="AA430" i="82"/>
  <c r="AA429" i="82"/>
  <c r="AA428" i="82"/>
  <c r="AA427" i="82"/>
  <c r="AA426" i="82"/>
  <c r="AA425" i="82"/>
  <c r="AA424" i="82"/>
  <c r="AA423" i="82"/>
  <c r="AA422" i="82"/>
  <c r="AA421" i="82"/>
  <c r="AA420" i="82"/>
  <c r="AA419" i="82"/>
  <c r="AA418" i="82"/>
  <c r="AA417" i="82"/>
  <c r="AA416" i="82"/>
  <c r="AA415" i="82"/>
  <c r="AA414" i="82"/>
  <c r="AA413" i="82"/>
  <c r="AA412" i="82"/>
  <c r="AA411" i="82"/>
  <c r="AA410" i="82"/>
  <c r="AA409" i="82"/>
  <c r="AA408" i="82"/>
  <c r="AA407" i="82"/>
  <c r="AA406" i="82"/>
  <c r="AA405" i="82"/>
  <c r="AA404" i="82"/>
  <c r="AA403" i="82"/>
  <c r="AA402" i="82"/>
  <c r="AA401" i="82"/>
  <c r="AA400" i="82"/>
  <c r="AA399" i="82"/>
  <c r="AA398" i="82"/>
  <c r="AA397" i="82"/>
  <c r="AA396" i="82"/>
  <c r="AA395" i="82"/>
  <c r="AA394" i="82"/>
  <c r="AA393" i="82"/>
  <c r="AA392" i="82"/>
  <c r="AA391" i="82"/>
  <c r="AA390" i="82"/>
  <c r="AA389" i="82"/>
  <c r="AA388" i="82"/>
  <c r="AA387" i="82"/>
  <c r="AA386" i="82"/>
  <c r="AA385" i="82"/>
  <c r="AA384" i="82"/>
  <c r="AA383" i="82"/>
  <c r="AA382" i="82"/>
  <c r="AA381" i="82"/>
  <c r="AA380" i="82"/>
  <c r="AA379" i="82"/>
  <c r="AA378" i="82"/>
  <c r="AA377" i="82"/>
  <c r="AA376" i="82"/>
  <c r="AA375" i="82"/>
  <c r="AA374" i="82"/>
  <c r="AA373" i="82"/>
  <c r="AA372" i="82"/>
  <c r="AA371" i="82"/>
  <c r="AA370" i="82"/>
  <c r="AA369" i="82"/>
  <c r="AA368" i="82"/>
  <c r="AA367" i="82"/>
  <c r="AA366" i="82"/>
  <c r="AA365" i="82"/>
  <c r="AA364" i="82"/>
  <c r="AA363" i="82"/>
  <c r="AA362" i="82"/>
  <c r="AA361" i="82"/>
  <c r="AA360" i="82"/>
  <c r="AA359" i="82"/>
  <c r="AA358" i="82"/>
  <c r="AA357" i="82"/>
  <c r="AA356" i="82"/>
  <c r="AA355" i="82"/>
  <c r="AA354" i="82"/>
  <c r="AA353" i="82"/>
  <c r="AA352" i="82"/>
  <c r="AA351" i="82"/>
  <c r="AA350" i="82"/>
  <c r="AA349" i="82"/>
  <c r="AA348" i="82"/>
  <c r="AA347" i="82"/>
  <c r="AA346" i="82"/>
  <c r="AA345" i="82"/>
  <c r="AA344" i="82"/>
  <c r="AA343" i="82"/>
  <c r="AA342" i="82"/>
  <c r="AA341" i="82"/>
  <c r="AA340" i="82"/>
  <c r="AA339" i="82"/>
  <c r="AA338" i="82"/>
  <c r="AA337" i="82"/>
  <c r="AA336" i="82"/>
  <c r="AA335" i="82"/>
  <c r="AA334" i="82"/>
  <c r="AA333" i="82"/>
  <c r="AA332" i="82"/>
  <c r="AA331" i="82"/>
  <c r="AA330" i="82"/>
  <c r="AA329" i="82"/>
  <c r="AA328" i="82"/>
  <c r="AA327" i="82"/>
  <c r="AA326" i="82"/>
  <c r="AA325" i="82"/>
  <c r="AA324" i="82"/>
  <c r="AA323" i="82"/>
  <c r="AA322" i="82"/>
  <c r="AA321" i="82"/>
  <c r="AA320" i="82"/>
  <c r="AA319" i="82"/>
  <c r="AA318" i="82"/>
  <c r="AA317" i="82"/>
  <c r="AA316" i="82"/>
  <c r="AA315" i="82"/>
  <c r="AA314" i="82"/>
  <c r="AA313" i="82"/>
  <c r="AA312" i="82"/>
  <c r="AA311" i="82"/>
  <c r="AA310" i="82"/>
  <c r="AA309" i="82"/>
  <c r="AA308" i="82"/>
  <c r="AA307" i="82"/>
  <c r="AA306" i="82"/>
  <c r="AA305" i="82"/>
  <c r="AA304" i="82"/>
  <c r="AA303" i="82"/>
  <c r="AA302" i="82"/>
  <c r="AA301" i="82"/>
  <c r="AA300" i="82"/>
  <c r="AA299" i="82"/>
  <c r="AA298" i="82"/>
  <c r="AA297" i="82"/>
  <c r="AA296" i="82"/>
  <c r="AA295" i="82"/>
  <c r="AA294" i="82"/>
  <c r="AA293" i="82"/>
  <c r="AA292" i="82"/>
  <c r="AA291" i="82"/>
  <c r="AA290" i="82"/>
  <c r="AA289" i="82"/>
  <c r="AA288" i="82"/>
  <c r="AA287" i="82"/>
  <c r="AA286" i="82"/>
  <c r="AA285" i="82"/>
  <c r="AA284" i="82"/>
  <c r="AA283" i="82"/>
  <c r="AA282" i="82"/>
  <c r="AA281" i="82"/>
  <c r="AA280" i="82"/>
  <c r="AA279" i="82"/>
  <c r="AA278" i="82"/>
  <c r="AA277" i="82"/>
  <c r="AA276" i="82"/>
  <c r="AA275" i="82"/>
  <c r="AA274" i="82"/>
  <c r="AA273" i="82"/>
  <c r="AA272" i="82"/>
  <c r="AA271" i="82"/>
  <c r="AA270" i="82"/>
  <c r="AA269" i="82"/>
  <c r="AA268" i="82"/>
  <c r="AA267" i="82"/>
  <c r="AA266" i="82"/>
  <c r="AA265" i="82"/>
  <c r="AA264" i="82"/>
  <c r="AA263" i="82"/>
  <c r="AA262" i="82"/>
  <c r="AA261" i="82"/>
  <c r="AA260" i="82"/>
  <c r="AA259" i="82"/>
  <c r="AA258" i="82"/>
  <c r="AA257" i="82"/>
  <c r="AA256" i="82"/>
  <c r="AA255" i="82"/>
  <c r="AA254" i="82"/>
  <c r="AA253" i="82"/>
  <c r="AA252" i="82"/>
  <c r="AA251" i="82"/>
  <c r="AA250" i="82"/>
  <c r="AA249" i="82"/>
  <c r="AA248" i="82"/>
  <c r="AA247" i="82"/>
  <c r="AA246" i="82"/>
  <c r="AA245" i="82"/>
  <c r="AA244" i="82"/>
  <c r="AA243" i="82"/>
  <c r="AA242" i="82"/>
  <c r="AA241" i="82"/>
  <c r="AA240" i="82"/>
  <c r="AA239" i="82"/>
  <c r="AA238" i="82"/>
  <c r="AA237" i="82"/>
  <c r="AA236" i="82"/>
  <c r="AA235" i="82"/>
  <c r="AA234" i="82"/>
  <c r="AA233" i="82"/>
  <c r="AA232" i="82"/>
  <c r="AA231" i="82"/>
  <c r="AA230" i="82"/>
  <c r="AA229" i="82"/>
  <c r="AA228" i="82"/>
  <c r="AA227" i="82"/>
  <c r="AA226" i="82"/>
  <c r="AA225" i="82"/>
  <c r="AA224" i="82"/>
  <c r="AA223" i="82"/>
  <c r="AA222" i="82"/>
  <c r="AA221" i="82"/>
  <c r="AA220" i="82"/>
  <c r="AA219" i="82"/>
  <c r="AA218" i="82"/>
  <c r="AA217" i="82"/>
  <c r="AA216" i="82"/>
  <c r="AA215" i="82"/>
  <c r="AA214" i="82"/>
  <c r="AA213" i="82"/>
  <c r="AA212" i="82"/>
  <c r="AA211" i="82"/>
  <c r="AA210" i="82"/>
  <c r="AA209" i="82"/>
  <c r="AA208" i="82"/>
  <c r="AA207" i="82"/>
  <c r="AA206" i="82"/>
  <c r="AA205" i="82"/>
  <c r="AA204" i="82"/>
  <c r="AA203" i="82"/>
  <c r="AA202" i="82"/>
  <c r="AA201" i="82"/>
  <c r="AA200" i="82"/>
  <c r="AA199" i="82"/>
  <c r="AA198" i="82"/>
  <c r="AA197" i="82"/>
  <c r="AA196" i="82"/>
  <c r="AA195" i="82"/>
  <c r="AA194" i="82"/>
  <c r="AA193" i="82"/>
  <c r="AA192" i="82"/>
  <c r="AA191" i="82"/>
  <c r="AA190" i="82"/>
  <c r="AA189" i="82"/>
  <c r="AA188" i="82"/>
  <c r="AA187" i="82"/>
  <c r="AA186" i="82"/>
  <c r="AA185" i="82"/>
  <c r="AA184" i="82"/>
  <c r="AA183" i="82"/>
  <c r="AA182" i="82"/>
  <c r="AA181" i="82"/>
  <c r="AA180" i="82"/>
  <c r="AA179" i="82"/>
  <c r="AA178" i="82"/>
  <c r="AA177" i="82"/>
  <c r="AA176" i="82"/>
  <c r="AA175" i="82"/>
  <c r="AA174" i="82"/>
  <c r="AA173" i="82"/>
  <c r="AA172" i="82"/>
  <c r="AA171" i="82"/>
  <c r="AA170" i="82"/>
  <c r="AA169" i="82"/>
  <c r="AA168" i="82"/>
  <c r="AA167" i="82"/>
  <c r="AA166" i="82"/>
  <c r="AA165" i="82"/>
  <c r="AA164" i="82"/>
  <c r="AA163" i="82"/>
  <c r="AA162" i="82"/>
  <c r="AA161" i="82"/>
  <c r="AA160" i="82"/>
  <c r="AA159" i="82"/>
  <c r="AA158" i="82"/>
  <c r="AA157" i="82"/>
  <c r="AA156" i="82"/>
  <c r="AA155" i="82"/>
  <c r="AA154" i="82"/>
  <c r="AA153" i="82"/>
  <c r="AA152" i="82"/>
  <c r="AA151" i="82"/>
  <c r="AA150" i="82"/>
  <c r="AA149" i="82"/>
  <c r="AA148" i="82"/>
  <c r="AA147" i="82"/>
  <c r="AA146" i="82"/>
  <c r="AA145" i="82"/>
  <c r="AA144" i="82"/>
  <c r="AA143" i="82"/>
  <c r="AA142" i="82"/>
  <c r="AA141" i="82"/>
  <c r="AA140" i="82"/>
  <c r="AA139" i="82"/>
  <c r="AA138" i="82"/>
  <c r="AA137" i="82"/>
  <c r="AA136" i="82"/>
  <c r="AA135" i="82"/>
  <c r="AA134" i="82"/>
  <c r="AA133" i="82"/>
  <c r="AA132" i="82"/>
  <c r="AA131" i="82"/>
  <c r="AA130" i="82"/>
  <c r="AA129" i="82"/>
  <c r="AA128" i="82"/>
  <c r="AA127" i="82"/>
  <c r="AA126" i="82"/>
  <c r="AA125" i="82"/>
  <c r="AA124" i="82"/>
  <c r="AA123" i="82"/>
  <c r="AA122" i="82"/>
  <c r="AA121" i="82"/>
  <c r="AA120" i="82"/>
  <c r="AA119" i="82"/>
  <c r="AA118" i="82"/>
  <c r="AA117" i="82"/>
  <c r="AA116" i="82"/>
  <c r="AA115" i="82"/>
  <c r="AA114" i="82"/>
  <c r="AA113" i="82"/>
  <c r="AA112" i="82"/>
  <c r="AA111" i="82"/>
  <c r="AA110" i="82"/>
  <c r="AA109" i="82"/>
  <c r="AA108" i="82"/>
  <c r="AA107" i="82"/>
  <c r="AA106" i="82"/>
  <c r="AA105" i="82"/>
  <c r="AA104" i="82"/>
  <c r="AA103" i="82"/>
  <c r="AA102" i="82"/>
  <c r="AA101" i="82"/>
  <c r="AA100" i="82"/>
  <c r="AA99" i="82"/>
  <c r="AA98" i="82"/>
  <c r="AA97" i="82"/>
  <c r="AA96" i="82"/>
  <c r="AA95" i="82"/>
  <c r="AA94" i="82"/>
  <c r="AA93" i="82"/>
  <c r="AA92" i="82"/>
  <c r="AA91" i="82"/>
  <c r="AA90" i="82"/>
  <c r="AA89" i="82"/>
  <c r="AA88" i="82"/>
  <c r="AA87" i="82"/>
  <c r="AA86" i="82"/>
  <c r="AA85" i="82"/>
  <c r="AA84" i="82"/>
  <c r="AA83" i="82"/>
  <c r="AA82" i="82"/>
  <c r="AA81" i="82"/>
  <c r="AA80" i="82"/>
  <c r="AA79" i="82"/>
  <c r="AA78" i="82"/>
  <c r="AA77" i="82"/>
  <c r="AA76" i="82"/>
  <c r="AA75" i="82"/>
  <c r="AA74" i="82"/>
  <c r="AA73" i="82"/>
  <c r="AA72" i="82"/>
  <c r="AA71" i="82"/>
  <c r="AA70" i="82"/>
  <c r="AA69" i="82"/>
  <c r="AA68" i="82"/>
  <c r="AA67" i="82"/>
  <c r="AA66" i="82"/>
  <c r="AA65" i="82"/>
  <c r="AA64" i="82"/>
  <c r="AA63" i="82"/>
  <c r="AA62" i="82"/>
  <c r="AA61" i="82"/>
  <c r="AA60" i="82"/>
  <c r="AA59" i="82"/>
  <c r="AA58" i="82"/>
  <c r="AA57" i="82"/>
  <c r="AA56" i="82"/>
  <c r="AA55" i="82"/>
  <c r="AA54" i="82"/>
  <c r="AA53" i="82"/>
  <c r="AA52" i="82"/>
  <c r="AA51" i="82"/>
  <c r="AA50" i="82"/>
  <c r="AA49" i="82"/>
  <c r="AA48" i="82"/>
  <c r="AA47" i="82"/>
  <c r="AA46" i="82"/>
  <c r="AA45" i="82"/>
  <c r="AA44" i="82"/>
  <c r="AA43" i="82"/>
  <c r="AA42" i="82"/>
  <c r="AA41" i="82"/>
  <c r="AA40" i="82"/>
  <c r="AA39" i="82"/>
  <c r="AA38" i="82"/>
  <c r="AA37" i="82"/>
  <c r="AA36" i="82"/>
  <c r="AA35" i="82"/>
  <c r="AA34" i="82"/>
  <c r="AA33" i="82"/>
  <c r="AA32" i="82"/>
  <c r="AA31" i="82"/>
  <c r="AA30" i="82"/>
  <c r="AA29" i="82"/>
  <c r="AA28" i="82"/>
  <c r="AA27" i="82"/>
  <c r="AA26" i="82"/>
  <c r="AA25" i="82"/>
  <c r="AA24" i="82"/>
  <c r="AA23" i="82"/>
  <c r="AA22" i="82"/>
  <c r="AA21" i="82"/>
  <c r="AA20" i="82"/>
  <c r="AA19" i="82"/>
  <c r="AA18" i="82"/>
  <c r="AA17" i="82"/>
  <c r="AA16" i="82"/>
  <c r="AA15" i="82"/>
  <c r="AA14" i="82"/>
  <c r="AA13" i="82"/>
  <c r="AA12" i="82"/>
  <c r="AA11" i="82"/>
  <c r="AA10" i="82"/>
  <c r="AA9" i="82"/>
  <c r="AA8" i="82"/>
  <c r="AA7" i="82"/>
  <c r="AA6" i="82"/>
  <c r="AA5" i="82"/>
  <c r="W448" i="82"/>
  <c r="W447" i="82"/>
  <c r="W446" i="82"/>
  <c r="W445" i="82"/>
  <c r="W444" i="82"/>
  <c r="W443" i="82"/>
  <c r="W442" i="82"/>
  <c r="W441" i="82"/>
  <c r="W440" i="82"/>
  <c r="W439" i="82"/>
  <c r="W438" i="82"/>
  <c r="W437" i="82"/>
  <c r="W436" i="82"/>
  <c r="W435" i="82"/>
  <c r="W434" i="82"/>
  <c r="W433" i="82"/>
  <c r="W432" i="82"/>
  <c r="W431" i="82"/>
  <c r="W430" i="82"/>
  <c r="W429" i="82"/>
  <c r="W428" i="82"/>
  <c r="W427" i="82"/>
  <c r="W426" i="82"/>
  <c r="W425" i="82"/>
  <c r="W424" i="82"/>
  <c r="W423" i="82"/>
  <c r="W422" i="82"/>
  <c r="W421" i="82"/>
  <c r="W420" i="82"/>
  <c r="W419" i="82"/>
  <c r="W418" i="82"/>
  <c r="W417" i="82"/>
  <c r="W416" i="82"/>
  <c r="W415" i="82"/>
  <c r="W414" i="82"/>
  <c r="W413" i="82"/>
  <c r="W412" i="82"/>
  <c r="W411" i="82"/>
  <c r="W410" i="82"/>
  <c r="W409" i="82"/>
  <c r="W408" i="82"/>
  <c r="W407" i="82"/>
  <c r="W406" i="82"/>
  <c r="W405" i="82"/>
  <c r="W404" i="82"/>
  <c r="W403" i="82"/>
  <c r="W402" i="82"/>
  <c r="W401" i="82"/>
  <c r="W400" i="82"/>
  <c r="W399" i="82"/>
  <c r="W398" i="82"/>
  <c r="W397" i="82"/>
  <c r="W396" i="82"/>
  <c r="W395" i="82"/>
  <c r="W394" i="82"/>
  <c r="W393" i="82"/>
  <c r="W392" i="82"/>
  <c r="W391" i="82"/>
  <c r="W390" i="82"/>
  <c r="W389" i="82"/>
  <c r="W388" i="82"/>
  <c r="W387" i="82"/>
  <c r="W386" i="82"/>
  <c r="W385" i="82"/>
  <c r="W384" i="82"/>
  <c r="W383" i="82"/>
  <c r="W382" i="82"/>
  <c r="W381" i="82"/>
  <c r="W380" i="82"/>
  <c r="W379" i="82"/>
  <c r="W378" i="82"/>
  <c r="W377" i="82"/>
  <c r="W376" i="82"/>
  <c r="W375" i="82"/>
  <c r="W374" i="82"/>
  <c r="W373" i="82"/>
  <c r="W372" i="82"/>
  <c r="W371" i="82"/>
  <c r="W370" i="82"/>
  <c r="W369" i="82"/>
  <c r="W368" i="82"/>
  <c r="W367" i="82"/>
  <c r="W366" i="82"/>
  <c r="W365" i="82"/>
  <c r="W364" i="82"/>
  <c r="W363" i="82"/>
  <c r="W362" i="82"/>
  <c r="W361" i="82"/>
  <c r="W360" i="82"/>
  <c r="W359" i="82"/>
  <c r="W358" i="82"/>
  <c r="W357" i="82"/>
  <c r="W356" i="82"/>
  <c r="W355" i="82"/>
  <c r="W354" i="82"/>
  <c r="W353" i="82"/>
  <c r="W352" i="82"/>
  <c r="W351" i="82"/>
  <c r="W350" i="82"/>
  <c r="W349" i="82"/>
  <c r="W348" i="82"/>
  <c r="W347" i="82"/>
  <c r="W346" i="82"/>
  <c r="W345" i="82"/>
  <c r="W344" i="82"/>
  <c r="W343" i="82"/>
  <c r="W342" i="82"/>
  <c r="W341" i="82"/>
  <c r="W340" i="82"/>
  <c r="W339" i="82"/>
  <c r="W338" i="82"/>
  <c r="W337" i="82"/>
  <c r="W336" i="82"/>
  <c r="W335" i="82"/>
  <c r="W334" i="82"/>
  <c r="W333" i="82"/>
  <c r="W332" i="82"/>
  <c r="W331" i="82"/>
  <c r="W330" i="82"/>
  <c r="W329" i="82"/>
  <c r="W328" i="82"/>
  <c r="W327" i="82"/>
  <c r="W326" i="82"/>
  <c r="W325" i="82"/>
  <c r="W324" i="82"/>
  <c r="W323" i="82"/>
  <c r="W322" i="82"/>
  <c r="W321" i="82"/>
  <c r="W320" i="82"/>
  <c r="W319" i="82"/>
  <c r="W318" i="82"/>
  <c r="W317" i="82"/>
  <c r="W316" i="82"/>
  <c r="W315" i="82"/>
  <c r="W314" i="82"/>
  <c r="W313" i="82"/>
  <c r="W312" i="82"/>
  <c r="W311" i="82"/>
  <c r="W310" i="82"/>
  <c r="W309" i="82"/>
  <c r="W308" i="82"/>
  <c r="W307" i="82"/>
  <c r="W306" i="82"/>
  <c r="W305" i="82"/>
  <c r="W304" i="82"/>
  <c r="W303" i="82"/>
  <c r="W302" i="82"/>
  <c r="W301" i="82"/>
  <c r="W300" i="82"/>
  <c r="W299" i="82"/>
  <c r="W298" i="82"/>
  <c r="W297" i="82"/>
  <c r="W296" i="82"/>
  <c r="W295" i="82"/>
  <c r="W294" i="82"/>
  <c r="W293" i="82"/>
  <c r="W292" i="82"/>
  <c r="W291" i="82"/>
  <c r="W290" i="82"/>
  <c r="W289" i="82"/>
  <c r="W288" i="82"/>
  <c r="W287" i="82"/>
  <c r="W286" i="82"/>
  <c r="W285" i="82"/>
  <c r="W284" i="82"/>
  <c r="W283" i="82"/>
  <c r="W282" i="82"/>
  <c r="W281" i="82"/>
  <c r="W280" i="82"/>
  <c r="W279" i="82"/>
  <c r="W278" i="82"/>
  <c r="W277" i="82"/>
  <c r="W276" i="82"/>
  <c r="W275" i="82"/>
  <c r="W274" i="82"/>
  <c r="W273" i="82"/>
  <c r="W272" i="82"/>
  <c r="W271" i="82"/>
  <c r="W270" i="82"/>
  <c r="W269" i="82"/>
  <c r="W268" i="82"/>
  <c r="W267" i="82"/>
  <c r="W266" i="82"/>
  <c r="W265" i="82"/>
  <c r="W264" i="82"/>
  <c r="W263" i="82"/>
  <c r="W262" i="82"/>
  <c r="W261" i="82"/>
  <c r="W260" i="82"/>
  <c r="W259" i="82"/>
  <c r="W258" i="82"/>
  <c r="W257" i="82"/>
  <c r="W256" i="82"/>
  <c r="W255" i="82"/>
  <c r="W254" i="82"/>
  <c r="W253" i="82"/>
  <c r="W252" i="82"/>
  <c r="W251" i="82"/>
  <c r="W250" i="82"/>
  <c r="W249" i="82"/>
  <c r="W248" i="82"/>
  <c r="W247" i="82"/>
  <c r="W246" i="82"/>
  <c r="W245" i="82"/>
  <c r="W244" i="82"/>
  <c r="W243" i="82"/>
  <c r="W242" i="82"/>
  <c r="W241" i="82"/>
  <c r="W240" i="82"/>
  <c r="W239" i="82"/>
  <c r="W238" i="82"/>
  <c r="W237" i="82"/>
  <c r="W236" i="82"/>
  <c r="W235" i="82"/>
  <c r="W234" i="82"/>
  <c r="W233" i="82"/>
  <c r="W232" i="82"/>
  <c r="W231" i="82"/>
  <c r="W230" i="82"/>
  <c r="W229" i="82"/>
  <c r="W228" i="82"/>
  <c r="W227" i="82"/>
  <c r="W226" i="82"/>
  <c r="W225" i="82"/>
  <c r="W224" i="82"/>
  <c r="W223" i="82"/>
  <c r="W222" i="82"/>
  <c r="W221" i="82"/>
  <c r="W220" i="82"/>
  <c r="W219" i="82"/>
  <c r="W218" i="82"/>
  <c r="W217" i="82"/>
  <c r="W216" i="82"/>
  <c r="W215" i="82"/>
  <c r="W214" i="82"/>
  <c r="W213" i="82"/>
  <c r="W212" i="82"/>
  <c r="W211" i="82"/>
  <c r="W210" i="82"/>
  <c r="W209" i="82"/>
  <c r="W208" i="82"/>
  <c r="W207" i="82"/>
  <c r="W206" i="82"/>
  <c r="W205" i="82"/>
  <c r="W204" i="82"/>
  <c r="W203" i="82"/>
  <c r="W202" i="82"/>
  <c r="W201" i="82"/>
  <c r="W200" i="82"/>
  <c r="W199" i="82"/>
  <c r="W198" i="82"/>
  <c r="W197" i="82"/>
  <c r="W196" i="82"/>
  <c r="W195" i="82"/>
  <c r="W194" i="82"/>
  <c r="W193" i="82"/>
  <c r="W192" i="82"/>
  <c r="W191" i="82"/>
  <c r="W190" i="82"/>
  <c r="W189" i="82"/>
  <c r="W188" i="82"/>
  <c r="W187" i="82"/>
  <c r="W186" i="82"/>
  <c r="W185" i="82"/>
  <c r="W184" i="82"/>
  <c r="W183" i="82"/>
  <c r="W182" i="82"/>
  <c r="W181" i="82"/>
  <c r="W180" i="82"/>
  <c r="W179" i="82"/>
  <c r="W178" i="82"/>
  <c r="W177" i="82"/>
  <c r="W176" i="82"/>
  <c r="W175" i="82"/>
  <c r="W174" i="82"/>
  <c r="W173" i="82"/>
  <c r="W172" i="82"/>
  <c r="W171" i="82"/>
  <c r="W170" i="82"/>
  <c r="W169" i="82"/>
  <c r="W168" i="82"/>
  <c r="W167" i="82"/>
  <c r="W166" i="82"/>
  <c r="W165" i="82"/>
  <c r="W164" i="82"/>
  <c r="W163" i="82"/>
  <c r="W162" i="82"/>
  <c r="W161" i="82"/>
  <c r="W160" i="82"/>
  <c r="W159" i="82"/>
  <c r="W158" i="82"/>
  <c r="W157" i="82"/>
  <c r="W156" i="82"/>
  <c r="W155" i="82"/>
  <c r="W154" i="82"/>
  <c r="W153" i="82"/>
  <c r="W152" i="82"/>
  <c r="W151" i="82"/>
  <c r="W150" i="82"/>
  <c r="W149" i="82"/>
  <c r="W148" i="82"/>
  <c r="W147" i="82"/>
  <c r="W146" i="82"/>
  <c r="W145" i="82"/>
  <c r="W144" i="82"/>
  <c r="W143" i="82"/>
  <c r="W142" i="82"/>
  <c r="W141" i="82"/>
  <c r="W140" i="82"/>
  <c r="W139" i="82"/>
  <c r="W138" i="82"/>
  <c r="W137" i="82"/>
  <c r="W136" i="82"/>
  <c r="W135" i="82"/>
  <c r="W134" i="82"/>
  <c r="W133" i="82"/>
  <c r="W132" i="82"/>
  <c r="W131" i="82"/>
  <c r="W130" i="82"/>
  <c r="W129" i="82"/>
  <c r="W128" i="82"/>
  <c r="W127" i="82"/>
  <c r="W126" i="82"/>
  <c r="W125" i="82"/>
  <c r="W124" i="82"/>
  <c r="W123" i="82"/>
  <c r="W122" i="82"/>
  <c r="W121" i="82"/>
  <c r="W120" i="82"/>
  <c r="W119" i="82"/>
  <c r="W118" i="82"/>
  <c r="W117" i="82"/>
  <c r="W116" i="82"/>
  <c r="W115" i="82"/>
  <c r="W114" i="82"/>
  <c r="W113" i="82"/>
  <c r="W112" i="82"/>
  <c r="W111" i="82"/>
  <c r="W110" i="82"/>
  <c r="W109" i="82"/>
  <c r="W108" i="82"/>
  <c r="W107" i="82"/>
  <c r="W106" i="82"/>
  <c r="W105" i="82"/>
  <c r="W104" i="82"/>
  <c r="W103" i="82"/>
  <c r="W102" i="82"/>
  <c r="W101" i="82"/>
  <c r="W100" i="82"/>
  <c r="W99" i="82"/>
  <c r="W98" i="82"/>
  <c r="W97" i="82"/>
  <c r="W96" i="82"/>
  <c r="W95" i="82"/>
  <c r="W94" i="82"/>
  <c r="W93" i="82"/>
  <c r="W92" i="82"/>
  <c r="W91" i="82"/>
  <c r="W90" i="82"/>
  <c r="W89" i="82"/>
  <c r="W88" i="82"/>
  <c r="W87" i="82"/>
  <c r="W86" i="82"/>
  <c r="W85" i="82"/>
  <c r="W84" i="82"/>
  <c r="W83" i="82"/>
  <c r="W82" i="82"/>
  <c r="W81" i="82"/>
  <c r="W80" i="82"/>
  <c r="W79" i="82"/>
  <c r="W78" i="82"/>
  <c r="W77" i="82"/>
  <c r="W76" i="82"/>
  <c r="W75" i="82"/>
  <c r="W74" i="82"/>
  <c r="W73" i="82"/>
  <c r="W72" i="82"/>
  <c r="W71" i="82"/>
  <c r="W70" i="82"/>
  <c r="W69" i="82"/>
  <c r="W68" i="82"/>
  <c r="W67" i="82"/>
  <c r="W66" i="82"/>
  <c r="W65" i="82"/>
  <c r="W64" i="82"/>
  <c r="W63" i="82"/>
  <c r="W62" i="82"/>
  <c r="W61" i="82"/>
  <c r="W60" i="82"/>
  <c r="W59" i="82"/>
  <c r="W58" i="82"/>
  <c r="W57" i="82"/>
  <c r="W56" i="82"/>
  <c r="W55" i="82"/>
  <c r="W54" i="82"/>
  <c r="W53" i="82"/>
  <c r="W52" i="82"/>
  <c r="W51" i="82"/>
  <c r="W50" i="82"/>
  <c r="W49" i="82"/>
  <c r="W48" i="82"/>
  <c r="W47" i="82"/>
  <c r="W46" i="82"/>
  <c r="W45" i="82"/>
  <c r="W44" i="82"/>
  <c r="W43" i="82"/>
  <c r="W42" i="82"/>
  <c r="W41" i="82"/>
  <c r="W40" i="82"/>
  <c r="W39" i="82"/>
  <c r="W38" i="82"/>
  <c r="W37" i="82"/>
  <c r="W36" i="82"/>
  <c r="W35" i="82"/>
  <c r="W34" i="82"/>
  <c r="W33" i="82"/>
  <c r="W32" i="82"/>
  <c r="W31" i="82"/>
  <c r="W30" i="82"/>
  <c r="W29" i="82"/>
  <c r="W28" i="82"/>
  <c r="W27" i="82"/>
  <c r="W26" i="82"/>
  <c r="W25" i="82"/>
  <c r="W24" i="82"/>
  <c r="W23" i="82"/>
  <c r="W22" i="82"/>
  <c r="W21" i="82"/>
  <c r="W20" i="82"/>
  <c r="W19" i="82"/>
  <c r="W18" i="82"/>
  <c r="W17" i="82"/>
  <c r="W16" i="82"/>
  <c r="W15" i="82"/>
  <c r="W14" i="82"/>
  <c r="W13" i="82"/>
  <c r="W12" i="82"/>
  <c r="W11" i="82"/>
  <c r="W10" i="82"/>
  <c r="W9" i="82"/>
  <c r="W8" i="82"/>
  <c r="W7" i="82"/>
  <c r="W6" i="82"/>
  <c r="W5" i="82"/>
  <c r="S448" i="82"/>
  <c r="S447" i="82"/>
  <c r="S446" i="82"/>
  <c r="S445" i="82"/>
  <c r="S444" i="82"/>
  <c r="S443" i="82"/>
  <c r="S442" i="82"/>
  <c r="S441" i="82"/>
  <c r="S440" i="82"/>
  <c r="S439" i="82"/>
  <c r="S438" i="82"/>
  <c r="S437" i="82"/>
  <c r="S436" i="82"/>
  <c r="S435" i="82"/>
  <c r="S434" i="82"/>
  <c r="S433" i="82"/>
  <c r="S432" i="82"/>
  <c r="S431" i="82"/>
  <c r="S430" i="82"/>
  <c r="S429" i="82"/>
  <c r="S428" i="82"/>
  <c r="S427" i="82"/>
  <c r="S426" i="82"/>
  <c r="S425" i="82"/>
  <c r="S424" i="82"/>
  <c r="S423" i="82"/>
  <c r="S422" i="82"/>
  <c r="S421" i="82"/>
  <c r="S420" i="82"/>
  <c r="S419" i="82"/>
  <c r="S418" i="82"/>
  <c r="S417" i="82"/>
  <c r="S416" i="82"/>
  <c r="S415" i="82"/>
  <c r="S414" i="82"/>
  <c r="S413" i="82"/>
  <c r="S412" i="82"/>
  <c r="S411" i="82"/>
  <c r="S410" i="82"/>
  <c r="S409" i="82"/>
  <c r="S408" i="82"/>
  <c r="S407" i="82"/>
  <c r="S406" i="82"/>
  <c r="S405" i="82"/>
  <c r="S404" i="82"/>
  <c r="S403" i="82"/>
  <c r="S402" i="82"/>
  <c r="S401" i="82"/>
  <c r="S400" i="82"/>
  <c r="S399" i="82"/>
  <c r="S398" i="82"/>
  <c r="S397" i="82"/>
  <c r="S396" i="82"/>
  <c r="S395" i="82"/>
  <c r="S394" i="82"/>
  <c r="S393" i="82"/>
  <c r="S392" i="82"/>
  <c r="S391" i="82"/>
  <c r="S390" i="82"/>
  <c r="S389" i="82"/>
  <c r="S388" i="82"/>
  <c r="S387" i="82"/>
  <c r="S386" i="82"/>
  <c r="S385" i="82"/>
  <c r="S384" i="82"/>
  <c r="S383" i="82"/>
  <c r="S382" i="82"/>
  <c r="S381" i="82"/>
  <c r="S380" i="82"/>
  <c r="S379" i="82"/>
  <c r="S378" i="82"/>
  <c r="S377" i="82"/>
  <c r="S376" i="82"/>
  <c r="S375" i="82"/>
  <c r="S374" i="82"/>
  <c r="S373" i="82"/>
  <c r="S372" i="82"/>
  <c r="S371" i="82"/>
  <c r="S370" i="82"/>
  <c r="S369" i="82"/>
  <c r="S368" i="82"/>
  <c r="S367" i="82"/>
  <c r="S366" i="82"/>
  <c r="S365" i="82"/>
  <c r="S364" i="82"/>
  <c r="S363" i="82"/>
  <c r="S362" i="82"/>
  <c r="S361" i="82"/>
  <c r="S360" i="82"/>
  <c r="S359" i="82"/>
  <c r="S358" i="82"/>
  <c r="S357" i="82"/>
  <c r="S356" i="82"/>
  <c r="S355" i="82"/>
  <c r="S354" i="82"/>
  <c r="S353" i="82"/>
  <c r="S352" i="82"/>
  <c r="S351" i="82"/>
  <c r="S350" i="82"/>
  <c r="S349" i="82"/>
  <c r="S348" i="82"/>
  <c r="S347" i="82"/>
  <c r="S346" i="82"/>
  <c r="S345" i="82"/>
  <c r="S344" i="82"/>
  <c r="S343" i="82"/>
  <c r="S342" i="82"/>
  <c r="S341" i="82"/>
  <c r="S340" i="82"/>
  <c r="S339" i="82"/>
  <c r="S338" i="82"/>
  <c r="S337" i="82"/>
  <c r="S336" i="82"/>
  <c r="S335" i="82"/>
  <c r="S334" i="82"/>
  <c r="S333" i="82"/>
  <c r="S332" i="82"/>
  <c r="S331" i="82"/>
  <c r="S330" i="82"/>
  <c r="S329" i="82"/>
  <c r="S328" i="82"/>
  <c r="S327" i="82"/>
  <c r="S326" i="82"/>
  <c r="S325" i="82"/>
  <c r="S324" i="82"/>
  <c r="S323" i="82"/>
  <c r="S322" i="82"/>
  <c r="S321" i="82"/>
  <c r="S320" i="82"/>
  <c r="S319" i="82"/>
  <c r="S318" i="82"/>
  <c r="S317" i="82"/>
  <c r="S316" i="82"/>
  <c r="S315" i="82"/>
  <c r="S314" i="82"/>
  <c r="S313" i="82"/>
  <c r="S312" i="82"/>
  <c r="S311" i="82"/>
  <c r="S310" i="82"/>
  <c r="S309" i="82"/>
  <c r="S308" i="82"/>
  <c r="S307" i="82"/>
  <c r="S306" i="82"/>
  <c r="S305" i="82"/>
  <c r="S304" i="82"/>
  <c r="S303" i="82"/>
  <c r="S302" i="82"/>
  <c r="S301" i="82"/>
  <c r="S300" i="82"/>
  <c r="S299" i="82"/>
  <c r="S298" i="82"/>
  <c r="S297" i="82"/>
  <c r="S296" i="82"/>
  <c r="S295" i="82"/>
  <c r="S294" i="82"/>
  <c r="S293" i="82"/>
  <c r="S292" i="82"/>
  <c r="S291" i="82"/>
  <c r="S290" i="82"/>
  <c r="S289" i="82"/>
  <c r="S288" i="82"/>
  <c r="S287" i="82"/>
  <c r="S286" i="82"/>
  <c r="S285" i="82"/>
  <c r="S284" i="82"/>
  <c r="S283" i="82"/>
  <c r="S282" i="82"/>
  <c r="S281" i="82"/>
  <c r="S280" i="82"/>
  <c r="S279" i="82"/>
  <c r="S278" i="82"/>
  <c r="S277" i="82"/>
  <c r="S276" i="82"/>
  <c r="S275" i="82"/>
  <c r="S274" i="82"/>
  <c r="S273" i="82"/>
  <c r="S272" i="82"/>
  <c r="S271" i="82"/>
  <c r="S270" i="82"/>
  <c r="S269" i="82"/>
  <c r="S268" i="82"/>
  <c r="S267" i="82"/>
  <c r="S266" i="82"/>
  <c r="S265" i="82"/>
  <c r="S264" i="82"/>
  <c r="S263" i="82"/>
  <c r="S262" i="82"/>
  <c r="S261" i="82"/>
  <c r="S260" i="82"/>
  <c r="S259" i="82"/>
  <c r="S258" i="82"/>
  <c r="S257" i="82"/>
  <c r="S256" i="82"/>
  <c r="S255" i="82"/>
  <c r="S254" i="82"/>
  <c r="S253" i="82"/>
  <c r="S252" i="82"/>
  <c r="S251" i="82"/>
  <c r="S250" i="82"/>
  <c r="S249" i="82"/>
  <c r="S248" i="82"/>
  <c r="S247" i="82"/>
  <c r="S246" i="82"/>
  <c r="S245" i="82"/>
  <c r="S244" i="82"/>
  <c r="S243" i="82"/>
  <c r="S242" i="82"/>
  <c r="S241" i="82"/>
  <c r="S240" i="82"/>
  <c r="S239" i="82"/>
  <c r="S238" i="82"/>
  <c r="S237" i="82"/>
  <c r="S236" i="82"/>
  <c r="S235" i="82"/>
  <c r="S234" i="82"/>
  <c r="S233" i="82"/>
  <c r="S232" i="82"/>
  <c r="S231" i="82"/>
  <c r="S230" i="82"/>
  <c r="S229" i="82"/>
  <c r="S228" i="82"/>
  <c r="S227" i="82"/>
  <c r="S226" i="82"/>
  <c r="S225" i="82"/>
  <c r="S224" i="82"/>
  <c r="S223" i="82"/>
  <c r="S222" i="82"/>
  <c r="S221" i="82"/>
  <c r="S220" i="82"/>
  <c r="S219" i="82"/>
  <c r="S218" i="82"/>
  <c r="S217" i="82"/>
  <c r="S216" i="82"/>
  <c r="S215" i="82"/>
  <c r="S214" i="82"/>
  <c r="S213" i="82"/>
  <c r="S212" i="82"/>
  <c r="S211" i="82"/>
  <c r="S210" i="82"/>
  <c r="S209" i="82"/>
  <c r="S208" i="82"/>
  <c r="S207" i="82"/>
  <c r="S206" i="82"/>
  <c r="S205" i="82"/>
  <c r="S204" i="82"/>
  <c r="S203" i="82"/>
  <c r="S202" i="82"/>
  <c r="S201" i="82"/>
  <c r="S200" i="82"/>
  <c r="S199" i="82"/>
  <c r="S198" i="82"/>
  <c r="S197" i="82"/>
  <c r="S196" i="82"/>
  <c r="S195" i="82"/>
  <c r="S194" i="82"/>
  <c r="S193" i="82"/>
  <c r="S192" i="82"/>
  <c r="S191" i="82"/>
  <c r="S190" i="82"/>
  <c r="S189" i="82"/>
  <c r="S188" i="82"/>
  <c r="S187" i="82"/>
  <c r="S186" i="82"/>
  <c r="S185" i="82"/>
  <c r="S184" i="82"/>
  <c r="S183" i="82"/>
  <c r="S182" i="82"/>
  <c r="S181" i="82"/>
  <c r="S180" i="82"/>
  <c r="S179" i="82"/>
  <c r="S178" i="82"/>
  <c r="S177" i="82"/>
  <c r="S176" i="82"/>
  <c r="S175" i="82"/>
  <c r="S174" i="82"/>
  <c r="S173" i="82"/>
  <c r="S172" i="82"/>
  <c r="S171" i="82"/>
  <c r="S170" i="82"/>
  <c r="S169" i="82"/>
  <c r="S168" i="82"/>
  <c r="S167" i="82"/>
  <c r="S166" i="82"/>
  <c r="S165" i="82"/>
  <c r="S164" i="82"/>
  <c r="S163" i="82"/>
  <c r="S162" i="82"/>
  <c r="S161" i="82"/>
  <c r="S160" i="82"/>
  <c r="S159" i="82"/>
  <c r="S158" i="82"/>
  <c r="S157" i="82"/>
  <c r="S156" i="82"/>
  <c r="S155" i="82"/>
  <c r="S154" i="82"/>
  <c r="S153" i="82"/>
  <c r="S152" i="82"/>
  <c r="S151" i="82"/>
  <c r="S150" i="82"/>
  <c r="S149" i="82"/>
  <c r="S148" i="82"/>
  <c r="S147" i="82"/>
  <c r="S146" i="82"/>
  <c r="S145" i="82"/>
  <c r="S144" i="82"/>
  <c r="S143" i="82"/>
  <c r="S142" i="82"/>
  <c r="S141" i="82"/>
  <c r="S140" i="82"/>
  <c r="S139" i="82"/>
  <c r="S138" i="82"/>
  <c r="S137" i="82"/>
  <c r="S136" i="82"/>
  <c r="S135" i="82"/>
  <c r="S134" i="82"/>
  <c r="S133" i="82"/>
  <c r="S132" i="82"/>
  <c r="S131" i="82"/>
  <c r="S130" i="82"/>
  <c r="S129" i="82"/>
  <c r="S128" i="82"/>
  <c r="S127" i="82"/>
  <c r="S126" i="82"/>
  <c r="S125" i="82"/>
  <c r="S124" i="82"/>
  <c r="S123" i="82"/>
  <c r="S122" i="82"/>
  <c r="S121" i="82"/>
  <c r="S120" i="82"/>
  <c r="S119" i="82"/>
  <c r="S118" i="82"/>
  <c r="S117" i="82"/>
  <c r="S116" i="82"/>
  <c r="S115" i="82"/>
  <c r="S114" i="82"/>
  <c r="S113" i="82"/>
  <c r="S112" i="82"/>
  <c r="S111" i="82"/>
  <c r="S110" i="82"/>
  <c r="S109" i="82"/>
  <c r="S108" i="82"/>
  <c r="S107" i="82"/>
  <c r="S106" i="82"/>
  <c r="S105" i="82"/>
  <c r="S104" i="82"/>
  <c r="S103" i="82"/>
  <c r="S102" i="82"/>
  <c r="S101" i="82"/>
  <c r="S100" i="82"/>
  <c r="S99" i="82"/>
  <c r="S98" i="82"/>
  <c r="S97" i="82"/>
  <c r="S96" i="82"/>
  <c r="S95" i="82"/>
  <c r="S94" i="82"/>
  <c r="S93" i="82"/>
  <c r="S92" i="82"/>
  <c r="S91" i="82"/>
  <c r="S90" i="82"/>
  <c r="S89" i="82"/>
  <c r="S88" i="82"/>
  <c r="S87" i="82"/>
  <c r="S86" i="82"/>
  <c r="S85" i="82"/>
  <c r="S84" i="82"/>
  <c r="S83" i="82"/>
  <c r="S82" i="82"/>
  <c r="S81" i="82"/>
  <c r="S80" i="82"/>
  <c r="S79" i="82"/>
  <c r="S78" i="82"/>
  <c r="S77" i="82"/>
  <c r="S76" i="82"/>
  <c r="S75" i="82"/>
  <c r="S74" i="82"/>
  <c r="S73" i="82"/>
  <c r="S72" i="82"/>
  <c r="S71" i="82"/>
  <c r="S70" i="82"/>
  <c r="S69" i="82"/>
  <c r="S68" i="82"/>
  <c r="S67" i="82"/>
  <c r="S66" i="82"/>
  <c r="S65" i="82"/>
  <c r="S64" i="82"/>
  <c r="S63" i="82"/>
  <c r="S62" i="82"/>
  <c r="S61" i="82"/>
  <c r="S60" i="82"/>
  <c r="S59" i="82"/>
  <c r="S58" i="82"/>
  <c r="S57" i="82"/>
  <c r="S56" i="82"/>
  <c r="S55" i="82"/>
  <c r="S54" i="82"/>
  <c r="S53" i="82"/>
  <c r="S52" i="82"/>
  <c r="S51" i="82"/>
  <c r="S50" i="82"/>
  <c r="S49" i="82"/>
  <c r="S48" i="82"/>
  <c r="S47" i="82"/>
  <c r="S46" i="82"/>
  <c r="S45" i="82"/>
  <c r="S44" i="82"/>
  <c r="S43" i="82"/>
  <c r="S42" i="82"/>
  <c r="S41" i="82"/>
  <c r="S40" i="82"/>
  <c r="S39" i="82"/>
  <c r="S38" i="82"/>
  <c r="S37" i="82"/>
  <c r="S36" i="82"/>
  <c r="S35" i="82"/>
  <c r="S34" i="82"/>
  <c r="S33" i="82"/>
  <c r="S32" i="82"/>
  <c r="S31" i="82"/>
  <c r="S30" i="82"/>
  <c r="S29" i="82"/>
  <c r="S28" i="82"/>
  <c r="S27" i="82"/>
  <c r="S26" i="82"/>
  <c r="S25" i="82"/>
  <c r="S24" i="82"/>
  <c r="S23" i="82"/>
  <c r="S22" i="82"/>
  <c r="S21" i="82"/>
  <c r="S20" i="82"/>
  <c r="S19" i="82"/>
  <c r="S18" i="82"/>
  <c r="S17" i="82"/>
  <c r="S16" i="82"/>
  <c r="S15" i="82"/>
  <c r="S14" i="82"/>
  <c r="S13" i="82"/>
  <c r="S12" i="82"/>
  <c r="S11" i="82"/>
  <c r="S10" i="82"/>
  <c r="S9" i="82"/>
  <c r="S8" i="82"/>
  <c r="S7" i="82"/>
  <c r="S6" i="82"/>
  <c r="S5" i="82"/>
  <c r="O448" i="82"/>
  <c r="O447" i="82"/>
  <c r="O446" i="82"/>
  <c r="O445" i="82"/>
  <c r="O444" i="82"/>
  <c r="O443" i="82"/>
  <c r="O442" i="82"/>
  <c r="O441" i="82"/>
  <c r="O440" i="82"/>
  <c r="O439" i="82"/>
  <c r="O438" i="82"/>
  <c r="O437" i="82"/>
  <c r="O436" i="82"/>
  <c r="O435" i="82"/>
  <c r="O434" i="82"/>
  <c r="O433" i="82"/>
  <c r="O432" i="82"/>
  <c r="O431" i="82"/>
  <c r="O430" i="82"/>
  <c r="O429" i="82"/>
  <c r="O428" i="82"/>
  <c r="O427" i="82"/>
  <c r="O426" i="82"/>
  <c r="O425" i="82"/>
  <c r="O424" i="82"/>
  <c r="O423" i="82"/>
  <c r="O422" i="82"/>
  <c r="O421" i="82"/>
  <c r="O420" i="82"/>
  <c r="O419" i="82"/>
  <c r="O418" i="82"/>
  <c r="O417" i="82"/>
  <c r="O416" i="82"/>
  <c r="O415" i="82"/>
  <c r="O414" i="82"/>
  <c r="O413" i="82"/>
  <c r="O412" i="82"/>
  <c r="O411" i="82"/>
  <c r="O410" i="82"/>
  <c r="O409" i="82"/>
  <c r="O408" i="82"/>
  <c r="O407" i="82"/>
  <c r="O406" i="82"/>
  <c r="O405" i="82"/>
  <c r="O404" i="82"/>
  <c r="O403" i="82"/>
  <c r="O402" i="82"/>
  <c r="O401" i="82"/>
  <c r="O400" i="82"/>
  <c r="O399" i="82"/>
  <c r="O398" i="82"/>
  <c r="O397" i="82"/>
  <c r="O396" i="82"/>
  <c r="O395" i="82"/>
  <c r="O394" i="82"/>
  <c r="O393" i="82"/>
  <c r="O392" i="82"/>
  <c r="O391" i="82"/>
  <c r="O390" i="82"/>
  <c r="O389" i="82"/>
  <c r="O388" i="82"/>
  <c r="O387" i="82"/>
  <c r="O386" i="82"/>
  <c r="O385" i="82"/>
  <c r="O384" i="82"/>
  <c r="O383" i="82"/>
  <c r="O382" i="82"/>
  <c r="O381" i="82"/>
  <c r="O380" i="82"/>
  <c r="O379" i="82"/>
  <c r="O378" i="82"/>
  <c r="O377" i="82"/>
  <c r="O376" i="82"/>
  <c r="O375" i="82"/>
  <c r="O374" i="82"/>
  <c r="O373" i="82"/>
  <c r="O372" i="82"/>
  <c r="O371" i="82"/>
  <c r="O370" i="82"/>
  <c r="O369" i="82"/>
  <c r="O368" i="82"/>
  <c r="O367" i="82"/>
  <c r="O366" i="82"/>
  <c r="O365" i="82"/>
  <c r="O364" i="82"/>
  <c r="O363" i="82"/>
  <c r="O362" i="82"/>
  <c r="O361" i="82"/>
  <c r="O360" i="82"/>
  <c r="O359" i="82"/>
  <c r="O358" i="82"/>
  <c r="O357" i="82"/>
  <c r="O356" i="82"/>
  <c r="O355" i="82"/>
  <c r="O354" i="82"/>
  <c r="O353" i="82"/>
  <c r="O352" i="82"/>
  <c r="O351" i="82"/>
  <c r="O350" i="82"/>
  <c r="O349" i="82"/>
  <c r="O348" i="82"/>
  <c r="O347" i="82"/>
  <c r="O346" i="82"/>
  <c r="O345" i="82"/>
  <c r="O344" i="82"/>
  <c r="O343" i="82"/>
  <c r="O342" i="82"/>
  <c r="O341" i="82"/>
  <c r="O340" i="82"/>
  <c r="O339" i="82"/>
  <c r="O338" i="82"/>
  <c r="O337" i="82"/>
  <c r="O336" i="82"/>
  <c r="O335" i="82"/>
  <c r="O334" i="82"/>
  <c r="O333" i="82"/>
  <c r="O332" i="82"/>
  <c r="O331" i="82"/>
  <c r="O330" i="82"/>
  <c r="O329" i="82"/>
  <c r="O328" i="82"/>
  <c r="O327" i="82"/>
  <c r="O326" i="82"/>
  <c r="O325" i="82"/>
  <c r="O324" i="82"/>
  <c r="O323" i="82"/>
  <c r="O322" i="82"/>
  <c r="O321" i="82"/>
  <c r="O320" i="82"/>
  <c r="O319" i="82"/>
  <c r="O318" i="82"/>
  <c r="O317" i="82"/>
  <c r="O316" i="82"/>
  <c r="O315" i="82"/>
  <c r="O314" i="82"/>
  <c r="O313" i="82"/>
  <c r="O312" i="82"/>
  <c r="O311" i="82"/>
  <c r="O310" i="82"/>
  <c r="O309" i="82"/>
  <c r="O308" i="82"/>
  <c r="O307" i="82"/>
  <c r="O306" i="82"/>
  <c r="O305" i="82"/>
  <c r="O304" i="82"/>
  <c r="O303" i="82"/>
  <c r="O302" i="82"/>
  <c r="O301" i="82"/>
  <c r="O300" i="82"/>
  <c r="O299" i="82"/>
  <c r="O298" i="82"/>
  <c r="O297" i="82"/>
  <c r="O296" i="82"/>
  <c r="O295" i="82"/>
  <c r="O294" i="82"/>
  <c r="O293" i="82"/>
  <c r="O292" i="82"/>
  <c r="O291" i="82"/>
  <c r="O290" i="82"/>
  <c r="O289" i="82"/>
  <c r="O288" i="82"/>
  <c r="O287" i="82"/>
  <c r="O286" i="82"/>
  <c r="O285" i="82"/>
  <c r="O284" i="82"/>
  <c r="O283" i="82"/>
  <c r="O282" i="82"/>
  <c r="O281" i="82"/>
  <c r="O280" i="82"/>
  <c r="O279" i="82"/>
  <c r="O278" i="82"/>
  <c r="O277" i="82"/>
  <c r="O276" i="82"/>
  <c r="O275" i="82"/>
  <c r="O274" i="82"/>
  <c r="O273" i="82"/>
  <c r="O272" i="82"/>
  <c r="O271" i="82"/>
  <c r="O270" i="82"/>
  <c r="O269" i="82"/>
  <c r="O268" i="82"/>
  <c r="O267" i="82"/>
  <c r="O266" i="82"/>
  <c r="O265" i="82"/>
  <c r="O264" i="82"/>
  <c r="O263" i="82"/>
  <c r="O262" i="82"/>
  <c r="O261" i="82"/>
  <c r="O260" i="82"/>
  <c r="O259" i="82"/>
  <c r="O258" i="82"/>
  <c r="O257" i="82"/>
  <c r="O256" i="82"/>
  <c r="O255" i="82"/>
  <c r="O254" i="82"/>
  <c r="O253" i="82"/>
  <c r="O252" i="82"/>
  <c r="O251" i="82"/>
  <c r="O250" i="82"/>
  <c r="O249" i="82"/>
  <c r="O248" i="82"/>
  <c r="O247" i="82"/>
  <c r="O246" i="82"/>
  <c r="O245" i="82"/>
  <c r="O244" i="82"/>
  <c r="O243" i="82"/>
  <c r="O242" i="82"/>
  <c r="O241" i="82"/>
  <c r="O240" i="82"/>
  <c r="O239" i="82"/>
  <c r="O238" i="82"/>
  <c r="O237" i="82"/>
  <c r="O236" i="82"/>
  <c r="O235" i="82"/>
  <c r="O234" i="82"/>
  <c r="O233" i="82"/>
  <c r="O232" i="82"/>
  <c r="O231" i="82"/>
  <c r="O230" i="82"/>
  <c r="O229" i="82"/>
  <c r="O228" i="82"/>
  <c r="O227" i="82"/>
  <c r="O226" i="82"/>
  <c r="O225" i="82"/>
  <c r="O224" i="82"/>
  <c r="O223" i="82"/>
  <c r="O222" i="82"/>
  <c r="O221" i="82"/>
  <c r="O220" i="82"/>
  <c r="O219" i="82"/>
  <c r="O218" i="82"/>
  <c r="O217" i="82"/>
  <c r="O216" i="82"/>
  <c r="O215" i="82"/>
  <c r="O214" i="82"/>
  <c r="O213" i="82"/>
  <c r="O212" i="82"/>
  <c r="O211" i="82"/>
  <c r="O210" i="82"/>
  <c r="O209" i="82"/>
  <c r="O208" i="82"/>
  <c r="O207" i="82"/>
  <c r="O206" i="82"/>
  <c r="O205" i="82"/>
  <c r="O204" i="82"/>
  <c r="O203" i="82"/>
  <c r="O202" i="82"/>
  <c r="O201" i="82"/>
  <c r="O200" i="82"/>
  <c r="O199" i="82"/>
  <c r="O198" i="82"/>
  <c r="O197" i="82"/>
  <c r="O196" i="82"/>
  <c r="O195" i="82"/>
  <c r="O194" i="82"/>
  <c r="O193" i="82"/>
  <c r="O192" i="82"/>
  <c r="O191" i="82"/>
  <c r="O190" i="82"/>
  <c r="O189" i="82"/>
  <c r="O188" i="82"/>
  <c r="O187" i="82"/>
  <c r="O186" i="82"/>
  <c r="O185" i="82"/>
  <c r="O184" i="82"/>
  <c r="O183" i="82"/>
  <c r="O182" i="82"/>
  <c r="O181" i="82"/>
  <c r="O180" i="82"/>
  <c r="O179" i="82"/>
  <c r="O178" i="82"/>
  <c r="O177" i="82"/>
  <c r="O176" i="82"/>
  <c r="O175" i="82"/>
  <c r="O174" i="82"/>
  <c r="O173" i="82"/>
  <c r="O172" i="82"/>
  <c r="O171" i="82"/>
  <c r="O170" i="82"/>
  <c r="O169" i="82"/>
  <c r="O168" i="82"/>
  <c r="O167" i="82"/>
  <c r="O166" i="82"/>
  <c r="O165" i="82"/>
  <c r="O164" i="82"/>
  <c r="O163" i="82"/>
  <c r="O162" i="82"/>
  <c r="O161" i="82"/>
  <c r="O160" i="82"/>
  <c r="O159" i="82"/>
  <c r="O158" i="82"/>
  <c r="O157" i="82"/>
  <c r="O156" i="82"/>
  <c r="O155" i="82"/>
  <c r="O154" i="82"/>
  <c r="O153" i="82"/>
  <c r="O152" i="82"/>
  <c r="O151" i="82"/>
  <c r="O150" i="82"/>
  <c r="O149" i="82"/>
  <c r="O148" i="82"/>
  <c r="O147" i="82"/>
  <c r="O146" i="82"/>
  <c r="O145" i="82"/>
  <c r="O144" i="82"/>
  <c r="O143" i="82"/>
  <c r="O142" i="82"/>
  <c r="O141" i="82"/>
  <c r="O140" i="82"/>
  <c r="O139" i="82"/>
  <c r="O138" i="82"/>
  <c r="O137" i="82"/>
  <c r="O136" i="82"/>
  <c r="O135" i="82"/>
  <c r="O134" i="82"/>
  <c r="O133" i="82"/>
  <c r="O132" i="82"/>
  <c r="O131" i="82"/>
  <c r="O130" i="82"/>
  <c r="O129" i="82"/>
  <c r="O128" i="82"/>
  <c r="O127" i="82"/>
  <c r="O126" i="82"/>
  <c r="O125" i="82"/>
  <c r="O124" i="82"/>
  <c r="O123" i="82"/>
  <c r="O122" i="82"/>
  <c r="O121" i="82"/>
  <c r="O120" i="82"/>
  <c r="O119" i="82"/>
  <c r="O118" i="82"/>
  <c r="O117" i="82"/>
  <c r="O116" i="82"/>
  <c r="O115" i="82"/>
  <c r="O114" i="82"/>
  <c r="O113" i="82"/>
  <c r="O112" i="82"/>
  <c r="O111" i="82"/>
  <c r="O110" i="82"/>
  <c r="O109" i="82"/>
  <c r="O108" i="82"/>
  <c r="O107" i="82"/>
  <c r="O106" i="82"/>
  <c r="O105" i="82"/>
  <c r="O104" i="82"/>
  <c r="O103" i="82"/>
  <c r="O102" i="82"/>
  <c r="O101" i="82"/>
  <c r="O100" i="82"/>
  <c r="O99" i="82"/>
  <c r="O98" i="82"/>
  <c r="O97" i="82"/>
  <c r="O96" i="82"/>
  <c r="O95" i="82"/>
  <c r="O94" i="82"/>
  <c r="O93" i="82"/>
  <c r="O92" i="82"/>
  <c r="O91" i="82"/>
  <c r="O90" i="82"/>
  <c r="O89" i="82"/>
  <c r="O88" i="82"/>
  <c r="O87" i="82"/>
  <c r="O86" i="82"/>
  <c r="O85" i="82"/>
  <c r="O84" i="82"/>
  <c r="O83" i="82"/>
  <c r="O82" i="82"/>
  <c r="O81" i="82"/>
  <c r="O80" i="82"/>
  <c r="O79" i="82"/>
  <c r="O78" i="82"/>
  <c r="O77" i="82"/>
  <c r="O76" i="82"/>
  <c r="O75" i="82"/>
  <c r="O74" i="82"/>
  <c r="O73" i="82"/>
  <c r="O72" i="82"/>
  <c r="O71" i="82"/>
  <c r="O70" i="82"/>
  <c r="O69" i="82"/>
  <c r="O68" i="82"/>
  <c r="O67" i="82"/>
  <c r="O66" i="82"/>
  <c r="O65" i="82"/>
  <c r="O64" i="82"/>
  <c r="O63" i="82"/>
  <c r="O62" i="82"/>
  <c r="O61" i="82"/>
  <c r="O60" i="82"/>
  <c r="O59" i="82"/>
  <c r="O58" i="82"/>
  <c r="O57" i="82"/>
  <c r="O56" i="82"/>
  <c r="O55" i="82"/>
  <c r="O54" i="82"/>
  <c r="O53" i="82"/>
  <c r="O52" i="82"/>
  <c r="O51" i="82"/>
  <c r="O50" i="82"/>
  <c r="O49" i="82"/>
  <c r="O48" i="82"/>
  <c r="O47" i="82"/>
  <c r="O46" i="82"/>
  <c r="O45" i="82"/>
  <c r="O44" i="82"/>
  <c r="O43" i="82"/>
  <c r="O42" i="82"/>
  <c r="O41" i="82"/>
  <c r="O40" i="82"/>
  <c r="O39" i="82"/>
  <c r="O38" i="82"/>
  <c r="O37" i="82"/>
  <c r="O36" i="82"/>
  <c r="O35" i="82"/>
  <c r="O34" i="82"/>
  <c r="O33" i="82"/>
  <c r="O32" i="82"/>
  <c r="O31" i="82"/>
  <c r="O30" i="82"/>
  <c r="O29" i="82"/>
  <c r="O28" i="82"/>
  <c r="O27" i="82"/>
  <c r="O26" i="82"/>
  <c r="O25" i="82"/>
  <c r="O24" i="82"/>
  <c r="O23" i="82"/>
  <c r="O22" i="82"/>
  <c r="O21" i="82"/>
  <c r="O20" i="82"/>
  <c r="O19" i="82"/>
  <c r="O18" i="82"/>
  <c r="O17" i="82"/>
  <c r="O16" i="82"/>
  <c r="O15" i="82"/>
  <c r="O14" i="82"/>
  <c r="O13" i="82"/>
  <c r="O12" i="82"/>
  <c r="O11" i="82"/>
  <c r="O10" i="82"/>
  <c r="O9" i="82"/>
  <c r="O8" i="82"/>
  <c r="O7" i="82"/>
  <c r="O6" i="82"/>
  <c r="O5" i="82"/>
  <c r="K448" i="82"/>
  <c r="K447" i="82"/>
  <c r="K446" i="82"/>
  <c r="K445" i="82"/>
  <c r="K444" i="82"/>
  <c r="K443" i="82"/>
  <c r="K442" i="82"/>
  <c r="K441" i="82"/>
  <c r="K440" i="82"/>
  <c r="K439" i="82"/>
  <c r="K438" i="82"/>
  <c r="K437" i="82"/>
  <c r="K436" i="82"/>
  <c r="K435" i="82"/>
  <c r="K434" i="82"/>
  <c r="K433" i="82"/>
  <c r="K432" i="82"/>
  <c r="K431" i="82"/>
  <c r="K430" i="82"/>
  <c r="K429" i="82"/>
  <c r="K428" i="82"/>
  <c r="K427" i="82"/>
  <c r="K426" i="82"/>
  <c r="K425" i="82"/>
  <c r="K424" i="82"/>
  <c r="K423" i="82"/>
  <c r="K422" i="82"/>
  <c r="K421" i="82"/>
  <c r="K420" i="82"/>
  <c r="K419" i="82"/>
  <c r="K418" i="82"/>
  <c r="K417" i="82"/>
  <c r="K416" i="82"/>
  <c r="K415" i="82"/>
  <c r="K414" i="82"/>
  <c r="K413" i="82"/>
  <c r="K412" i="82"/>
  <c r="K411" i="82"/>
  <c r="K410" i="82"/>
  <c r="K409" i="82"/>
  <c r="K408" i="82"/>
  <c r="K407" i="82"/>
  <c r="K406" i="82"/>
  <c r="K405" i="82"/>
  <c r="K404" i="82"/>
  <c r="K403" i="82"/>
  <c r="K402" i="82"/>
  <c r="K401" i="82"/>
  <c r="K400" i="82"/>
  <c r="K399" i="82"/>
  <c r="K398" i="82"/>
  <c r="K397" i="82"/>
  <c r="K396" i="82"/>
  <c r="K395" i="82"/>
  <c r="K394" i="82"/>
  <c r="K393" i="82"/>
  <c r="K392" i="82"/>
  <c r="K391" i="82"/>
  <c r="K390" i="82"/>
  <c r="K389" i="82"/>
  <c r="K388" i="82"/>
  <c r="K387" i="82"/>
  <c r="K386" i="82"/>
  <c r="K385" i="82"/>
  <c r="K384" i="82"/>
  <c r="K383" i="82"/>
  <c r="K382" i="82"/>
  <c r="K381" i="82"/>
  <c r="K380" i="82"/>
  <c r="K379" i="82"/>
  <c r="K378" i="82"/>
  <c r="K377" i="82"/>
  <c r="K376" i="82"/>
  <c r="K375" i="82"/>
  <c r="K374" i="82"/>
  <c r="K373" i="82"/>
  <c r="K372" i="82"/>
  <c r="K371" i="82"/>
  <c r="K370" i="82"/>
  <c r="K369" i="82"/>
  <c r="K368" i="82"/>
  <c r="K367" i="82"/>
  <c r="K366" i="82"/>
  <c r="K365" i="82"/>
  <c r="K364" i="82"/>
  <c r="K363" i="82"/>
  <c r="K362" i="82"/>
  <c r="K361" i="82"/>
  <c r="K360" i="82"/>
  <c r="K359" i="82"/>
  <c r="K358" i="82"/>
  <c r="K357" i="82"/>
  <c r="K356" i="82"/>
  <c r="K355" i="82"/>
  <c r="K354" i="82"/>
  <c r="K353" i="82"/>
  <c r="K352" i="82"/>
  <c r="K351" i="82"/>
  <c r="K350" i="82"/>
  <c r="K349" i="82"/>
  <c r="K348" i="82"/>
  <c r="K347" i="82"/>
  <c r="K346" i="82"/>
  <c r="K345" i="82"/>
  <c r="K344" i="82"/>
  <c r="K343" i="82"/>
  <c r="K342" i="82"/>
  <c r="K341" i="82"/>
  <c r="K340" i="82"/>
  <c r="K339" i="82"/>
  <c r="K338" i="82"/>
  <c r="K337" i="82"/>
  <c r="K336" i="82"/>
  <c r="K335" i="82"/>
  <c r="K334" i="82"/>
  <c r="K333" i="82"/>
  <c r="K332" i="82"/>
  <c r="K331" i="82"/>
  <c r="K330" i="82"/>
  <c r="K329" i="82"/>
  <c r="K328" i="82"/>
  <c r="K327" i="82"/>
  <c r="K326" i="82"/>
  <c r="K325" i="82"/>
  <c r="K324" i="82"/>
  <c r="K323" i="82"/>
  <c r="K322" i="82"/>
  <c r="K321" i="82"/>
  <c r="K320" i="82"/>
  <c r="K319" i="82"/>
  <c r="K318" i="82"/>
  <c r="K317" i="82"/>
  <c r="K316" i="82"/>
  <c r="K315" i="82"/>
  <c r="K314" i="82"/>
  <c r="K313" i="82"/>
  <c r="K312" i="82"/>
  <c r="K311" i="82"/>
  <c r="K310" i="82"/>
  <c r="K309" i="82"/>
  <c r="K308" i="82"/>
  <c r="K307" i="82"/>
  <c r="K306" i="82"/>
  <c r="K305" i="82"/>
  <c r="K304" i="82"/>
  <c r="K303" i="82"/>
  <c r="K302" i="82"/>
  <c r="K301" i="82"/>
  <c r="K300" i="82"/>
  <c r="K299" i="82"/>
  <c r="K298" i="82"/>
  <c r="K297" i="82"/>
  <c r="K296" i="82"/>
  <c r="K295" i="82"/>
  <c r="K294" i="82"/>
  <c r="K293" i="82"/>
  <c r="K292" i="82"/>
  <c r="K291" i="82"/>
  <c r="K290" i="82"/>
  <c r="K289" i="82"/>
  <c r="K288" i="82"/>
  <c r="K287" i="82"/>
  <c r="K286" i="82"/>
  <c r="K285" i="82"/>
  <c r="K284" i="82"/>
  <c r="K283" i="82"/>
  <c r="K282" i="82"/>
  <c r="K281" i="82"/>
  <c r="K280" i="82"/>
  <c r="K279" i="82"/>
  <c r="K278" i="82"/>
  <c r="K277" i="82"/>
  <c r="K276" i="82"/>
  <c r="K275" i="82"/>
  <c r="K274" i="82"/>
  <c r="K273" i="82"/>
  <c r="K272" i="82"/>
  <c r="K271" i="82"/>
  <c r="K270" i="82"/>
  <c r="K269" i="82"/>
  <c r="K268" i="82"/>
  <c r="K267" i="82"/>
  <c r="K266" i="82"/>
  <c r="K265" i="82"/>
  <c r="K264" i="82"/>
  <c r="K263" i="82"/>
  <c r="K262" i="82"/>
  <c r="K261" i="82"/>
  <c r="K260" i="82"/>
  <c r="K259" i="82"/>
  <c r="K258" i="82"/>
  <c r="K257" i="82"/>
  <c r="K256" i="82"/>
  <c r="K255" i="82"/>
  <c r="K254" i="82"/>
  <c r="K253" i="82"/>
  <c r="K252" i="82"/>
  <c r="K251" i="82"/>
  <c r="K250" i="82"/>
  <c r="K249" i="82"/>
  <c r="K248" i="82"/>
  <c r="K247" i="82"/>
  <c r="K246" i="82"/>
  <c r="K245" i="82"/>
  <c r="K244" i="82"/>
  <c r="K243" i="82"/>
  <c r="K242" i="82"/>
  <c r="K241" i="82"/>
  <c r="K240" i="82"/>
  <c r="K239" i="82"/>
  <c r="K238" i="82"/>
  <c r="K237" i="82"/>
  <c r="K236" i="82"/>
  <c r="K235" i="82"/>
  <c r="K234" i="82"/>
  <c r="K233" i="82"/>
  <c r="K232" i="82"/>
  <c r="K231" i="82"/>
  <c r="K230" i="82"/>
  <c r="K229" i="82"/>
  <c r="K228" i="82"/>
  <c r="K227" i="82"/>
  <c r="K226" i="82"/>
  <c r="K225" i="82"/>
  <c r="K224" i="82"/>
  <c r="K223" i="82"/>
  <c r="K222" i="82"/>
  <c r="K221" i="82"/>
  <c r="K220" i="82"/>
  <c r="K219" i="82"/>
  <c r="K218" i="82"/>
  <c r="K217" i="82"/>
  <c r="K216" i="82"/>
  <c r="K215" i="82"/>
  <c r="K214" i="82"/>
  <c r="K213" i="82"/>
  <c r="K212" i="82"/>
  <c r="K211" i="82"/>
  <c r="K210" i="82"/>
  <c r="K209" i="82"/>
  <c r="K208" i="82"/>
  <c r="K207" i="82"/>
  <c r="K206" i="82"/>
  <c r="K205" i="82"/>
  <c r="K204" i="82"/>
  <c r="K203" i="82"/>
  <c r="K202" i="82"/>
  <c r="K201" i="82"/>
  <c r="K200" i="82"/>
  <c r="K199" i="82"/>
  <c r="K198" i="82"/>
  <c r="K197" i="82"/>
  <c r="K196" i="82"/>
  <c r="K195" i="82"/>
  <c r="K194" i="82"/>
  <c r="K193" i="82"/>
  <c r="K192" i="82"/>
  <c r="K191" i="82"/>
  <c r="K190" i="82"/>
  <c r="K189" i="82"/>
  <c r="K188" i="82"/>
  <c r="K187" i="82"/>
  <c r="K186" i="82"/>
  <c r="K185" i="82"/>
  <c r="K184" i="82"/>
  <c r="K183" i="82"/>
  <c r="K182" i="82"/>
  <c r="K181" i="82"/>
  <c r="K180" i="82"/>
  <c r="K179" i="82"/>
  <c r="K178" i="82"/>
  <c r="K177" i="82"/>
  <c r="K176" i="82"/>
  <c r="K175" i="82"/>
  <c r="K174" i="82"/>
  <c r="K173" i="82"/>
  <c r="K172" i="82"/>
  <c r="K171" i="82"/>
  <c r="K170" i="82"/>
  <c r="K169" i="82"/>
  <c r="K168" i="82"/>
  <c r="K167" i="82"/>
  <c r="K166" i="82"/>
  <c r="K165" i="82"/>
  <c r="K164" i="82"/>
  <c r="K163" i="82"/>
  <c r="K162" i="82"/>
  <c r="K161" i="82"/>
  <c r="K160" i="82"/>
  <c r="K159" i="82"/>
  <c r="K158" i="82"/>
  <c r="K157" i="82"/>
  <c r="K156" i="82"/>
  <c r="K155" i="82"/>
  <c r="K154" i="82"/>
  <c r="K153" i="82"/>
  <c r="K152" i="82"/>
  <c r="K151" i="82"/>
  <c r="K150" i="82"/>
  <c r="K149" i="82"/>
  <c r="K148" i="82"/>
  <c r="K147" i="82"/>
  <c r="K146" i="82"/>
  <c r="K145" i="82"/>
  <c r="K144" i="82"/>
  <c r="K143" i="82"/>
  <c r="K142" i="82"/>
  <c r="K141" i="82"/>
  <c r="K140" i="82"/>
  <c r="K139" i="82"/>
  <c r="K138" i="82"/>
  <c r="K137" i="82"/>
  <c r="K136" i="82"/>
  <c r="K135" i="82"/>
  <c r="K134" i="82"/>
  <c r="K133" i="82"/>
  <c r="K132" i="82"/>
  <c r="K131" i="82"/>
  <c r="K130" i="82"/>
  <c r="K129" i="82"/>
  <c r="K128" i="82"/>
  <c r="K127" i="82"/>
  <c r="K126" i="82"/>
  <c r="K125" i="82"/>
  <c r="K124" i="82"/>
  <c r="K123" i="82"/>
  <c r="K122" i="82"/>
  <c r="K121" i="82"/>
  <c r="K120" i="82"/>
  <c r="K119" i="82"/>
  <c r="K118" i="82"/>
  <c r="K117" i="82"/>
  <c r="K116" i="82"/>
  <c r="K115" i="82"/>
  <c r="K114" i="82"/>
  <c r="K113" i="82"/>
  <c r="K112" i="82"/>
  <c r="K111" i="82"/>
  <c r="K110" i="82"/>
  <c r="K109" i="82"/>
  <c r="K108" i="82"/>
  <c r="K107" i="82"/>
  <c r="K106" i="82"/>
  <c r="K105" i="82"/>
  <c r="K104" i="82"/>
  <c r="K103" i="82"/>
  <c r="K102" i="82"/>
  <c r="K101" i="82"/>
  <c r="K100" i="82"/>
  <c r="K99" i="82"/>
  <c r="K98" i="82"/>
  <c r="K97" i="82"/>
  <c r="K96" i="82"/>
  <c r="K95" i="82"/>
  <c r="K94" i="82"/>
  <c r="K93" i="82"/>
  <c r="K92" i="82"/>
  <c r="K91" i="82"/>
  <c r="K90" i="82"/>
  <c r="K89" i="82"/>
  <c r="K88" i="82"/>
  <c r="K87" i="82"/>
  <c r="K86" i="82"/>
  <c r="K85" i="82"/>
  <c r="K84" i="82"/>
  <c r="K83" i="82"/>
  <c r="K82" i="82"/>
  <c r="K81" i="82"/>
  <c r="K80" i="82"/>
  <c r="K79" i="82"/>
  <c r="K78" i="82"/>
  <c r="K77" i="82"/>
  <c r="K76" i="82"/>
  <c r="K75" i="82"/>
  <c r="K74" i="82"/>
  <c r="K73" i="82"/>
  <c r="K72" i="82"/>
  <c r="K71" i="82"/>
  <c r="K70" i="82"/>
  <c r="K69" i="82"/>
  <c r="K68" i="82"/>
  <c r="K67" i="82"/>
  <c r="K66" i="82"/>
  <c r="K65" i="82"/>
  <c r="K64" i="82"/>
  <c r="K63" i="82"/>
  <c r="K62" i="82"/>
  <c r="K61" i="82"/>
  <c r="K60" i="82"/>
  <c r="K59" i="82"/>
  <c r="K58" i="82"/>
  <c r="K57" i="82"/>
  <c r="K56" i="82"/>
  <c r="K55" i="82"/>
  <c r="K54" i="82"/>
  <c r="K53" i="82"/>
  <c r="K52" i="82"/>
  <c r="K51" i="82"/>
  <c r="K50" i="82"/>
  <c r="K49" i="82"/>
  <c r="K48" i="82"/>
  <c r="K47" i="82"/>
  <c r="K46" i="82"/>
  <c r="K45" i="82"/>
  <c r="K44" i="82"/>
  <c r="K43" i="82"/>
  <c r="K42" i="82"/>
  <c r="K41" i="82"/>
  <c r="K40" i="82"/>
  <c r="K39" i="82"/>
  <c r="K38" i="82"/>
  <c r="K37" i="82"/>
  <c r="K36" i="82"/>
  <c r="K35" i="82"/>
  <c r="K34" i="82"/>
  <c r="K33" i="82"/>
  <c r="K32" i="82"/>
  <c r="K31" i="82"/>
  <c r="K30" i="82"/>
  <c r="K29" i="82"/>
  <c r="K28" i="82"/>
  <c r="K27" i="82"/>
  <c r="K26" i="82"/>
  <c r="K25" i="82"/>
  <c r="K24" i="82"/>
  <c r="K23" i="82"/>
  <c r="K22" i="82"/>
  <c r="K21" i="82"/>
  <c r="K20" i="82"/>
  <c r="K19" i="82"/>
  <c r="K18" i="82"/>
  <c r="K17" i="82"/>
  <c r="K16" i="82"/>
  <c r="K15" i="82"/>
  <c r="K14" i="82"/>
  <c r="K13" i="82"/>
  <c r="K12" i="82"/>
  <c r="K11" i="82"/>
  <c r="K10" i="82"/>
  <c r="K9" i="82"/>
  <c r="K8" i="82"/>
  <c r="K7" i="82"/>
  <c r="K6" i="82"/>
  <c r="K5" i="82"/>
  <c r="G448" i="82"/>
  <c r="G447" i="82"/>
  <c r="G446" i="82"/>
  <c r="G445" i="82"/>
  <c r="G444" i="82"/>
  <c r="G443" i="82"/>
  <c r="G442" i="82"/>
  <c r="G441" i="82"/>
  <c r="G440" i="82"/>
  <c r="G439" i="82"/>
  <c r="G438" i="82"/>
  <c r="G437" i="82"/>
  <c r="G436" i="82"/>
  <c r="G435" i="82"/>
  <c r="G434" i="82"/>
  <c r="G433" i="82"/>
  <c r="G432" i="82"/>
  <c r="G431" i="82"/>
  <c r="G430" i="82"/>
  <c r="G429" i="82"/>
  <c r="G428" i="82"/>
  <c r="G427" i="82"/>
  <c r="G426" i="82"/>
  <c r="G425" i="82"/>
  <c r="G424" i="82"/>
  <c r="G423" i="82"/>
  <c r="G422" i="82"/>
  <c r="G421" i="82"/>
  <c r="G420" i="82"/>
  <c r="G419" i="82"/>
  <c r="G418" i="82"/>
  <c r="G417" i="82"/>
  <c r="G416" i="82"/>
  <c r="G415" i="82"/>
  <c r="G414" i="82"/>
  <c r="G413" i="82"/>
  <c r="G412" i="82"/>
  <c r="G411" i="82"/>
  <c r="G410" i="82"/>
  <c r="G409" i="82"/>
  <c r="G408" i="82"/>
  <c r="G407" i="82"/>
  <c r="G406" i="82"/>
  <c r="G405" i="82"/>
  <c r="G404" i="82"/>
  <c r="G403" i="82"/>
  <c r="G402" i="82"/>
  <c r="G401" i="82"/>
  <c r="G400" i="82"/>
  <c r="G399" i="82"/>
  <c r="G398" i="82"/>
  <c r="G397" i="82"/>
  <c r="G396" i="82"/>
  <c r="G395" i="82"/>
  <c r="G394" i="82"/>
  <c r="G393" i="82"/>
  <c r="G392" i="82"/>
  <c r="G391" i="82"/>
  <c r="G390" i="82"/>
  <c r="G389" i="82"/>
  <c r="G388" i="82"/>
  <c r="G387" i="82"/>
  <c r="G386" i="82"/>
  <c r="G385" i="82"/>
  <c r="G384" i="82"/>
  <c r="G383" i="82"/>
  <c r="G382" i="82"/>
  <c r="G381" i="82"/>
  <c r="G380" i="82"/>
  <c r="G379" i="82"/>
  <c r="G378" i="82"/>
  <c r="G377" i="82"/>
  <c r="G376" i="82"/>
  <c r="G375" i="82"/>
  <c r="G374" i="82"/>
  <c r="G373" i="82"/>
  <c r="G372" i="82"/>
  <c r="G371" i="82"/>
  <c r="G370" i="82"/>
  <c r="G369" i="82"/>
  <c r="G368" i="82"/>
  <c r="G367" i="82"/>
  <c r="G366" i="82"/>
  <c r="G365" i="82"/>
  <c r="G364" i="82"/>
  <c r="G363" i="82"/>
  <c r="G362" i="82"/>
  <c r="G361" i="82"/>
  <c r="G360" i="82"/>
  <c r="G359" i="82"/>
  <c r="G358" i="82"/>
  <c r="G357" i="82"/>
  <c r="G356" i="82"/>
  <c r="G355" i="82"/>
  <c r="G354" i="82"/>
  <c r="G353" i="82"/>
  <c r="G352" i="82"/>
  <c r="G351" i="82"/>
  <c r="G350" i="82"/>
  <c r="G349" i="82"/>
  <c r="G348" i="82"/>
  <c r="G347" i="82"/>
  <c r="G346" i="82"/>
  <c r="G345" i="82"/>
  <c r="G344" i="82"/>
  <c r="G343" i="82"/>
  <c r="G342" i="82"/>
  <c r="G341" i="82"/>
  <c r="G340" i="82"/>
  <c r="G339" i="82"/>
  <c r="G338" i="82"/>
  <c r="G337" i="82"/>
  <c r="G336" i="82"/>
  <c r="G335" i="82"/>
  <c r="G334" i="82"/>
  <c r="G333" i="82"/>
  <c r="G332" i="82"/>
  <c r="G331" i="82"/>
  <c r="G330" i="82"/>
  <c r="G329" i="82"/>
  <c r="G328" i="82"/>
  <c r="G327" i="82"/>
  <c r="G326" i="82"/>
  <c r="G325" i="82"/>
  <c r="G324" i="82"/>
  <c r="G323" i="82"/>
  <c r="G322" i="82"/>
  <c r="G321" i="82"/>
  <c r="G320" i="82"/>
  <c r="G319" i="82"/>
  <c r="G318" i="82"/>
  <c r="G317" i="82"/>
  <c r="G316" i="82"/>
  <c r="G315" i="82"/>
  <c r="G314" i="82"/>
  <c r="G313" i="82"/>
  <c r="G312" i="82"/>
  <c r="G311" i="82"/>
  <c r="G310" i="82"/>
  <c r="G309" i="82"/>
  <c r="G308" i="82"/>
  <c r="G307" i="82"/>
  <c r="G306" i="82"/>
  <c r="G305" i="82"/>
  <c r="G304" i="82"/>
  <c r="G303" i="82"/>
  <c r="G302" i="82"/>
  <c r="G301" i="82"/>
  <c r="G300" i="82"/>
  <c r="G299" i="82"/>
  <c r="G298" i="82"/>
  <c r="G297" i="82"/>
  <c r="G296" i="82"/>
  <c r="G295" i="82"/>
  <c r="G294" i="82"/>
  <c r="G293" i="82"/>
  <c r="G292" i="82"/>
  <c r="G291" i="82"/>
  <c r="G290" i="82"/>
  <c r="G289" i="82"/>
  <c r="G288" i="82"/>
  <c r="G287" i="82"/>
  <c r="G286" i="82"/>
  <c r="G285" i="82"/>
  <c r="G284" i="82"/>
  <c r="G283" i="82"/>
  <c r="G282" i="82"/>
  <c r="G281" i="82"/>
  <c r="G280" i="82"/>
  <c r="G279" i="82"/>
  <c r="G278" i="82"/>
  <c r="G277" i="82"/>
  <c r="G276" i="82"/>
  <c r="G275" i="82"/>
  <c r="G274" i="82"/>
  <c r="G273" i="82"/>
  <c r="G272" i="82"/>
  <c r="G271" i="82"/>
  <c r="G270" i="82"/>
  <c r="G269" i="82"/>
  <c r="G268" i="82"/>
  <c r="G267" i="82"/>
  <c r="G266" i="82"/>
  <c r="G265" i="82"/>
  <c r="G264" i="82"/>
  <c r="G263" i="82"/>
  <c r="G262" i="82"/>
  <c r="G261" i="82"/>
  <c r="G260" i="82"/>
  <c r="G259" i="82"/>
  <c r="G258" i="82"/>
  <c r="G257" i="82"/>
  <c r="G256" i="82"/>
  <c r="G255" i="82"/>
  <c r="G254" i="82"/>
  <c r="G253" i="82"/>
  <c r="G252" i="82"/>
  <c r="G251" i="82"/>
  <c r="G250" i="82"/>
  <c r="G249" i="82"/>
  <c r="G248" i="82"/>
  <c r="G247" i="82"/>
  <c r="G246" i="82"/>
  <c r="G245" i="82"/>
  <c r="G244" i="82"/>
  <c r="G243" i="82"/>
  <c r="G242" i="82"/>
  <c r="G241" i="82"/>
  <c r="G240" i="82"/>
  <c r="G239" i="82"/>
  <c r="G238" i="82"/>
  <c r="G237" i="82"/>
  <c r="G236" i="82"/>
  <c r="G235" i="82"/>
  <c r="G234" i="82"/>
  <c r="G233" i="82"/>
  <c r="G232" i="82"/>
  <c r="G231" i="82"/>
  <c r="G230" i="82"/>
  <c r="G229" i="82"/>
  <c r="G228" i="82"/>
  <c r="G227" i="82"/>
  <c r="G226" i="82"/>
  <c r="G225" i="82"/>
  <c r="G224" i="82"/>
  <c r="G223" i="82"/>
  <c r="G222" i="82"/>
  <c r="G221" i="82"/>
  <c r="G220" i="82"/>
  <c r="G219" i="82"/>
  <c r="G218" i="82"/>
  <c r="G217" i="82"/>
  <c r="G216" i="82"/>
  <c r="G215" i="82"/>
  <c r="G214" i="82"/>
  <c r="G213" i="82"/>
  <c r="G212" i="82"/>
  <c r="G211" i="82"/>
  <c r="G210" i="82"/>
  <c r="G209" i="82"/>
  <c r="G208" i="82"/>
  <c r="G207" i="82"/>
  <c r="G206" i="82"/>
  <c r="G205" i="82"/>
  <c r="G204" i="82"/>
  <c r="G203" i="82"/>
  <c r="G202" i="82"/>
  <c r="G201" i="82"/>
  <c r="G200" i="82"/>
  <c r="G199" i="82"/>
  <c r="G198" i="82"/>
  <c r="G197" i="82"/>
  <c r="G196" i="82"/>
  <c r="G195" i="82"/>
  <c r="G194" i="82"/>
  <c r="G193" i="82"/>
  <c r="G192" i="82"/>
  <c r="G191" i="82"/>
  <c r="G190" i="82"/>
  <c r="G189" i="82"/>
  <c r="G188" i="82"/>
  <c r="G187" i="82"/>
  <c r="G186" i="82"/>
  <c r="G185" i="82"/>
  <c r="G184" i="82"/>
  <c r="G183" i="82"/>
  <c r="G182" i="82"/>
  <c r="G181" i="82"/>
  <c r="G180" i="82"/>
  <c r="G179" i="82"/>
  <c r="G178" i="82"/>
  <c r="G177" i="82"/>
  <c r="G176" i="82"/>
  <c r="G175" i="82"/>
  <c r="G174" i="82"/>
  <c r="G173" i="82"/>
  <c r="G172" i="82"/>
  <c r="G171" i="82"/>
  <c r="G170" i="82"/>
  <c r="G169" i="82"/>
  <c r="G168" i="82"/>
  <c r="G167" i="82"/>
  <c r="G166" i="82"/>
  <c r="G165" i="82"/>
  <c r="G164" i="82"/>
  <c r="G163" i="82"/>
  <c r="G162" i="82"/>
  <c r="G161" i="82"/>
  <c r="G160" i="82"/>
  <c r="G159" i="82"/>
  <c r="G158" i="82"/>
  <c r="G157" i="82"/>
  <c r="G156" i="82"/>
  <c r="G155" i="82"/>
  <c r="G154" i="82"/>
  <c r="G153" i="82"/>
  <c r="G152" i="82"/>
  <c r="G151" i="82"/>
  <c r="G150" i="82"/>
  <c r="G149" i="82"/>
  <c r="G148" i="82"/>
  <c r="G147" i="82"/>
  <c r="G146" i="82"/>
  <c r="G145" i="82"/>
  <c r="G144" i="82"/>
  <c r="G143" i="82"/>
  <c r="G142" i="82"/>
  <c r="G141" i="82"/>
  <c r="G140" i="82"/>
  <c r="G139" i="82"/>
  <c r="G138" i="82"/>
  <c r="G137" i="82"/>
  <c r="G136" i="82"/>
  <c r="G135" i="82"/>
  <c r="G134" i="82"/>
  <c r="G133" i="82"/>
  <c r="G132" i="82"/>
  <c r="G131" i="82"/>
  <c r="G130" i="82"/>
  <c r="G129" i="82"/>
  <c r="G128" i="82"/>
  <c r="G127" i="82"/>
  <c r="G126" i="82"/>
  <c r="G125" i="82"/>
  <c r="G124" i="82"/>
  <c r="G123" i="82"/>
  <c r="G122" i="82"/>
  <c r="G121" i="82"/>
  <c r="G120" i="82"/>
  <c r="G119" i="82"/>
  <c r="G118" i="82"/>
  <c r="G117" i="82"/>
  <c r="G116" i="82"/>
  <c r="G115" i="82"/>
  <c r="G114" i="82"/>
  <c r="G113" i="82"/>
  <c r="G112" i="82"/>
  <c r="G111" i="82"/>
  <c r="G110" i="82"/>
  <c r="G109" i="82"/>
  <c r="G108" i="82"/>
  <c r="G107" i="82"/>
  <c r="G106" i="82"/>
  <c r="G105" i="82"/>
  <c r="G104" i="82"/>
  <c r="G103" i="82"/>
  <c r="G102" i="82"/>
  <c r="G101" i="82"/>
  <c r="G100" i="82"/>
  <c r="G99" i="82"/>
  <c r="G98" i="82"/>
  <c r="G97" i="82"/>
  <c r="G96" i="82"/>
  <c r="G95" i="82"/>
  <c r="G94" i="82"/>
  <c r="G93" i="82"/>
  <c r="G92" i="82"/>
  <c r="G91" i="82"/>
  <c r="G90" i="82"/>
  <c r="G89" i="82"/>
  <c r="G88" i="82"/>
  <c r="G87" i="82"/>
  <c r="G86" i="82"/>
  <c r="G85" i="82"/>
  <c r="G84" i="82"/>
  <c r="G83" i="82"/>
  <c r="G82" i="82"/>
  <c r="G81" i="82"/>
  <c r="G80" i="82"/>
  <c r="G79" i="82"/>
  <c r="G78" i="82"/>
  <c r="G77" i="82"/>
  <c r="G76" i="82"/>
  <c r="G75" i="82"/>
  <c r="G74" i="82"/>
  <c r="G73" i="82"/>
  <c r="G72" i="82"/>
  <c r="G71" i="82"/>
  <c r="G70" i="82"/>
  <c r="G69" i="82"/>
  <c r="G68" i="82"/>
  <c r="G67" i="82"/>
  <c r="G66" i="82"/>
  <c r="G65" i="82"/>
  <c r="G64" i="82"/>
  <c r="G63" i="82"/>
  <c r="G62" i="82"/>
  <c r="G61" i="82"/>
  <c r="G60" i="82"/>
  <c r="G59" i="82"/>
  <c r="G58" i="82"/>
  <c r="G57" i="82"/>
  <c r="G56" i="82"/>
  <c r="G55" i="82"/>
  <c r="G54" i="82"/>
  <c r="G53" i="82"/>
  <c r="G52" i="82"/>
  <c r="G51" i="82"/>
  <c r="G50" i="82"/>
  <c r="G49" i="82"/>
  <c r="G48" i="82"/>
  <c r="G47" i="82"/>
  <c r="G46" i="82"/>
  <c r="G45" i="82"/>
  <c r="G44" i="82"/>
  <c r="G43" i="82"/>
  <c r="G42" i="82"/>
  <c r="G41" i="82"/>
  <c r="G40" i="82"/>
  <c r="G39" i="82"/>
  <c r="G38" i="82"/>
  <c r="G37" i="82"/>
  <c r="G36" i="82"/>
  <c r="G35" i="82"/>
  <c r="G34" i="82"/>
  <c r="G33" i="82"/>
  <c r="G32" i="82"/>
  <c r="G31" i="82"/>
  <c r="G30" i="82"/>
  <c r="G29" i="82"/>
  <c r="G28" i="82"/>
  <c r="G27" i="82"/>
  <c r="G26" i="82"/>
  <c r="G25" i="82"/>
  <c r="G24" i="82"/>
  <c r="G23" i="82"/>
  <c r="G22" i="82"/>
  <c r="G21" i="82"/>
  <c r="G20" i="82"/>
  <c r="G19" i="82"/>
  <c r="G18" i="82"/>
  <c r="G17" i="82"/>
  <c r="G16" i="82"/>
  <c r="G15" i="82"/>
  <c r="G14" i="82"/>
  <c r="G13" i="82"/>
  <c r="G12" i="82"/>
  <c r="G11" i="82"/>
  <c r="G10" i="82"/>
  <c r="G9" i="82"/>
  <c r="G8" i="82"/>
  <c r="G7" i="82"/>
  <c r="G6" i="82"/>
  <c r="G5" i="82"/>
  <c r="AI16" i="54"/>
  <c r="AI15" i="54"/>
  <c r="AI14" i="54"/>
  <c r="AI13" i="54"/>
  <c r="AI12" i="54"/>
  <c r="AI11" i="54"/>
  <c r="AI10" i="54"/>
  <c r="AI9" i="54"/>
  <c r="AI8" i="54"/>
  <c r="AI7" i="54"/>
  <c r="AI6" i="54"/>
  <c r="AI5" i="54"/>
  <c r="AE58" i="54"/>
  <c r="AE454" i="82" s="1"/>
  <c r="AE57" i="54"/>
  <c r="AE453" i="82" s="1"/>
  <c r="AE56" i="54"/>
  <c r="AE452" i="82" s="1"/>
  <c r="AE55" i="54"/>
  <c r="AE451" i="82" s="1"/>
  <c r="AE54" i="54"/>
  <c r="AE450" i="82" s="1"/>
  <c r="AE53" i="54"/>
  <c r="AE449" i="82" s="1"/>
  <c r="AE52" i="54"/>
  <c r="AE51" i="54"/>
  <c r="AE50" i="54"/>
  <c r="AE49" i="54"/>
  <c r="AE48" i="54"/>
  <c r="AE47" i="54"/>
  <c r="AE46" i="54"/>
  <c r="AE45" i="54"/>
  <c r="AE44" i="54"/>
  <c r="AE43" i="54"/>
  <c r="AE42" i="54"/>
  <c r="AE41" i="54"/>
  <c r="AE40" i="54"/>
  <c r="AE39" i="54"/>
  <c r="AE38" i="54"/>
  <c r="AE37" i="54"/>
  <c r="AE36" i="54"/>
  <c r="AE35" i="54"/>
  <c r="AE34" i="54"/>
  <c r="AE33" i="54"/>
  <c r="AE32" i="54"/>
  <c r="AE31" i="54"/>
  <c r="AE30" i="54"/>
  <c r="AE29" i="54"/>
  <c r="AE28" i="54"/>
  <c r="AE27" i="54"/>
  <c r="AE26" i="54"/>
  <c r="AE25" i="54"/>
  <c r="AE24" i="54"/>
  <c r="AE23" i="54"/>
  <c r="AE22" i="54"/>
  <c r="AE21" i="54"/>
  <c r="AE20" i="54"/>
  <c r="AE19" i="54"/>
  <c r="AE18" i="54"/>
  <c r="AE17" i="54"/>
  <c r="AE16" i="54"/>
  <c r="AE15" i="54"/>
  <c r="AE14" i="54"/>
  <c r="AE13" i="54"/>
  <c r="AE12" i="54"/>
  <c r="AE11" i="54"/>
  <c r="AE10" i="54"/>
  <c r="AE9" i="54"/>
  <c r="AE8" i="54"/>
  <c r="AE7" i="54"/>
  <c r="AE6" i="54"/>
  <c r="AE5" i="54"/>
  <c r="AA58" i="54"/>
  <c r="AA454" i="82" s="1"/>
  <c r="AA57" i="54"/>
  <c r="AA453" i="82" s="1"/>
  <c r="AA56" i="54"/>
  <c r="AA452" i="82" s="1"/>
  <c r="AA55" i="54"/>
  <c r="AA451" i="82" s="1"/>
  <c r="AA54" i="54"/>
  <c r="AA450" i="82" s="1"/>
  <c r="AA53" i="54"/>
  <c r="AA449" i="82" s="1"/>
  <c r="AA52" i="54"/>
  <c r="AA51" i="54"/>
  <c r="AA50" i="54"/>
  <c r="AA49" i="54"/>
  <c r="AA48" i="54"/>
  <c r="AA47" i="54"/>
  <c r="AA46" i="54"/>
  <c r="AA45" i="54"/>
  <c r="AA44" i="54"/>
  <c r="AA43" i="54"/>
  <c r="AA42" i="54"/>
  <c r="AA41" i="54"/>
  <c r="AA40" i="54"/>
  <c r="AA39" i="54"/>
  <c r="AA38" i="54"/>
  <c r="AA37" i="54"/>
  <c r="AA36" i="54"/>
  <c r="AA35" i="54"/>
  <c r="AA34" i="54"/>
  <c r="AA33" i="54"/>
  <c r="AA32" i="54"/>
  <c r="AA31" i="54"/>
  <c r="AA30" i="54"/>
  <c r="AA29" i="54"/>
  <c r="AA28" i="54"/>
  <c r="AA27" i="54"/>
  <c r="AA26" i="54"/>
  <c r="AA25" i="54"/>
  <c r="AA24" i="54"/>
  <c r="AA23" i="54"/>
  <c r="AA22" i="54"/>
  <c r="AA21" i="54"/>
  <c r="AA20" i="54"/>
  <c r="AA19" i="54"/>
  <c r="AA18" i="54"/>
  <c r="AA17" i="54"/>
  <c r="AA16" i="54"/>
  <c r="AA15" i="54"/>
  <c r="AA14" i="54"/>
  <c r="AA13" i="54"/>
  <c r="AA12" i="54"/>
  <c r="AA11" i="54"/>
  <c r="AA10" i="54"/>
  <c r="AA9" i="54"/>
  <c r="AA8" i="54"/>
  <c r="AA7" i="54"/>
  <c r="AA6" i="54"/>
  <c r="AA5" i="54"/>
  <c r="W58" i="54"/>
  <c r="W454" i="82" s="1"/>
  <c r="W57" i="54"/>
  <c r="W453" i="82" s="1"/>
  <c r="W56" i="54"/>
  <c r="W452" i="82" s="1"/>
  <c r="W55" i="54"/>
  <c r="W451" i="82" s="1"/>
  <c r="W54" i="54"/>
  <c r="W450" i="82" s="1"/>
  <c r="W53" i="54"/>
  <c r="W449" i="82" s="1"/>
  <c r="W52" i="54"/>
  <c r="W51" i="54"/>
  <c r="W50" i="54"/>
  <c r="W49" i="54"/>
  <c r="W48" i="54"/>
  <c r="W47" i="54"/>
  <c r="W46" i="54"/>
  <c r="W45" i="54"/>
  <c r="W44" i="54"/>
  <c r="W43" i="54"/>
  <c r="W42" i="54"/>
  <c r="W41" i="54"/>
  <c r="W40" i="54"/>
  <c r="W39" i="54"/>
  <c r="W38" i="54"/>
  <c r="W37" i="54"/>
  <c r="W36" i="54"/>
  <c r="W35" i="54"/>
  <c r="W34" i="54"/>
  <c r="W33" i="54"/>
  <c r="W32" i="54"/>
  <c r="W31" i="54"/>
  <c r="W30" i="54"/>
  <c r="W29" i="54"/>
  <c r="W28" i="54"/>
  <c r="W27" i="54"/>
  <c r="W26" i="54"/>
  <c r="W25" i="54"/>
  <c r="W24" i="54"/>
  <c r="W23" i="54"/>
  <c r="W22" i="54"/>
  <c r="W21" i="54"/>
  <c r="W20" i="54"/>
  <c r="W19" i="54"/>
  <c r="W18" i="54"/>
  <c r="W17" i="54"/>
  <c r="W16" i="54"/>
  <c r="W15" i="54"/>
  <c r="W14" i="54"/>
  <c r="W13" i="54"/>
  <c r="W12" i="54"/>
  <c r="W11" i="54"/>
  <c r="W10" i="54"/>
  <c r="W9" i="54"/>
  <c r="W8" i="54"/>
  <c r="W7" i="54"/>
  <c r="W6" i="54"/>
  <c r="W5" i="54"/>
  <c r="S58" i="54"/>
  <c r="S454" i="82" s="1"/>
  <c r="S57" i="54"/>
  <c r="S453" i="82" s="1"/>
  <c r="S56" i="54"/>
  <c r="S452" i="82" s="1"/>
  <c r="S55" i="54"/>
  <c r="S451" i="82" s="1"/>
  <c r="S54" i="54"/>
  <c r="S450" i="82" s="1"/>
  <c r="S53" i="54"/>
  <c r="S449" i="82" s="1"/>
  <c r="S52" i="54"/>
  <c r="S51" i="54"/>
  <c r="S50" i="54"/>
  <c r="S49" i="54"/>
  <c r="S48" i="54"/>
  <c r="S47" i="54"/>
  <c r="S46" i="54"/>
  <c r="S45" i="54"/>
  <c r="S44" i="54"/>
  <c r="S43" i="54"/>
  <c r="S42" i="54"/>
  <c r="S41" i="54"/>
  <c r="S40" i="54"/>
  <c r="S39" i="54"/>
  <c r="S38" i="54"/>
  <c r="S37" i="54"/>
  <c r="S36" i="54"/>
  <c r="S35" i="54"/>
  <c r="S34" i="54"/>
  <c r="S33" i="54"/>
  <c r="S32" i="54"/>
  <c r="S31" i="54"/>
  <c r="S30" i="54"/>
  <c r="S29" i="54"/>
  <c r="S28" i="54"/>
  <c r="S27" i="54"/>
  <c r="S26" i="54"/>
  <c r="S25" i="54"/>
  <c r="S24" i="54"/>
  <c r="S23" i="54"/>
  <c r="S22" i="54"/>
  <c r="S21" i="54"/>
  <c r="S20" i="54"/>
  <c r="S19" i="54"/>
  <c r="S18" i="54"/>
  <c r="S17" i="54"/>
  <c r="S16" i="54"/>
  <c r="S15" i="54"/>
  <c r="S14" i="54"/>
  <c r="S13" i="54"/>
  <c r="S12" i="54"/>
  <c r="S11" i="54"/>
  <c r="S10" i="54"/>
  <c r="S9" i="54"/>
  <c r="S8" i="54"/>
  <c r="S7" i="54"/>
  <c r="S6" i="54"/>
  <c r="S5" i="54"/>
  <c r="O58" i="54"/>
  <c r="O454" i="82" s="1"/>
  <c r="O57" i="54"/>
  <c r="O453" i="82" s="1"/>
  <c r="O56" i="54"/>
  <c r="O452" i="82" s="1"/>
  <c r="O55" i="54"/>
  <c r="O451" i="82" s="1"/>
  <c r="O54" i="54"/>
  <c r="O450" i="82" s="1"/>
  <c r="O53" i="54"/>
  <c r="O449" i="82" s="1"/>
  <c r="O52" i="54"/>
  <c r="O51" i="54"/>
  <c r="O50" i="54"/>
  <c r="O49" i="54"/>
  <c r="O48" i="54"/>
  <c r="O47" i="54"/>
  <c r="O46" i="54"/>
  <c r="O45" i="54"/>
  <c r="O44" i="54"/>
  <c r="O43" i="54"/>
  <c r="O42" i="54"/>
  <c r="O41" i="54"/>
  <c r="O40" i="54"/>
  <c r="O39" i="54"/>
  <c r="O38" i="54"/>
  <c r="O37" i="54"/>
  <c r="O36" i="54"/>
  <c r="O35" i="54"/>
  <c r="O34" i="54"/>
  <c r="O33" i="54"/>
  <c r="O32" i="54"/>
  <c r="O31" i="54"/>
  <c r="O30" i="54"/>
  <c r="O29" i="54"/>
  <c r="O28" i="54"/>
  <c r="O27" i="54"/>
  <c r="O26" i="54"/>
  <c r="O25" i="54"/>
  <c r="O24" i="54"/>
  <c r="O23" i="54"/>
  <c r="O22" i="54"/>
  <c r="O21" i="54"/>
  <c r="O20" i="54"/>
  <c r="O19" i="54"/>
  <c r="O18" i="54"/>
  <c r="O17" i="54"/>
  <c r="O16" i="54"/>
  <c r="O15" i="54"/>
  <c r="O14" i="54"/>
  <c r="O13" i="54"/>
  <c r="O12" i="54"/>
  <c r="O11" i="54"/>
  <c r="O10" i="54"/>
  <c r="O9" i="54"/>
  <c r="O8" i="54"/>
  <c r="O7" i="54"/>
  <c r="O6" i="54"/>
  <c r="O5" i="54"/>
  <c r="K58" i="54"/>
  <c r="K454" i="82" s="1"/>
  <c r="K57" i="54"/>
  <c r="K453" i="82" s="1"/>
  <c r="K56" i="54"/>
  <c r="K452" i="82" s="1"/>
  <c r="K55" i="54"/>
  <c r="K451" i="82" s="1"/>
  <c r="K54" i="54"/>
  <c r="K450" i="82" s="1"/>
  <c r="K53" i="54"/>
  <c r="K449" i="82" s="1"/>
  <c r="K52" i="54"/>
  <c r="K51" i="54"/>
  <c r="K50" i="54"/>
  <c r="K49" i="54"/>
  <c r="K48" i="54"/>
  <c r="K47" i="54"/>
  <c r="K46" i="54"/>
  <c r="K45" i="54"/>
  <c r="K44" i="54"/>
  <c r="K43" i="54"/>
  <c r="K42" i="54"/>
  <c r="K41" i="54"/>
  <c r="K40" i="54"/>
  <c r="K39" i="54"/>
  <c r="K38" i="54"/>
  <c r="K37" i="54"/>
  <c r="K36" i="54"/>
  <c r="K35" i="54"/>
  <c r="K34" i="54"/>
  <c r="K33" i="54"/>
  <c r="K32" i="54"/>
  <c r="K31" i="54"/>
  <c r="K30" i="54"/>
  <c r="K29" i="54"/>
  <c r="K28" i="54"/>
  <c r="K27" i="54"/>
  <c r="K26" i="54"/>
  <c r="K25" i="54"/>
  <c r="K24" i="54"/>
  <c r="K23" i="54"/>
  <c r="K22" i="54"/>
  <c r="K21" i="54"/>
  <c r="K20" i="54"/>
  <c r="K19" i="54"/>
  <c r="K18" i="54"/>
  <c r="K17" i="54"/>
  <c r="K16" i="54"/>
  <c r="K15" i="54"/>
  <c r="K14" i="54"/>
  <c r="K13" i="54"/>
  <c r="K12" i="54"/>
  <c r="K11" i="54"/>
  <c r="K10" i="54"/>
  <c r="K9" i="54"/>
  <c r="K8" i="54"/>
  <c r="K7" i="54"/>
  <c r="K6" i="54"/>
  <c r="K5" i="54"/>
  <c r="G58" i="54"/>
  <c r="G454" i="82" s="1"/>
  <c r="G57" i="54"/>
  <c r="G453" i="82" s="1"/>
  <c r="G56" i="54"/>
  <c r="G452" i="82" s="1"/>
  <c r="G55" i="54"/>
  <c r="G451" i="82" s="1"/>
  <c r="G54" i="54"/>
  <c r="G450" i="82" s="1"/>
  <c r="G53" i="54"/>
  <c r="G449" i="82" s="1"/>
  <c r="G52" i="54"/>
  <c r="G51" i="54"/>
  <c r="G50" i="54"/>
  <c r="G49" i="54"/>
  <c r="G48" i="54"/>
  <c r="G47" i="54"/>
  <c r="G46" i="54"/>
  <c r="G45" i="54"/>
  <c r="G44" i="54"/>
  <c r="G43" i="54"/>
  <c r="G42" i="54"/>
  <c r="G41" i="54"/>
  <c r="G40" i="54"/>
  <c r="G39" i="54"/>
  <c r="G38" i="54"/>
  <c r="G37" i="54"/>
  <c r="G36" i="54"/>
  <c r="G35" i="54"/>
  <c r="G34" i="54"/>
  <c r="G33" i="54"/>
  <c r="G32" i="54"/>
  <c r="G31" i="54"/>
  <c r="G30" i="54"/>
  <c r="G29" i="54"/>
  <c r="G28" i="54"/>
  <c r="G27" i="54"/>
  <c r="G26" i="54"/>
  <c r="G25" i="54"/>
  <c r="G24" i="54"/>
  <c r="G23" i="54"/>
  <c r="G22" i="54"/>
  <c r="G21" i="54"/>
  <c r="G20" i="54"/>
  <c r="G19" i="54"/>
  <c r="G18" i="54"/>
  <c r="G17" i="54"/>
  <c r="G16" i="54"/>
  <c r="G15" i="54"/>
  <c r="G14" i="54"/>
  <c r="G13" i="54"/>
  <c r="G12" i="54"/>
  <c r="G11" i="54"/>
  <c r="G10" i="54"/>
  <c r="G9" i="54"/>
  <c r="G8" i="54"/>
  <c r="G7" i="54"/>
  <c r="G6" i="54"/>
  <c r="G5" i="54"/>
  <c r="BN80" i="41"/>
  <c r="BM80" i="41"/>
  <c r="BN79" i="41"/>
  <c r="BM79" i="41"/>
  <c r="BN78" i="41"/>
  <c r="BM78" i="41"/>
  <c r="BN77" i="41"/>
  <c r="BM77" i="41"/>
  <c r="BN76" i="41"/>
  <c r="BM76" i="41"/>
  <c r="BN75" i="41"/>
  <c r="BM75" i="41"/>
  <c r="BN74" i="41"/>
  <c r="BM74" i="41"/>
  <c r="BN73" i="41"/>
  <c r="BM73" i="41"/>
  <c r="BN72" i="41"/>
  <c r="BM72" i="41"/>
  <c r="BN71" i="41"/>
  <c r="BM71" i="41"/>
  <c r="BN70" i="41"/>
  <c r="BM70" i="41"/>
  <c r="BN69" i="41"/>
  <c r="BM69" i="41"/>
  <c r="BN68" i="41"/>
  <c r="BM68" i="41"/>
  <c r="BN67" i="41"/>
  <c r="BM67" i="41"/>
  <c r="BN66" i="41"/>
  <c r="BM66" i="41"/>
  <c r="BN65" i="41"/>
  <c r="BM65" i="41"/>
  <c r="BN64" i="41"/>
  <c r="BM64" i="41"/>
  <c r="BN63" i="41"/>
  <c r="BM63" i="41"/>
  <c r="BN62" i="41"/>
  <c r="BM62" i="41"/>
  <c r="BN61" i="41"/>
  <c r="BM61" i="41"/>
  <c r="BN60" i="41"/>
  <c r="BM60" i="41"/>
  <c r="BN59" i="41"/>
  <c r="BM59" i="41"/>
  <c r="BN58" i="41"/>
  <c r="BM58" i="41"/>
  <c r="BN57" i="41"/>
  <c r="BM57" i="41"/>
  <c r="BN56" i="41"/>
  <c r="BM56" i="41"/>
  <c r="BN55" i="41"/>
  <c r="BM55" i="41"/>
  <c r="BN54" i="41"/>
  <c r="BM54" i="41"/>
  <c r="BN53" i="41"/>
  <c r="BM53" i="41"/>
  <c r="BN52" i="41"/>
  <c r="BM52" i="41"/>
  <c r="BN51" i="41"/>
  <c r="BM51" i="41"/>
  <c r="BN50" i="41"/>
  <c r="BM50" i="41"/>
  <c r="BN49" i="41"/>
  <c r="BM49" i="41"/>
  <c r="BN48" i="41"/>
  <c r="BM48" i="41"/>
  <c r="BN47" i="41"/>
  <c r="BM47" i="41"/>
  <c r="BN46" i="41"/>
  <c r="BM46" i="41"/>
  <c r="BN45" i="41"/>
  <c r="BM45" i="41"/>
  <c r="BN44" i="41"/>
  <c r="BM44" i="41"/>
  <c r="BN43" i="41"/>
  <c r="BM43" i="41"/>
  <c r="BN42" i="41"/>
  <c r="BM42" i="41"/>
  <c r="BN41" i="41"/>
  <c r="BM41" i="41"/>
  <c r="BN40" i="41"/>
  <c r="BM40" i="41"/>
  <c r="BN39" i="41"/>
  <c r="BM39" i="41"/>
  <c r="BN38" i="41"/>
  <c r="BM38" i="41"/>
  <c r="BN37" i="41"/>
  <c r="BM37" i="41"/>
  <c r="BN36" i="41"/>
  <c r="BM36" i="41"/>
  <c r="BN35" i="41"/>
  <c r="BM35" i="41"/>
  <c r="BN34" i="41"/>
  <c r="BM34" i="41"/>
  <c r="BN33" i="41"/>
  <c r="BM33" i="41"/>
  <c r="BN32" i="41"/>
  <c r="BM32" i="41"/>
  <c r="BN31" i="41"/>
  <c r="BM31" i="41"/>
  <c r="BN30" i="41"/>
  <c r="BM30" i="41"/>
  <c r="BN29" i="41"/>
  <c r="BM29" i="41"/>
  <c r="BN28" i="41"/>
  <c r="BM28" i="41"/>
  <c r="BN27" i="41"/>
  <c r="BM27" i="41"/>
  <c r="BN26" i="41"/>
  <c r="BM26" i="41"/>
  <c r="BN25" i="41"/>
  <c r="BM25" i="41"/>
  <c r="BN24" i="41"/>
  <c r="BM24" i="41"/>
  <c r="BN23" i="41"/>
  <c r="BM23" i="41"/>
  <c r="BN22" i="41"/>
  <c r="BM22" i="41"/>
  <c r="BN21" i="41"/>
  <c r="BM21" i="41"/>
  <c r="BN20" i="41"/>
  <c r="BM20" i="41"/>
  <c r="BN19" i="41"/>
  <c r="BM19" i="41"/>
  <c r="BN18" i="41"/>
  <c r="BM18" i="41"/>
  <c r="BN17" i="41"/>
  <c r="BM17" i="41"/>
  <c r="BN16" i="41"/>
  <c r="BM16" i="41"/>
  <c r="BN15" i="41"/>
  <c r="BM15" i="41"/>
  <c r="BN14" i="41"/>
  <c r="BM14" i="41"/>
  <c r="BN13" i="41"/>
  <c r="BM13" i="41"/>
  <c r="BN12" i="41"/>
  <c r="BM12" i="41"/>
  <c r="BN11" i="41"/>
  <c r="BM11" i="41"/>
  <c r="BN10" i="41"/>
  <c r="BM10" i="41"/>
  <c r="BN9" i="41"/>
  <c r="BM9" i="41"/>
  <c r="BN8" i="41"/>
  <c r="BM8" i="41"/>
  <c r="BN7" i="41"/>
  <c r="BM7" i="41"/>
  <c r="BE80" i="41"/>
  <c r="BD80" i="41"/>
  <c r="BE79" i="41"/>
  <c r="BD79" i="41"/>
  <c r="BE78" i="41"/>
  <c r="BD78" i="41"/>
  <c r="BE77" i="41"/>
  <c r="BD77" i="41"/>
  <c r="BE76" i="41"/>
  <c r="BD76" i="41"/>
  <c r="BE75" i="41"/>
  <c r="BD75" i="41"/>
  <c r="BE74" i="41"/>
  <c r="BD74" i="41"/>
  <c r="BE73" i="41"/>
  <c r="BD73" i="41"/>
  <c r="BE72" i="41"/>
  <c r="BD72" i="41"/>
  <c r="BE71" i="41"/>
  <c r="BD71" i="41"/>
  <c r="BE70" i="41"/>
  <c r="BD70" i="41"/>
  <c r="BE69" i="41"/>
  <c r="BD69" i="41"/>
  <c r="BE68" i="41"/>
  <c r="BD68" i="41"/>
  <c r="BE67" i="41"/>
  <c r="BD67" i="41"/>
  <c r="BE66" i="41"/>
  <c r="BD66" i="41"/>
  <c r="BE65" i="41"/>
  <c r="BD65" i="41"/>
  <c r="BE64" i="41"/>
  <c r="BD64" i="41"/>
  <c r="BE63" i="41"/>
  <c r="BD63" i="41"/>
  <c r="BE62" i="41"/>
  <c r="BD62" i="41"/>
  <c r="BE61" i="41"/>
  <c r="BD61" i="41"/>
  <c r="BE60" i="41"/>
  <c r="BD60" i="41"/>
  <c r="BE59" i="41"/>
  <c r="BD59" i="41"/>
  <c r="BE58" i="41"/>
  <c r="BD58" i="41"/>
  <c r="BE57" i="41"/>
  <c r="BD57" i="41"/>
  <c r="BE56" i="41"/>
  <c r="BD56" i="41"/>
  <c r="BE55" i="41"/>
  <c r="BD55" i="41"/>
  <c r="BE54" i="41"/>
  <c r="BD54" i="41"/>
  <c r="BE53" i="41"/>
  <c r="BD53" i="41"/>
  <c r="BE52" i="41"/>
  <c r="BD52" i="41"/>
  <c r="BE51" i="41"/>
  <c r="BD51" i="41"/>
  <c r="BE50" i="41"/>
  <c r="BD50" i="41"/>
  <c r="BE49" i="41"/>
  <c r="BD49" i="41"/>
  <c r="BE48" i="41"/>
  <c r="BD48" i="41"/>
  <c r="BE47" i="41"/>
  <c r="BD47" i="41"/>
  <c r="BE46" i="41"/>
  <c r="BD46" i="41"/>
  <c r="BE45" i="41"/>
  <c r="BD45" i="41"/>
  <c r="BE44" i="41"/>
  <c r="BD44" i="41"/>
  <c r="BE43" i="41"/>
  <c r="BD43" i="41"/>
  <c r="BE42" i="41"/>
  <c r="BD42" i="41"/>
  <c r="BE41" i="41"/>
  <c r="BD41" i="41"/>
  <c r="BE40" i="41"/>
  <c r="BD40" i="41"/>
  <c r="BE39" i="41"/>
  <c r="BD39" i="41"/>
  <c r="BE38" i="41"/>
  <c r="BD38" i="41"/>
  <c r="BE37" i="41"/>
  <c r="BD37" i="41"/>
  <c r="BE36" i="41"/>
  <c r="BD36" i="41"/>
  <c r="BE35" i="41"/>
  <c r="BD35" i="41"/>
  <c r="BE34" i="41"/>
  <c r="BD34" i="41"/>
  <c r="BE33" i="41"/>
  <c r="BD33" i="41"/>
  <c r="BE32" i="41"/>
  <c r="BD32" i="41"/>
  <c r="BE31" i="41"/>
  <c r="BD31" i="41"/>
  <c r="BE30" i="41"/>
  <c r="BD30" i="41"/>
  <c r="BE29" i="41"/>
  <c r="BD29" i="41"/>
  <c r="BE28" i="41"/>
  <c r="BD28" i="41"/>
  <c r="BE27" i="41"/>
  <c r="BD27" i="41"/>
  <c r="BE26" i="41"/>
  <c r="BD26" i="41"/>
  <c r="BE25" i="41"/>
  <c r="BD25" i="41"/>
  <c r="BE24" i="41"/>
  <c r="BD24" i="41"/>
  <c r="BE23" i="41"/>
  <c r="BD23" i="41"/>
  <c r="BE22" i="41"/>
  <c r="BD22" i="41"/>
  <c r="BE21" i="41"/>
  <c r="BD21" i="41"/>
  <c r="BE20" i="41"/>
  <c r="BD20" i="41"/>
  <c r="BE19" i="41"/>
  <c r="BD19" i="41"/>
  <c r="BE18" i="41"/>
  <c r="BD18" i="41"/>
  <c r="BE17" i="41"/>
  <c r="BD17" i="41"/>
  <c r="BE16" i="41"/>
  <c r="BD16" i="41"/>
  <c r="BE15" i="41"/>
  <c r="BD15" i="41"/>
  <c r="BE14" i="41"/>
  <c r="BD14" i="41"/>
  <c r="BE13" i="41"/>
  <c r="BD13" i="41"/>
  <c r="BE12" i="41"/>
  <c r="BD12" i="41"/>
  <c r="BE11" i="41"/>
  <c r="BD11" i="41"/>
  <c r="BE10" i="41"/>
  <c r="BD10" i="41"/>
  <c r="BE9" i="41"/>
  <c r="BD9" i="41"/>
  <c r="BE8" i="41"/>
  <c r="BD8" i="41"/>
  <c r="BE7" i="41"/>
  <c r="BD7" i="41"/>
  <c r="AV80" i="41"/>
  <c r="AU80" i="41"/>
  <c r="AV79" i="41"/>
  <c r="AU79" i="41"/>
  <c r="AV78" i="41"/>
  <c r="AU78" i="41"/>
  <c r="AV77" i="41"/>
  <c r="AU77" i="41"/>
  <c r="AV76" i="41"/>
  <c r="AU76" i="41"/>
  <c r="AV75" i="41"/>
  <c r="AU75" i="41"/>
  <c r="AV74" i="41"/>
  <c r="AU74" i="41"/>
  <c r="AV73" i="41"/>
  <c r="AU73" i="41"/>
  <c r="AV72" i="41"/>
  <c r="AU72" i="41"/>
  <c r="AV71" i="41"/>
  <c r="AU71" i="41"/>
  <c r="AV70" i="41"/>
  <c r="AU70" i="41"/>
  <c r="AV69" i="41"/>
  <c r="AU69" i="41"/>
  <c r="AV68" i="41"/>
  <c r="AU68" i="41"/>
  <c r="AV67" i="41"/>
  <c r="AU67" i="41"/>
  <c r="AV66" i="41"/>
  <c r="AU66" i="41"/>
  <c r="AV65" i="41"/>
  <c r="AU65" i="41"/>
  <c r="AV64" i="41"/>
  <c r="AU64" i="41"/>
  <c r="AV63" i="41"/>
  <c r="AU63" i="41"/>
  <c r="AV62" i="41"/>
  <c r="AU62" i="41"/>
  <c r="AV61" i="41"/>
  <c r="AU61" i="41"/>
  <c r="AV60" i="41"/>
  <c r="AU60" i="41"/>
  <c r="AV59" i="41"/>
  <c r="AU59" i="41"/>
  <c r="AV58" i="41"/>
  <c r="AU58" i="41"/>
  <c r="AV57" i="41"/>
  <c r="AU57" i="41"/>
  <c r="AV56" i="41"/>
  <c r="AU56" i="41"/>
  <c r="AV55" i="41"/>
  <c r="AU55" i="41"/>
  <c r="AV54" i="41"/>
  <c r="AU54" i="41"/>
  <c r="AV53" i="41"/>
  <c r="AU53" i="41"/>
  <c r="AV52" i="41"/>
  <c r="AU52" i="41"/>
  <c r="AV51" i="41"/>
  <c r="AU51" i="41"/>
  <c r="AV50" i="41"/>
  <c r="AU50" i="41"/>
  <c r="AV49" i="41"/>
  <c r="AU49" i="41"/>
  <c r="AV48" i="41"/>
  <c r="AU48" i="41"/>
  <c r="AV47" i="41"/>
  <c r="AU47" i="41"/>
  <c r="AV46" i="41"/>
  <c r="AU46" i="41"/>
  <c r="AV45" i="41"/>
  <c r="AU45" i="41"/>
  <c r="AV44" i="41"/>
  <c r="AU44" i="41"/>
  <c r="AV43" i="41"/>
  <c r="AU43" i="41"/>
  <c r="AV42" i="41"/>
  <c r="AU42" i="41"/>
  <c r="AV41" i="41"/>
  <c r="AU41" i="41"/>
  <c r="AV40" i="41"/>
  <c r="AU40" i="41"/>
  <c r="AV39" i="41"/>
  <c r="AU39" i="41"/>
  <c r="AV38" i="41"/>
  <c r="AU38" i="41"/>
  <c r="AV37" i="41"/>
  <c r="AU37" i="41"/>
  <c r="AV36" i="41"/>
  <c r="AU36" i="41"/>
  <c r="AV35" i="41"/>
  <c r="AU35" i="41"/>
  <c r="AV34" i="41"/>
  <c r="AU34" i="41"/>
  <c r="AV33" i="41"/>
  <c r="AU33" i="41"/>
  <c r="AV32" i="41"/>
  <c r="AU32" i="41"/>
  <c r="AV31" i="41"/>
  <c r="AU31" i="41"/>
  <c r="AV30" i="41"/>
  <c r="AU30" i="41"/>
  <c r="AV29" i="41"/>
  <c r="AU29" i="41"/>
  <c r="AV28" i="41"/>
  <c r="AU28" i="41"/>
  <c r="AV27" i="41"/>
  <c r="AU27" i="41"/>
  <c r="AV26" i="41"/>
  <c r="AU26" i="41"/>
  <c r="AV25" i="41"/>
  <c r="AU25" i="41"/>
  <c r="AV24" i="41"/>
  <c r="AU24" i="41"/>
  <c r="AV23" i="41"/>
  <c r="AU23" i="41"/>
  <c r="AV22" i="41"/>
  <c r="AU22" i="41"/>
  <c r="AV21" i="41"/>
  <c r="AU21" i="41"/>
  <c r="AV20" i="41"/>
  <c r="AU20" i="41"/>
  <c r="AV19" i="41"/>
  <c r="AU19" i="41"/>
  <c r="AV18" i="41"/>
  <c r="AU18" i="41"/>
  <c r="AV17" i="41"/>
  <c r="AU17" i="41"/>
  <c r="AV16" i="41"/>
  <c r="AU16" i="41"/>
  <c r="AV15" i="41"/>
  <c r="AU15" i="41"/>
  <c r="AV14" i="41"/>
  <c r="AU14" i="41"/>
  <c r="AV13" i="41"/>
  <c r="AU13" i="41"/>
  <c r="AV12" i="41"/>
  <c r="AU12" i="41"/>
  <c r="AV11" i="41"/>
  <c r="AU11" i="41"/>
  <c r="AV10" i="41"/>
  <c r="AU10" i="41"/>
  <c r="AV9" i="41"/>
  <c r="AU9" i="41"/>
  <c r="AV8" i="41"/>
  <c r="AU8" i="41"/>
  <c r="AV7" i="41"/>
  <c r="AU7" i="41"/>
  <c r="AM80" i="41"/>
  <c r="AL80" i="41"/>
  <c r="AM79" i="41"/>
  <c r="AL79" i="41"/>
  <c r="AM78" i="41"/>
  <c r="AL78" i="41"/>
  <c r="AM77" i="41"/>
  <c r="AL77" i="41"/>
  <c r="AM76" i="41"/>
  <c r="AL76" i="41"/>
  <c r="AM75" i="41"/>
  <c r="AL75" i="41"/>
  <c r="AM74" i="41"/>
  <c r="AL74" i="41"/>
  <c r="AM73" i="41"/>
  <c r="AL73" i="41"/>
  <c r="AM72" i="41"/>
  <c r="AL72" i="41"/>
  <c r="AM71" i="41"/>
  <c r="AL71" i="41"/>
  <c r="AM70" i="41"/>
  <c r="AL70" i="41"/>
  <c r="AM69" i="41"/>
  <c r="AL69" i="41"/>
  <c r="AM68" i="41"/>
  <c r="AL68" i="41"/>
  <c r="AM67" i="41"/>
  <c r="AL67" i="41"/>
  <c r="AM66" i="41"/>
  <c r="AL66" i="41"/>
  <c r="AM65" i="41"/>
  <c r="AL65" i="41"/>
  <c r="AM64" i="41"/>
  <c r="AL64" i="41"/>
  <c r="AM63" i="41"/>
  <c r="AL63" i="41"/>
  <c r="AM62" i="41"/>
  <c r="AL62" i="41"/>
  <c r="AM61" i="41"/>
  <c r="AL61" i="41"/>
  <c r="AM60" i="41"/>
  <c r="AL60" i="41"/>
  <c r="AM59" i="41"/>
  <c r="AL59" i="41"/>
  <c r="AM58" i="41"/>
  <c r="AL58" i="41"/>
  <c r="AM57" i="41"/>
  <c r="AL57" i="41"/>
  <c r="AM56" i="41"/>
  <c r="AL56" i="41"/>
  <c r="AM55" i="41"/>
  <c r="AL55" i="41"/>
  <c r="AM54" i="41"/>
  <c r="AL54" i="41"/>
  <c r="AM53" i="41"/>
  <c r="AL53" i="41"/>
  <c r="AM52" i="41"/>
  <c r="AL52" i="41"/>
  <c r="AM51" i="41"/>
  <c r="AL51" i="41"/>
  <c r="AM50" i="41"/>
  <c r="AL50" i="41"/>
  <c r="AM49" i="41"/>
  <c r="AL49" i="41"/>
  <c r="AM48" i="41"/>
  <c r="AL48" i="41"/>
  <c r="AM47" i="41"/>
  <c r="AL47" i="41"/>
  <c r="AM46" i="41"/>
  <c r="AL46" i="41"/>
  <c r="AM45" i="41"/>
  <c r="AL45" i="41"/>
  <c r="AM44" i="41"/>
  <c r="AL44" i="41"/>
  <c r="AM43" i="41"/>
  <c r="AL43" i="41"/>
  <c r="AM42" i="41"/>
  <c r="AL42" i="41"/>
  <c r="AM41" i="41"/>
  <c r="AL41" i="41"/>
  <c r="AM40" i="41"/>
  <c r="AL40" i="41"/>
  <c r="AM39" i="41"/>
  <c r="AL39" i="41"/>
  <c r="AM38" i="41"/>
  <c r="AL38" i="41"/>
  <c r="AM37" i="41"/>
  <c r="AL37" i="41"/>
  <c r="AM36" i="41"/>
  <c r="AL36" i="41"/>
  <c r="AM35" i="41"/>
  <c r="AL35" i="41"/>
  <c r="AM34" i="41"/>
  <c r="AL34" i="41"/>
  <c r="AM33" i="41"/>
  <c r="AL33" i="41"/>
  <c r="AM32" i="41"/>
  <c r="AL32" i="41"/>
  <c r="AM31" i="41"/>
  <c r="AL31" i="41"/>
  <c r="AM30" i="41"/>
  <c r="AL30" i="41"/>
  <c r="AM29" i="41"/>
  <c r="AL29" i="41"/>
  <c r="AM28" i="41"/>
  <c r="AL28" i="41"/>
  <c r="AM27" i="41"/>
  <c r="AL27" i="41"/>
  <c r="AM26" i="41"/>
  <c r="AL26" i="41"/>
  <c r="AM25" i="41"/>
  <c r="AL25" i="41"/>
  <c r="AM24" i="41"/>
  <c r="AL24" i="41"/>
  <c r="AM23" i="41"/>
  <c r="AL23" i="41"/>
  <c r="AM22" i="41"/>
  <c r="AL22" i="41"/>
  <c r="AM21" i="41"/>
  <c r="AL21" i="41"/>
  <c r="AM20" i="41"/>
  <c r="AL20" i="41"/>
  <c r="AM19" i="41"/>
  <c r="AL19" i="41"/>
  <c r="AM18" i="41"/>
  <c r="AL18" i="41"/>
  <c r="AM17" i="41"/>
  <c r="AL17" i="41"/>
  <c r="AM16" i="41"/>
  <c r="AL16" i="41"/>
  <c r="AM15" i="41"/>
  <c r="AL15" i="41"/>
  <c r="AM14" i="41"/>
  <c r="AL14" i="41"/>
  <c r="AM13" i="41"/>
  <c r="AL13" i="41"/>
  <c r="AM12" i="41"/>
  <c r="AL12" i="41"/>
  <c r="AM11" i="41"/>
  <c r="AL11" i="41"/>
  <c r="AM10" i="41"/>
  <c r="AL10" i="41"/>
  <c r="AM9" i="41"/>
  <c r="AL9" i="41"/>
  <c r="AM8" i="41"/>
  <c r="AL8" i="41"/>
  <c r="AM7" i="41"/>
  <c r="AL7" i="41"/>
  <c r="AD80" i="41"/>
  <c r="AC80" i="41"/>
  <c r="AD79" i="41"/>
  <c r="AC79" i="41"/>
  <c r="AD78" i="41"/>
  <c r="AC78" i="41"/>
  <c r="AD77" i="41"/>
  <c r="AC77" i="41"/>
  <c r="AD76" i="41"/>
  <c r="AC76" i="41"/>
  <c r="AD75" i="41"/>
  <c r="AC75" i="41"/>
  <c r="AD74" i="41"/>
  <c r="AC74" i="41"/>
  <c r="AD73" i="41"/>
  <c r="AC73" i="41"/>
  <c r="AD72" i="41"/>
  <c r="AC72" i="41"/>
  <c r="AD71" i="41"/>
  <c r="AC71" i="41"/>
  <c r="AD70" i="41"/>
  <c r="AC70" i="41"/>
  <c r="AD69" i="41"/>
  <c r="AC69" i="41"/>
  <c r="AD68" i="41"/>
  <c r="AC68" i="41"/>
  <c r="AD67" i="41"/>
  <c r="AC67" i="41"/>
  <c r="AD66" i="41"/>
  <c r="AC66" i="41"/>
  <c r="AD65" i="41"/>
  <c r="AC65" i="41"/>
  <c r="AD64" i="41"/>
  <c r="AC64" i="41"/>
  <c r="AD63" i="41"/>
  <c r="AC63" i="41"/>
  <c r="AD62" i="41"/>
  <c r="AC62" i="41"/>
  <c r="AD61" i="41"/>
  <c r="AC61" i="41"/>
  <c r="AD60" i="41"/>
  <c r="AC60" i="41"/>
  <c r="AD59" i="41"/>
  <c r="AC59" i="41"/>
  <c r="AD58" i="41"/>
  <c r="AC58" i="41"/>
  <c r="AD57" i="41"/>
  <c r="AC57" i="41"/>
  <c r="AD56" i="41"/>
  <c r="AC56" i="41"/>
  <c r="AD55" i="41"/>
  <c r="AC55" i="41"/>
  <c r="AD54" i="41"/>
  <c r="AC54" i="41"/>
  <c r="AD53" i="41"/>
  <c r="AC53" i="41"/>
  <c r="AD52" i="41"/>
  <c r="AC52" i="41"/>
  <c r="AD51" i="41"/>
  <c r="AC51" i="41"/>
  <c r="AD50" i="41"/>
  <c r="AC50" i="41"/>
  <c r="AD49" i="41"/>
  <c r="AC49" i="41"/>
  <c r="AD48" i="41"/>
  <c r="AC48" i="41"/>
  <c r="AD47" i="41"/>
  <c r="AC47" i="41"/>
  <c r="AD46" i="41"/>
  <c r="AC46" i="41"/>
  <c r="AD45" i="41"/>
  <c r="AC45" i="41"/>
  <c r="AD44" i="41"/>
  <c r="AC44" i="41"/>
  <c r="AD43" i="41"/>
  <c r="AC43" i="41"/>
  <c r="AD42" i="41"/>
  <c r="AC42" i="41"/>
  <c r="AD41" i="41"/>
  <c r="AC41" i="41"/>
  <c r="AD40" i="41"/>
  <c r="AC40" i="41"/>
  <c r="AD39" i="41"/>
  <c r="AC39" i="41"/>
  <c r="AD38" i="41"/>
  <c r="AC38" i="41"/>
  <c r="AD37" i="41"/>
  <c r="AC37" i="41"/>
  <c r="AD36" i="41"/>
  <c r="AC36" i="41"/>
  <c r="AD35" i="41"/>
  <c r="AC35" i="41"/>
  <c r="AD34" i="41"/>
  <c r="AC34" i="41"/>
  <c r="AD33" i="41"/>
  <c r="AC33" i="41"/>
  <c r="AD32" i="41"/>
  <c r="AC32" i="41"/>
  <c r="AD31" i="41"/>
  <c r="AC31" i="41"/>
  <c r="AD30" i="41"/>
  <c r="AC30" i="41"/>
  <c r="AD29" i="41"/>
  <c r="AC29" i="41"/>
  <c r="AD28" i="41"/>
  <c r="AC28" i="41"/>
  <c r="AD27" i="41"/>
  <c r="AC27" i="41"/>
  <c r="AD26" i="41"/>
  <c r="AC26" i="41"/>
  <c r="AD25" i="41"/>
  <c r="AC25" i="41"/>
  <c r="AD24" i="41"/>
  <c r="AC24" i="41"/>
  <c r="AD23" i="41"/>
  <c r="AC23" i="41"/>
  <c r="AD22" i="41"/>
  <c r="AC22" i="41"/>
  <c r="AD21" i="41"/>
  <c r="AC21" i="41"/>
  <c r="AD20" i="41"/>
  <c r="AC20" i="41"/>
  <c r="AD19" i="41"/>
  <c r="AC19" i="41"/>
  <c r="AD18" i="41"/>
  <c r="AC18" i="41"/>
  <c r="AD17" i="41"/>
  <c r="AC17" i="41"/>
  <c r="AD16" i="41"/>
  <c r="AC16" i="41"/>
  <c r="AD15" i="41"/>
  <c r="AC15" i="41"/>
  <c r="AD14" i="41"/>
  <c r="AC14" i="41"/>
  <c r="AD13" i="41"/>
  <c r="AC13" i="41"/>
  <c r="AD12" i="41"/>
  <c r="AC12" i="41"/>
  <c r="AD11" i="41"/>
  <c r="AC11" i="41"/>
  <c r="AD10" i="41"/>
  <c r="AC10" i="41"/>
  <c r="AD9" i="41"/>
  <c r="AC9" i="41"/>
  <c r="AD8" i="41"/>
  <c r="AC8" i="41"/>
  <c r="AD7" i="41"/>
  <c r="AC7" i="41"/>
  <c r="U80" i="41"/>
  <c r="T80" i="41"/>
  <c r="U79" i="41"/>
  <c r="T79" i="41"/>
  <c r="U78" i="41"/>
  <c r="T78" i="41"/>
  <c r="U77" i="41"/>
  <c r="T77" i="41"/>
  <c r="U76" i="41"/>
  <c r="T76" i="41"/>
  <c r="U75" i="41"/>
  <c r="T75" i="41"/>
  <c r="U74" i="41"/>
  <c r="T74" i="41"/>
  <c r="U73" i="41"/>
  <c r="T73" i="41"/>
  <c r="U72" i="41"/>
  <c r="T72" i="41"/>
  <c r="U71" i="41"/>
  <c r="T71" i="41"/>
  <c r="U70" i="41"/>
  <c r="T70" i="41"/>
  <c r="U69" i="41"/>
  <c r="T69" i="41"/>
  <c r="U68" i="41"/>
  <c r="T68" i="41"/>
  <c r="U67" i="41"/>
  <c r="T67" i="41"/>
  <c r="U66" i="41"/>
  <c r="T66" i="41"/>
  <c r="U65" i="41"/>
  <c r="T65" i="41"/>
  <c r="U64" i="41"/>
  <c r="T64" i="41"/>
  <c r="U63" i="41"/>
  <c r="T63" i="41"/>
  <c r="U62" i="41"/>
  <c r="T62" i="41"/>
  <c r="U61" i="41"/>
  <c r="T61" i="41"/>
  <c r="U60" i="41"/>
  <c r="T60" i="41"/>
  <c r="U59" i="41"/>
  <c r="T59" i="41"/>
  <c r="U58" i="41"/>
  <c r="T58" i="41"/>
  <c r="U57" i="41"/>
  <c r="T57" i="41"/>
  <c r="U56" i="41"/>
  <c r="T56" i="41"/>
  <c r="U55" i="41"/>
  <c r="T55" i="41"/>
  <c r="U54" i="41"/>
  <c r="T54" i="41"/>
  <c r="U53" i="41"/>
  <c r="T53" i="41"/>
  <c r="U52" i="41"/>
  <c r="T52" i="41"/>
  <c r="U51" i="41"/>
  <c r="T51" i="41"/>
  <c r="U50" i="41"/>
  <c r="T50" i="41"/>
  <c r="U49" i="41"/>
  <c r="T49" i="41"/>
  <c r="U48" i="41"/>
  <c r="T48" i="41"/>
  <c r="U47" i="41"/>
  <c r="T47" i="41"/>
  <c r="U46" i="41"/>
  <c r="T46" i="41"/>
  <c r="U45" i="41"/>
  <c r="T45" i="41"/>
  <c r="U44" i="41"/>
  <c r="T44" i="41"/>
  <c r="U43" i="41"/>
  <c r="T43" i="41"/>
  <c r="U42" i="41"/>
  <c r="T42" i="41"/>
  <c r="U41" i="41"/>
  <c r="T41" i="41"/>
  <c r="U40" i="41"/>
  <c r="T40" i="41"/>
  <c r="U39" i="41"/>
  <c r="T39" i="41"/>
  <c r="U38" i="41"/>
  <c r="T38" i="41"/>
  <c r="U37" i="41"/>
  <c r="T37" i="41"/>
  <c r="U36" i="41"/>
  <c r="T36" i="41"/>
  <c r="U35" i="41"/>
  <c r="T35" i="41"/>
  <c r="U34" i="41"/>
  <c r="T34" i="41"/>
  <c r="U33" i="41"/>
  <c r="T33" i="41"/>
  <c r="U32" i="41"/>
  <c r="T32" i="41"/>
  <c r="U31" i="41"/>
  <c r="T31" i="41"/>
  <c r="U30" i="41"/>
  <c r="T30" i="41"/>
  <c r="U29" i="41"/>
  <c r="T29" i="41"/>
  <c r="U28" i="41"/>
  <c r="T28" i="41"/>
  <c r="U27" i="41"/>
  <c r="T27" i="41"/>
  <c r="U26" i="41"/>
  <c r="T26" i="41"/>
  <c r="U25" i="41"/>
  <c r="T25" i="41"/>
  <c r="U24" i="41"/>
  <c r="T24" i="41"/>
  <c r="U23" i="41"/>
  <c r="T23" i="41"/>
  <c r="U22" i="41"/>
  <c r="T22" i="41"/>
  <c r="U21" i="41"/>
  <c r="T21" i="41"/>
  <c r="U20" i="41"/>
  <c r="T20" i="41"/>
  <c r="U19" i="41"/>
  <c r="T19" i="41"/>
  <c r="U18" i="41"/>
  <c r="T18" i="41"/>
  <c r="U17" i="41"/>
  <c r="T17" i="41"/>
  <c r="U16" i="41"/>
  <c r="T16" i="41"/>
  <c r="U15" i="41"/>
  <c r="T15" i="41"/>
  <c r="U14" i="41"/>
  <c r="T14" i="41"/>
  <c r="U13" i="41"/>
  <c r="T13" i="41"/>
  <c r="U12" i="41"/>
  <c r="T12" i="41"/>
  <c r="U11" i="41"/>
  <c r="T11" i="41"/>
  <c r="U10" i="41"/>
  <c r="T10" i="41"/>
  <c r="U9" i="41"/>
  <c r="T9" i="41"/>
  <c r="U8" i="41"/>
  <c r="T8" i="41"/>
  <c r="U7" i="41"/>
  <c r="T7" i="41"/>
  <c r="BJ80" i="41"/>
  <c r="BI80" i="41"/>
  <c r="BJ79" i="41"/>
  <c r="BI79" i="41"/>
  <c r="BJ78" i="41"/>
  <c r="BI78" i="41"/>
  <c r="BJ77" i="41"/>
  <c r="BI77" i="41"/>
  <c r="BJ76" i="41"/>
  <c r="BI76" i="41"/>
  <c r="BJ75" i="41"/>
  <c r="BI75" i="41"/>
  <c r="BJ74" i="41"/>
  <c r="BI74" i="41"/>
  <c r="BJ73" i="41"/>
  <c r="BI73" i="41"/>
  <c r="BJ72" i="41"/>
  <c r="BI72" i="41"/>
  <c r="BJ71" i="41"/>
  <c r="BI71" i="41"/>
  <c r="BJ70" i="41"/>
  <c r="BI70" i="41"/>
  <c r="BJ69" i="41"/>
  <c r="BI69" i="41"/>
  <c r="BJ68" i="41"/>
  <c r="BI68" i="41"/>
  <c r="BJ67" i="41"/>
  <c r="BI67" i="41"/>
  <c r="BJ66" i="41"/>
  <c r="BI66" i="41"/>
  <c r="BJ65" i="41"/>
  <c r="BI65" i="41"/>
  <c r="BJ64" i="41"/>
  <c r="BI64" i="41"/>
  <c r="BJ63" i="41"/>
  <c r="BI63" i="41"/>
  <c r="BJ62" i="41"/>
  <c r="BI62" i="41"/>
  <c r="BJ61" i="41"/>
  <c r="BI61" i="41"/>
  <c r="BJ60" i="41"/>
  <c r="BI60" i="41"/>
  <c r="BJ59" i="41"/>
  <c r="BI59" i="41"/>
  <c r="BJ58" i="41"/>
  <c r="BI58" i="41"/>
  <c r="BJ57" i="41"/>
  <c r="BI57" i="41"/>
  <c r="BJ56" i="41"/>
  <c r="BI56" i="41"/>
  <c r="BJ55" i="41"/>
  <c r="BI55" i="41"/>
  <c r="BJ54" i="41"/>
  <c r="BI54" i="41"/>
  <c r="BJ53" i="41"/>
  <c r="BI53" i="41"/>
  <c r="BJ52" i="41"/>
  <c r="BI52" i="41"/>
  <c r="BJ51" i="41"/>
  <c r="BI51" i="41"/>
  <c r="BJ50" i="41"/>
  <c r="BI50" i="41"/>
  <c r="BJ49" i="41"/>
  <c r="BI49" i="41"/>
  <c r="BJ48" i="41"/>
  <c r="BI48" i="41"/>
  <c r="BJ47" i="41"/>
  <c r="BI47" i="41"/>
  <c r="BJ46" i="41"/>
  <c r="BI46" i="41"/>
  <c r="BJ45" i="41"/>
  <c r="BI45" i="41"/>
  <c r="BJ44" i="41"/>
  <c r="BI44" i="41"/>
  <c r="BJ43" i="41"/>
  <c r="BI43" i="41"/>
  <c r="BJ42" i="41"/>
  <c r="BI42" i="41"/>
  <c r="BJ41" i="41"/>
  <c r="BI41" i="41"/>
  <c r="BJ40" i="41"/>
  <c r="BI40" i="41"/>
  <c r="BJ39" i="41"/>
  <c r="BI39" i="41"/>
  <c r="BJ38" i="41"/>
  <c r="BI38" i="41"/>
  <c r="BJ37" i="41"/>
  <c r="BI37" i="41"/>
  <c r="BJ36" i="41"/>
  <c r="BI36" i="41"/>
  <c r="BJ35" i="41"/>
  <c r="BI35" i="41"/>
  <c r="BJ34" i="41"/>
  <c r="BI34" i="41"/>
  <c r="BJ33" i="41"/>
  <c r="BI33" i="41"/>
  <c r="BJ32" i="41"/>
  <c r="BI32" i="41"/>
  <c r="BJ31" i="41"/>
  <c r="BI31" i="41"/>
  <c r="BJ30" i="41"/>
  <c r="BI30" i="41"/>
  <c r="BJ29" i="41"/>
  <c r="BI29" i="41"/>
  <c r="BJ28" i="41"/>
  <c r="BI28" i="41"/>
  <c r="BJ27" i="41"/>
  <c r="BI27" i="41"/>
  <c r="BJ26" i="41"/>
  <c r="BI26" i="41"/>
  <c r="BJ25" i="41"/>
  <c r="BI25" i="41"/>
  <c r="BJ24" i="41"/>
  <c r="BI24" i="41"/>
  <c r="BJ23" i="41"/>
  <c r="BI23" i="41"/>
  <c r="BJ22" i="41"/>
  <c r="BI22" i="41"/>
  <c r="BJ21" i="41"/>
  <c r="BI21" i="41"/>
  <c r="BJ20" i="41"/>
  <c r="BI20" i="41"/>
  <c r="BJ19" i="41"/>
  <c r="BI19" i="41"/>
  <c r="BJ18" i="41"/>
  <c r="BI18" i="41"/>
  <c r="BJ17" i="41"/>
  <c r="BI17" i="41"/>
  <c r="BJ16" i="41"/>
  <c r="BI16" i="41"/>
  <c r="BJ15" i="41"/>
  <c r="BI15" i="41"/>
  <c r="BJ14" i="41"/>
  <c r="BI14" i="41"/>
  <c r="BJ13" i="41"/>
  <c r="BI13" i="41"/>
  <c r="BJ12" i="41"/>
  <c r="BI12" i="41"/>
  <c r="BJ11" i="41"/>
  <c r="BI11" i="41"/>
  <c r="BJ10" i="41"/>
  <c r="BI10" i="41"/>
  <c r="BJ9" i="41"/>
  <c r="BI9" i="41"/>
  <c r="BJ8" i="41"/>
  <c r="BI8" i="41"/>
  <c r="BJ7" i="41"/>
  <c r="BI7" i="41"/>
  <c r="BA80" i="41"/>
  <c r="AZ80" i="41"/>
  <c r="BA79" i="41"/>
  <c r="AZ79" i="41"/>
  <c r="BA78" i="41"/>
  <c r="AZ78" i="41"/>
  <c r="BA77" i="41"/>
  <c r="AZ77" i="41"/>
  <c r="BA76" i="41"/>
  <c r="AZ76" i="41"/>
  <c r="BA75" i="41"/>
  <c r="AZ75" i="41"/>
  <c r="BA74" i="41"/>
  <c r="AZ74" i="41"/>
  <c r="BA73" i="41"/>
  <c r="AZ73" i="41"/>
  <c r="BA72" i="41"/>
  <c r="AZ72" i="41"/>
  <c r="BA71" i="41"/>
  <c r="AZ71" i="41"/>
  <c r="BA70" i="41"/>
  <c r="AZ70" i="41"/>
  <c r="BA69" i="41"/>
  <c r="AZ69" i="41"/>
  <c r="BA68" i="41"/>
  <c r="AZ68" i="41"/>
  <c r="BA67" i="41"/>
  <c r="AZ67" i="41"/>
  <c r="BA66" i="41"/>
  <c r="AZ66" i="41"/>
  <c r="BA65" i="41"/>
  <c r="AZ65" i="41"/>
  <c r="BA64" i="41"/>
  <c r="AZ64" i="41"/>
  <c r="BA63" i="41"/>
  <c r="AZ63" i="41"/>
  <c r="BA62" i="41"/>
  <c r="AZ62" i="41"/>
  <c r="BA61" i="41"/>
  <c r="AZ61" i="41"/>
  <c r="BA60" i="41"/>
  <c r="AZ60" i="41"/>
  <c r="BA59" i="41"/>
  <c r="AZ59" i="41"/>
  <c r="BA58" i="41"/>
  <c r="AZ58" i="41"/>
  <c r="BA57" i="41"/>
  <c r="AZ57" i="41"/>
  <c r="BA56" i="41"/>
  <c r="AZ56" i="41"/>
  <c r="BA55" i="41"/>
  <c r="AZ55" i="41"/>
  <c r="BA54" i="41"/>
  <c r="AZ54" i="41"/>
  <c r="BA53" i="41"/>
  <c r="AZ53" i="41"/>
  <c r="BA52" i="41"/>
  <c r="AZ52" i="41"/>
  <c r="BA51" i="41"/>
  <c r="AZ51" i="41"/>
  <c r="BA50" i="41"/>
  <c r="AZ50" i="41"/>
  <c r="BA49" i="41"/>
  <c r="AZ49" i="41"/>
  <c r="BA48" i="41"/>
  <c r="AZ48" i="41"/>
  <c r="BA47" i="41"/>
  <c r="AZ47" i="41"/>
  <c r="BA46" i="41"/>
  <c r="AZ46" i="41"/>
  <c r="BA45" i="41"/>
  <c r="AZ45" i="41"/>
  <c r="BA44" i="41"/>
  <c r="AZ44" i="41"/>
  <c r="BA43" i="41"/>
  <c r="AZ43" i="41"/>
  <c r="BA42" i="41"/>
  <c r="AZ42" i="41"/>
  <c r="BA41" i="41"/>
  <c r="AZ41" i="41"/>
  <c r="BA40" i="41"/>
  <c r="AZ40" i="41"/>
  <c r="BA39" i="41"/>
  <c r="AZ39" i="41"/>
  <c r="BA38" i="41"/>
  <c r="AZ38" i="41"/>
  <c r="BA37" i="41"/>
  <c r="AZ37" i="41"/>
  <c r="BA36" i="41"/>
  <c r="AZ36" i="41"/>
  <c r="BA35" i="41"/>
  <c r="AZ35" i="41"/>
  <c r="BA34" i="41"/>
  <c r="AZ34" i="41"/>
  <c r="BA33" i="41"/>
  <c r="AZ33" i="41"/>
  <c r="BA32" i="41"/>
  <c r="AZ32" i="41"/>
  <c r="BA31" i="41"/>
  <c r="AZ31" i="41"/>
  <c r="BA30" i="41"/>
  <c r="AZ30" i="41"/>
  <c r="BA29" i="41"/>
  <c r="AZ29" i="41"/>
  <c r="BA28" i="41"/>
  <c r="AZ28" i="41"/>
  <c r="BA27" i="41"/>
  <c r="AZ27" i="41"/>
  <c r="BA26" i="41"/>
  <c r="AZ26" i="41"/>
  <c r="BA25" i="41"/>
  <c r="AZ25" i="41"/>
  <c r="BA24" i="41"/>
  <c r="AZ24" i="41"/>
  <c r="BA23" i="41"/>
  <c r="AZ23" i="41"/>
  <c r="BA22" i="41"/>
  <c r="AZ22" i="41"/>
  <c r="BA21" i="41"/>
  <c r="AZ21" i="41"/>
  <c r="BA20" i="41"/>
  <c r="AZ20" i="41"/>
  <c r="BA19" i="41"/>
  <c r="AZ19" i="41"/>
  <c r="BA18" i="41"/>
  <c r="AZ18" i="41"/>
  <c r="BA17" i="41"/>
  <c r="AZ17" i="41"/>
  <c r="BA16" i="41"/>
  <c r="AZ16" i="41"/>
  <c r="BA15" i="41"/>
  <c r="AZ15" i="41"/>
  <c r="BA14" i="41"/>
  <c r="AZ14" i="41"/>
  <c r="BA13" i="41"/>
  <c r="AZ13" i="41"/>
  <c r="BA12" i="41"/>
  <c r="AZ12" i="41"/>
  <c r="BA11" i="41"/>
  <c r="AZ11" i="41"/>
  <c r="BA10" i="41"/>
  <c r="AZ10" i="41"/>
  <c r="BA9" i="41"/>
  <c r="AZ9" i="41"/>
  <c r="BA8" i="41"/>
  <c r="AZ8" i="41"/>
  <c r="BA7" i="41"/>
  <c r="AZ7" i="41"/>
  <c r="AR80" i="41"/>
  <c r="AQ80" i="41"/>
  <c r="AR79" i="41"/>
  <c r="AQ79" i="41"/>
  <c r="AR78" i="41"/>
  <c r="AQ78" i="41"/>
  <c r="AR77" i="41"/>
  <c r="AQ77" i="41"/>
  <c r="AR76" i="41"/>
  <c r="AQ76" i="41"/>
  <c r="AR75" i="41"/>
  <c r="AQ75" i="41"/>
  <c r="AR74" i="41"/>
  <c r="AQ74" i="41"/>
  <c r="AR73" i="41"/>
  <c r="AQ73" i="41"/>
  <c r="AR72" i="41"/>
  <c r="AQ72" i="41"/>
  <c r="AR71" i="41"/>
  <c r="AQ71" i="41"/>
  <c r="AR70" i="41"/>
  <c r="AQ70" i="41"/>
  <c r="AR69" i="41"/>
  <c r="AQ69" i="41"/>
  <c r="AR68" i="41"/>
  <c r="AQ68" i="41"/>
  <c r="AR67" i="41"/>
  <c r="AQ67" i="41"/>
  <c r="AR66" i="41"/>
  <c r="AQ66" i="41"/>
  <c r="AR65" i="41"/>
  <c r="AQ65" i="41"/>
  <c r="AR64" i="41"/>
  <c r="AQ64" i="41"/>
  <c r="AR63" i="41"/>
  <c r="AQ63" i="41"/>
  <c r="AR62" i="41"/>
  <c r="AQ62" i="41"/>
  <c r="AR61" i="41"/>
  <c r="AQ61" i="41"/>
  <c r="AR60" i="41"/>
  <c r="AQ60" i="41"/>
  <c r="AR59" i="41"/>
  <c r="AQ59" i="41"/>
  <c r="AR58" i="41"/>
  <c r="AQ58" i="41"/>
  <c r="AR57" i="41"/>
  <c r="AQ57" i="41"/>
  <c r="AR56" i="41"/>
  <c r="AQ56" i="41"/>
  <c r="AR55" i="41"/>
  <c r="AQ55" i="41"/>
  <c r="AR54" i="41"/>
  <c r="AQ54" i="41"/>
  <c r="AR53" i="41"/>
  <c r="AQ53" i="41"/>
  <c r="AR52" i="41"/>
  <c r="AQ52" i="41"/>
  <c r="AR51" i="41"/>
  <c r="AQ51" i="41"/>
  <c r="AR50" i="41"/>
  <c r="AQ50" i="41"/>
  <c r="AR49" i="41"/>
  <c r="AQ49" i="41"/>
  <c r="AR48" i="41"/>
  <c r="AQ48" i="41"/>
  <c r="AR47" i="41"/>
  <c r="AQ47" i="41"/>
  <c r="AR46" i="41"/>
  <c r="AQ46" i="41"/>
  <c r="AR45" i="41"/>
  <c r="AQ45" i="41"/>
  <c r="AR44" i="41"/>
  <c r="AQ44" i="41"/>
  <c r="AR43" i="41"/>
  <c r="AQ43" i="41"/>
  <c r="AR42" i="41"/>
  <c r="AQ42" i="41"/>
  <c r="AR41" i="41"/>
  <c r="AQ41" i="41"/>
  <c r="AR40" i="41"/>
  <c r="AQ40" i="41"/>
  <c r="AR39" i="41"/>
  <c r="AQ39" i="41"/>
  <c r="AR38" i="41"/>
  <c r="AQ38" i="41"/>
  <c r="AR37" i="41"/>
  <c r="AQ37" i="41"/>
  <c r="AR36" i="41"/>
  <c r="AQ36" i="41"/>
  <c r="AR35" i="41"/>
  <c r="AQ35" i="41"/>
  <c r="AR34" i="41"/>
  <c r="AQ34" i="41"/>
  <c r="AR33" i="41"/>
  <c r="AQ33" i="41"/>
  <c r="AR32" i="41"/>
  <c r="AQ32" i="41"/>
  <c r="AR31" i="41"/>
  <c r="AQ31" i="41"/>
  <c r="AR30" i="41"/>
  <c r="AQ30" i="41"/>
  <c r="AR29" i="41"/>
  <c r="AQ29" i="41"/>
  <c r="AR28" i="41"/>
  <c r="AQ28" i="41"/>
  <c r="AR27" i="41"/>
  <c r="AQ27" i="41"/>
  <c r="AR26" i="41"/>
  <c r="AQ26" i="41"/>
  <c r="AR25" i="41"/>
  <c r="AQ25" i="41"/>
  <c r="AR24" i="41"/>
  <c r="AQ24" i="41"/>
  <c r="AR23" i="41"/>
  <c r="AQ23" i="41"/>
  <c r="AR22" i="41"/>
  <c r="AQ22" i="41"/>
  <c r="AR21" i="41"/>
  <c r="AQ21" i="41"/>
  <c r="AR20" i="41"/>
  <c r="AQ20" i="41"/>
  <c r="AR19" i="41"/>
  <c r="AQ19" i="41"/>
  <c r="AR18" i="41"/>
  <c r="AQ18" i="41"/>
  <c r="AR17" i="41"/>
  <c r="AQ17" i="41"/>
  <c r="AR16" i="41"/>
  <c r="AQ16" i="41"/>
  <c r="AR15" i="41"/>
  <c r="AQ15" i="41"/>
  <c r="AR14" i="41"/>
  <c r="AQ14" i="41"/>
  <c r="AR13" i="41"/>
  <c r="AQ13" i="41"/>
  <c r="AR12" i="41"/>
  <c r="AQ12" i="41"/>
  <c r="AR11" i="41"/>
  <c r="AQ11" i="41"/>
  <c r="AR10" i="41"/>
  <c r="AQ10" i="41"/>
  <c r="AR9" i="41"/>
  <c r="AQ9" i="41"/>
  <c r="AR8" i="41"/>
  <c r="AQ8" i="41"/>
  <c r="AR7" i="41"/>
  <c r="AQ7" i="41"/>
  <c r="AI80" i="41"/>
  <c r="AH80" i="41"/>
  <c r="AI79" i="41"/>
  <c r="AH79" i="41"/>
  <c r="AI78" i="41"/>
  <c r="AH78" i="41"/>
  <c r="AI77" i="41"/>
  <c r="AH77" i="41"/>
  <c r="AI76" i="41"/>
  <c r="AH76" i="41"/>
  <c r="AI75" i="41"/>
  <c r="AH75" i="41"/>
  <c r="AI74" i="41"/>
  <c r="AH74" i="41"/>
  <c r="AI73" i="41"/>
  <c r="AH73" i="41"/>
  <c r="AI72" i="41"/>
  <c r="AH72" i="41"/>
  <c r="AI71" i="41"/>
  <c r="AH71" i="41"/>
  <c r="AI70" i="41"/>
  <c r="AH70" i="41"/>
  <c r="AI69" i="41"/>
  <c r="AH69" i="41"/>
  <c r="AI68" i="41"/>
  <c r="AH68" i="41"/>
  <c r="AI67" i="41"/>
  <c r="AH67" i="41"/>
  <c r="AI66" i="41"/>
  <c r="AH66" i="41"/>
  <c r="AI65" i="41"/>
  <c r="AH65" i="41"/>
  <c r="AI64" i="41"/>
  <c r="AH64" i="41"/>
  <c r="AI63" i="41"/>
  <c r="AH63" i="41"/>
  <c r="AI62" i="41"/>
  <c r="AH62" i="41"/>
  <c r="AI61" i="41"/>
  <c r="AH61" i="41"/>
  <c r="AI60" i="41"/>
  <c r="AH60" i="41"/>
  <c r="AI59" i="41"/>
  <c r="AH59" i="41"/>
  <c r="AI58" i="41"/>
  <c r="AH58" i="41"/>
  <c r="AI57" i="41"/>
  <c r="AH57" i="41"/>
  <c r="AI56" i="41"/>
  <c r="AH56" i="41"/>
  <c r="AI55" i="41"/>
  <c r="AH55" i="41"/>
  <c r="AI54" i="41"/>
  <c r="AH54" i="41"/>
  <c r="AI53" i="41"/>
  <c r="AH53" i="41"/>
  <c r="AI52" i="41"/>
  <c r="AH52" i="41"/>
  <c r="AI51" i="41"/>
  <c r="AH51" i="41"/>
  <c r="AI50" i="41"/>
  <c r="AH50" i="41"/>
  <c r="AI49" i="41"/>
  <c r="AH49" i="41"/>
  <c r="AI48" i="41"/>
  <c r="AH48" i="41"/>
  <c r="AI47" i="41"/>
  <c r="AH47" i="41"/>
  <c r="AI46" i="41"/>
  <c r="AH46" i="41"/>
  <c r="AI45" i="41"/>
  <c r="AH45" i="41"/>
  <c r="AI44" i="41"/>
  <c r="AH44" i="41"/>
  <c r="AI43" i="41"/>
  <c r="AH43" i="41"/>
  <c r="AI42" i="41"/>
  <c r="AH42" i="41"/>
  <c r="AI41" i="41"/>
  <c r="AH41" i="41"/>
  <c r="AI40" i="41"/>
  <c r="AH40" i="41"/>
  <c r="AI39" i="41"/>
  <c r="AH39" i="41"/>
  <c r="AI38" i="41"/>
  <c r="AH38" i="41"/>
  <c r="AI37" i="41"/>
  <c r="AH37" i="41"/>
  <c r="AI36" i="41"/>
  <c r="AH36" i="41"/>
  <c r="AI35" i="41"/>
  <c r="AH35" i="41"/>
  <c r="AI34" i="41"/>
  <c r="AH34" i="41"/>
  <c r="AI33" i="41"/>
  <c r="AH33" i="41"/>
  <c r="AI32" i="41"/>
  <c r="AH32" i="41"/>
  <c r="AI31" i="41"/>
  <c r="AH31" i="41"/>
  <c r="AI30" i="41"/>
  <c r="AH30" i="41"/>
  <c r="AI29" i="41"/>
  <c r="AH29" i="41"/>
  <c r="AI28" i="41"/>
  <c r="AH28" i="41"/>
  <c r="AI27" i="41"/>
  <c r="AH27" i="41"/>
  <c r="AI26" i="41"/>
  <c r="AH26" i="41"/>
  <c r="AI25" i="41"/>
  <c r="AH25" i="41"/>
  <c r="AI24" i="41"/>
  <c r="AH24" i="41"/>
  <c r="AI23" i="41"/>
  <c r="AH23" i="41"/>
  <c r="AI22" i="41"/>
  <c r="AH22" i="41"/>
  <c r="AI21" i="41"/>
  <c r="AH21" i="41"/>
  <c r="AI20" i="41"/>
  <c r="AH20" i="41"/>
  <c r="AI19" i="41"/>
  <c r="AH19" i="41"/>
  <c r="AI18" i="41"/>
  <c r="AH18" i="41"/>
  <c r="AI17" i="41"/>
  <c r="AH17" i="41"/>
  <c r="AI16" i="41"/>
  <c r="AH16" i="41"/>
  <c r="AI15" i="41"/>
  <c r="AH15" i="41"/>
  <c r="AI14" i="41"/>
  <c r="AH14" i="41"/>
  <c r="AI13" i="41"/>
  <c r="AH13" i="41"/>
  <c r="AI12" i="41"/>
  <c r="AH12" i="41"/>
  <c r="AI11" i="41"/>
  <c r="AH11" i="41"/>
  <c r="AI10" i="41"/>
  <c r="AH10" i="41"/>
  <c r="AI9" i="41"/>
  <c r="AH9" i="41"/>
  <c r="AI8" i="41"/>
  <c r="AH8" i="41"/>
  <c r="AI7" i="41"/>
  <c r="AH7" i="41"/>
  <c r="Z80" i="41"/>
  <c r="Y80" i="41"/>
  <c r="Z79" i="41"/>
  <c r="Y79" i="41"/>
  <c r="Z78" i="41"/>
  <c r="Y78" i="41"/>
  <c r="Z77" i="41"/>
  <c r="Y77" i="41"/>
  <c r="Z76" i="41"/>
  <c r="Y76" i="41"/>
  <c r="Z75" i="41"/>
  <c r="Y75" i="41"/>
  <c r="Z74" i="41"/>
  <c r="Y74" i="41"/>
  <c r="Z73" i="41"/>
  <c r="Y73" i="41"/>
  <c r="Z72" i="41"/>
  <c r="Y72" i="41"/>
  <c r="Z71" i="41"/>
  <c r="Y71" i="41"/>
  <c r="Z70" i="41"/>
  <c r="Y70" i="41"/>
  <c r="Z69" i="41"/>
  <c r="Y69" i="41"/>
  <c r="Z68" i="41"/>
  <c r="Y68" i="41"/>
  <c r="Z67" i="41"/>
  <c r="Y67" i="41"/>
  <c r="Z66" i="41"/>
  <c r="Y66" i="41"/>
  <c r="Z65" i="41"/>
  <c r="Y65" i="41"/>
  <c r="Z64" i="41"/>
  <c r="Y64" i="41"/>
  <c r="Z63" i="41"/>
  <c r="Y63" i="41"/>
  <c r="Z62" i="41"/>
  <c r="Y62" i="41"/>
  <c r="Z61" i="41"/>
  <c r="Y61" i="41"/>
  <c r="Z60" i="41"/>
  <c r="Y60" i="41"/>
  <c r="Z59" i="41"/>
  <c r="Y59" i="41"/>
  <c r="Z58" i="41"/>
  <c r="Y58" i="41"/>
  <c r="Z57" i="41"/>
  <c r="Y57" i="41"/>
  <c r="Z56" i="41"/>
  <c r="Y56" i="41"/>
  <c r="Z55" i="41"/>
  <c r="Y55" i="41"/>
  <c r="Z54" i="41"/>
  <c r="Y54" i="41"/>
  <c r="Z53" i="41"/>
  <c r="Y53" i="41"/>
  <c r="Z52" i="41"/>
  <c r="Y52" i="41"/>
  <c r="Z51" i="41"/>
  <c r="Y51" i="41"/>
  <c r="Z50" i="41"/>
  <c r="Y50" i="41"/>
  <c r="Z49" i="41"/>
  <c r="Y49" i="41"/>
  <c r="Z48" i="41"/>
  <c r="Y48" i="41"/>
  <c r="Z47" i="41"/>
  <c r="Y47" i="41"/>
  <c r="Z46" i="41"/>
  <c r="Y46" i="41"/>
  <c r="Z45" i="41"/>
  <c r="Y45" i="41"/>
  <c r="Z44" i="41"/>
  <c r="Y44" i="41"/>
  <c r="Z43" i="41"/>
  <c r="Y43" i="41"/>
  <c r="Z42" i="41"/>
  <c r="Y42" i="41"/>
  <c r="Z41" i="41"/>
  <c r="Y41" i="41"/>
  <c r="Z40" i="41"/>
  <c r="Y40" i="41"/>
  <c r="Z39" i="41"/>
  <c r="Y39" i="41"/>
  <c r="Z38" i="41"/>
  <c r="Y38" i="41"/>
  <c r="Z37" i="41"/>
  <c r="Y37" i="41"/>
  <c r="Z36" i="41"/>
  <c r="Y36" i="41"/>
  <c r="Z35" i="41"/>
  <c r="Y35" i="41"/>
  <c r="Z34" i="41"/>
  <c r="Y34" i="41"/>
  <c r="Z33" i="41"/>
  <c r="Y33" i="41"/>
  <c r="Z32" i="41"/>
  <c r="Y32" i="41"/>
  <c r="Z31" i="41"/>
  <c r="Y31" i="41"/>
  <c r="Z30" i="41"/>
  <c r="Y30" i="41"/>
  <c r="Z29" i="41"/>
  <c r="Y29" i="41"/>
  <c r="Z28" i="41"/>
  <c r="Y28" i="41"/>
  <c r="Z27" i="41"/>
  <c r="Y27" i="41"/>
  <c r="Z26" i="41"/>
  <c r="Y26" i="41"/>
  <c r="Z25" i="41"/>
  <c r="Y25" i="41"/>
  <c r="Z24" i="41"/>
  <c r="Y24" i="41"/>
  <c r="Z23" i="41"/>
  <c r="Y23" i="41"/>
  <c r="Z22" i="41"/>
  <c r="Y22" i="41"/>
  <c r="Z21" i="41"/>
  <c r="Y21" i="41"/>
  <c r="Z20" i="41"/>
  <c r="Y20" i="41"/>
  <c r="Z19" i="41"/>
  <c r="Y19" i="41"/>
  <c r="Z18" i="41"/>
  <c r="Y18" i="41"/>
  <c r="Z17" i="41"/>
  <c r="Y17" i="41"/>
  <c r="Z16" i="41"/>
  <c r="Y16" i="41"/>
  <c r="Z15" i="41"/>
  <c r="Y15" i="41"/>
  <c r="Z14" i="41"/>
  <c r="Y14" i="41"/>
  <c r="Z13" i="41"/>
  <c r="Y13" i="41"/>
  <c r="Z12" i="41"/>
  <c r="Y12" i="41"/>
  <c r="Z11" i="41"/>
  <c r="Y11" i="41"/>
  <c r="Z10" i="41"/>
  <c r="Y10" i="41"/>
  <c r="Z9" i="41"/>
  <c r="Y9" i="41"/>
  <c r="Z8" i="41"/>
  <c r="Y8" i="41"/>
  <c r="Z7" i="41"/>
  <c r="Y7" i="41"/>
  <c r="Q80" i="41"/>
  <c r="P80" i="41"/>
  <c r="Q79" i="41"/>
  <c r="P79" i="41"/>
  <c r="Q78" i="41"/>
  <c r="P78" i="41"/>
  <c r="Q77" i="41"/>
  <c r="P77" i="41"/>
  <c r="Q76" i="41"/>
  <c r="P76" i="41"/>
  <c r="Q75" i="41"/>
  <c r="P75" i="41"/>
  <c r="Q74" i="41"/>
  <c r="P74" i="41"/>
  <c r="Q73" i="41"/>
  <c r="P73" i="41"/>
  <c r="Q72" i="41"/>
  <c r="P72" i="41"/>
  <c r="Q71" i="41"/>
  <c r="P71" i="41"/>
  <c r="Q70" i="41"/>
  <c r="P70" i="41"/>
  <c r="Q69" i="41"/>
  <c r="P69" i="41"/>
  <c r="Q68" i="41"/>
  <c r="P68" i="41"/>
  <c r="Q67" i="41"/>
  <c r="P67" i="41"/>
  <c r="Q66" i="41"/>
  <c r="P66" i="41"/>
  <c r="Q65" i="41"/>
  <c r="P65" i="41"/>
  <c r="Q64" i="41"/>
  <c r="P64" i="41"/>
  <c r="Q63" i="41"/>
  <c r="P63" i="41"/>
  <c r="Q62" i="41"/>
  <c r="P62" i="41"/>
  <c r="Q61" i="41"/>
  <c r="P61" i="41"/>
  <c r="Q60" i="41"/>
  <c r="P60" i="41"/>
  <c r="Q59" i="41"/>
  <c r="P59" i="41"/>
  <c r="Q58" i="41"/>
  <c r="P58" i="41"/>
  <c r="Q57" i="41"/>
  <c r="P57" i="41"/>
  <c r="Q56" i="41"/>
  <c r="P56" i="41"/>
  <c r="Q55" i="41"/>
  <c r="P55" i="41"/>
  <c r="Q54" i="41"/>
  <c r="P54" i="41"/>
  <c r="Q53" i="41"/>
  <c r="P53" i="41"/>
  <c r="Q52" i="41"/>
  <c r="P52" i="41"/>
  <c r="Q51" i="41"/>
  <c r="P51" i="41"/>
  <c r="Q50" i="41"/>
  <c r="P50" i="41"/>
  <c r="Q49" i="41"/>
  <c r="P49" i="41"/>
  <c r="Q48" i="41"/>
  <c r="P48" i="41"/>
  <c r="Q47" i="41"/>
  <c r="P47" i="41"/>
  <c r="Q46" i="41"/>
  <c r="P46" i="41"/>
  <c r="Q45" i="41"/>
  <c r="P45" i="41"/>
  <c r="Q44" i="41"/>
  <c r="P44" i="41"/>
  <c r="Q43" i="41"/>
  <c r="P43" i="41"/>
  <c r="Q42" i="41"/>
  <c r="P42" i="41"/>
  <c r="Q41" i="41"/>
  <c r="P41" i="41"/>
  <c r="Q40" i="41"/>
  <c r="P40" i="41"/>
  <c r="Q39" i="41"/>
  <c r="P39" i="41"/>
  <c r="Q38" i="41"/>
  <c r="P38" i="41"/>
  <c r="Q37" i="41"/>
  <c r="P37" i="41"/>
  <c r="Q36" i="41"/>
  <c r="P36" i="41"/>
  <c r="Q35" i="41"/>
  <c r="P35" i="41"/>
  <c r="Q34" i="41"/>
  <c r="P34" i="41"/>
  <c r="Q33" i="41"/>
  <c r="P33" i="41"/>
  <c r="Q32" i="41"/>
  <c r="P32" i="41"/>
  <c r="Q31" i="41"/>
  <c r="P31" i="41"/>
  <c r="Q30" i="41"/>
  <c r="P30" i="41"/>
  <c r="Q29" i="41"/>
  <c r="P29" i="41"/>
  <c r="Q28" i="41"/>
  <c r="P28" i="41"/>
  <c r="Q27" i="41"/>
  <c r="P27" i="41"/>
  <c r="Q26" i="41"/>
  <c r="P26" i="41"/>
  <c r="Q25" i="41"/>
  <c r="P25" i="41"/>
  <c r="Q24" i="41"/>
  <c r="P24" i="41"/>
  <c r="Q23" i="41"/>
  <c r="P23" i="41"/>
  <c r="Q22" i="41"/>
  <c r="P22" i="41"/>
  <c r="Q21" i="41"/>
  <c r="P21" i="41"/>
  <c r="Q20" i="41"/>
  <c r="P20" i="41"/>
  <c r="Q19" i="41"/>
  <c r="P19" i="41"/>
  <c r="Q18" i="41"/>
  <c r="P18" i="41"/>
  <c r="Q17" i="41"/>
  <c r="P17" i="41"/>
  <c r="Q16" i="41"/>
  <c r="P16" i="41"/>
  <c r="Q15" i="41"/>
  <c r="P15" i="41"/>
  <c r="Q14" i="41"/>
  <c r="P14" i="41"/>
  <c r="Q13" i="41"/>
  <c r="P13" i="41"/>
  <c r="Q12" i="41"/>
  <c r="P12" i="41"/>
  <c r="Q11" i="41"/>
  <c r="P11" i="41"/>
  <c r="Q10" i="41"/>
  <c r="P10" i="41"/>
  <c r="Q9" i="41"/>
  <c r="P9" i="41"/>
  <c r="Q8" i="41"/>
  <c r="P8" i="41"/>
  <c r="Q7" i="41"/>
  <c r="P7" i="41"/>
  <c r="K8" i="41"/>
  <c r="L8" i="41"/>
  <c r="K9" i="41"/>
  <c r="L9" i="41"/>
  <c r="K10" i="41"/>
  <c r="L10" i="41"/>
  <c r="K11" i="41"/>
  <c r="L11" i="41"/>
  <c r="K12" i="41"/>
  <c r="L12" i="41"/>
  <c r="K13" i="41"/>
  <c r="L13" i="41"/>
  <c r="K14" i="41"/>
  <c r="L14" i="41"/>
  <c r="K15" i="41"/>
  <c r="L15" i="41"/>
  <c r="K16" i="41"/>
  <c r="L16" i="41"/>
  <c r="K17" i="41"/>
  <c r="L17" i="41"/>
  <c r="K18" i="41"/>
  <c r="L18" i="41"/>
  <c r="K19" i="41"/>
  <c r="L19" i="41"/>
  <c r="K20" i="41"/>
  <c r="L20" i="41"/>
  <c r="K21" i="41"/>
  <c r="L21" i="41"/>
  <c r="K22" i="41"/>
  <c r="L22" i="41"/>
  <c r="K23" i="41"/>
  <c r="L23" i="41"/>
  <c r="K24" i="41"/>
  <c r="L24" i="41"/>
  <c r="K25" i="41"/>
  <c r="L25" i="41"/>
  <c r="K26" i="41"/>
  <c r="L26" i="41"/>
  <c r="K27" i="41"/>
  <c r="L27" i="41"/>
  <c r="K28" i="41"/>
  <c r="L28" i="41"/>
  <c r="K29" i="41"/>
  <c r="L29" i="41"/>
  <c r="K30" i="41"/>
  <c r="L30" i="41"/>
  <c r="K31" i="41"/>
  <c r="L31" i="41"/>
  <c r="K32" i="41"/>
  <c r="L32" i="41"/>
  <c r="K33" i="41"/>
  <c r="L33" i="41"/>
  <c r="K34" i="41"/>
  <c r="L34" i="41"/>
  <c r="K35" i="41"/>
  <c r="L35" i="41"/>
  <c r="K36" i="41"/>
  <c r="L36" i="41"/>
  <c r="K37" i="41"/>
  <c r="L37" i="41"/>
  <c r="K38" i="41"/>
  <c r="L38" i="41"/>
  <c r="K39" i="41"/>
  <c r="L39" i="41"/>
  <c r="K40" i="41"/>
  <c r="L40" i="41"/>
  <c r="K41" i="41"/>
  <c r="L41" i="41"/>
  <c r="K42" i="41"/>
  <c r="L42" i="41"/>
  <c r="K43" i="41"/>
  <c r="L43" i="41"/>
  <c r="K44" i="41"/>
  <c r="L44" i="41"/>
  <c r="K45" i="41"/>
  <c r="L45" i="41"/>
  <c r="K46" i="41"/>
  <c r="L46" i="41"/>
  <c r="K47" i="41"/>
  <c r="L47" i="41"/>
  <c r="K48" i="41"/>
  <c r="L48" i="41"/>
  <c r="K49" i="41"/>
  <c r="L49" i="41"/>
  <c r="K50" i="41"/>
  <c r="L50" i="41"/>
  <c r="K51" i="41"/>
  <c r="L51" i="41"/>
  <c r="K52" i="41"/>
  <c r="L52" i="41"/>
  <c r="K53" i="41"/>
  <c r="L53" i="41"/>
  <c r="K54" i="41"/>
  <c r="L54" i="41"/>
  <c r="K55" i="41"/>
  <c r="L55" i="41"/>
  <c r="K56" i="41"/>
  <c r="L56" i="41"/>
  <c r="K57" i="41"/>
  <c r="L57" i="41"/>
  <c r="K58" i="41"/>
  <c r="L58" i="41"/>
  <c r="K59" i="41"/>
  <c r="L59" i="41"/>
  <c r="K60" i="41"/>
  <c r="L60" i="41"/>
  <c r="K61" i="41"/>
  <c r="L61" i="41"/>
  <c r="K62" i="41"/>
  <c r="L62" i="41"/>
  <c r="K63" i="41"/>
  <c r="L63" i="41"/>
  <c r="K64" i="41"/>
  <c r="L64" i="41"/>
  <c r="K65" i="41"/>
  <c r="L65" i="41"/>
  <c r="K66" i="41"/>
  <c r="L66" i="41"/>
  <c r="K67" i="41"/>
  <c r="L67" i="41"/>
  <c r="K68" i="41"/>
  <c r="L68" i="41"/>
  <c r="K69" i="41"/>
  <c r="L69" i="41"/>
  <c r="K70" i="41"/>
  <c r="L70" i="41"/>
  <c r="K71" i="41"/>
  <c r="L71" i="41"/>
  <c r="K72" i="41"/>
  <c r="L72" i="41"/>
  <c r="K73" i="41"/>
  <c r="L73" i="41"/>
  <c r="K74" i="41"/>
  <c r="L74" i="41"/>
  <c r="K75" i="41"/>
  <c r="L75" i="41"/>
  <c r="K76" i="41"/>
  <c r="L76" i="41"/>
  <c r="K77" i="41"/>
  <c r="L77" i="41"/>
  <c r="K78" i="41"/>
  <c r="L78" i="41"/>
  <c r="K79" i="41"/>
  <c r="L79" i="41"/>
  <c r="K80" i="41"/>
  <c r="L80" i="41"/>
  <c r="G8" i="41"/>
  <c r="H8" i="41"/>
  <c r="G9" i="41"/>
  <c r="H9" i="41"/>
  <c r="G10" i="41"/>
  <c r="H10" i="41"/>
  <c r="G11" i="41"/>
  <c r="H11" i="41"/>
  <c r="G12" i="41"/>
  <c r="H12" i="41"/>
  <c r="G13" i="41"/>
  <c r="H13" i="41"/>
  <c r="G14" i="41"/>
  <c r="H14" i="41"/>
  <c r="G15" i="41"/>
  <c r="H15" i="41"/>
  <c r="G16" i="41"/>
  <c r="H16" i="41"/>
  <c r="G17" i="41"/>
  <c r="H17" i="41"/>
  <c r="G18" i="41"/>
  <c r="H18" i="41"/>
  <c r="G19" i="41"/>
  <c r="H19" i="41"/>
  <c r="G20" i="41"/>
  <c r="H20" i="41"/>
  <c r="G21" i="41"/>
  <c r="H21" i="41"/>
  <c r="G22" i="41"/>
  <c r="H22" i="41"/>
  <c r="G23" i="41"/>
  <c r="H23" i="41"/>
  <c r="G24" i="41"/>
  <c r="H24" i="41"/>
  <c r="G25" i="41"/>
  <c r="H25" i="41"/>
  <c r="G26" i="41"/>
  <c r="H26" i="41"/>
  <c r="G27" i="41"/>
  <c r="H27" i="41"/>
  <c r="G28" i="41"/>
  <c r="H28" i="41"/>
  <c r="G29" i="41"/>
  <c r="H29" i="41"/>
  <c r="G30" i="41"/>
  <c r="H30" i="41"/>
  <c r="G31" i="41"/>
  <c r="H31" i="41"/>
  <c r="G32" i="41"/>
  <c r="H32" i="41"/>
  <c r="G33" i="41"/>
  <c r="H33" i="41"/>
  <c r="G34" i="41"/>
  <c r="H34" i="41"/>
  <c r="G35" i="41"/>
  <c r="H35" i="41"/>
  <c r="G36" i="41"/>
  <c r="H36" i="41"/>
  <c r="G37" i="41"/>
  <c r="H37" i="41"/>
  <c r="G38" i="41"/>
  <c r="H38" i="41"/>
  <c r="G39" i="41"/>
  <c r="H39" i="41"/>
  <c r="G40" i="41"/>
  <c r="H40" i="41"/>
  <c r="G41" i="41"/>
  <c r="H41" i="41"/>
  <c r="G42" i="41"/>
  <c r="H42" i="41"/>
  <c r="G43" i="41"/>
  <c r="H43" i="41"/>
  <c r="G44" i="41"/>
  <c r="H44" i="41"/>
  <c r="G45" i="41"/>
  <c r="H45" i="41"/>
  <c r="G46" i="41"/>
  <c r="H46" i="41"/>
  <c r="G47" i="41"/>
  <c r="H47" i="41"/>
  <c r="G48" i="41"/>
  <c r="H48" i="41"/>
  <c r="G49" i="41"/>
  <c r="H49" i="41"/>
  <c r="G50" i="41"/>
  <c r="H50" i="41"/>
  <c r="G51" i="41"/>
  <c r="H51" i="41"/>
  <c r="G52" i="41"/>
  <c r="H52" i="41"/>
  <c r="G53" i="41"/>
  <c r="H53" i="41"/>
  <c r="G54" i="41"/>
  <c r="H54" i="41"/>
  <c r="G55" i="41"/>
  <c r="H55" i="41"/>
  <c r="G56" i="41"/>
  <c r="H56" i="41"/>
  <c r="G57" i="41"/>
  <c r="H57" i="41"/>
  <c r="G58" i="41"/>
  <c r="H58" i="41"/>
  <c r="G59" i="41"/>
  <c r="H59" i="41"/>
  <c r="G60" i="41"/>
  <c r="H60" i="41"/>
  <c r="G61" i="41"/>
  <c r="H61" i="41"/>
  <c r="G62" i="41"/>
  <c r="H62" i="41"/>
  <c r="G63" i="41"/>
  <c r="H63" i="41"/>
  <c r="G64" i="41"/>
  <c r="H64" i="41"/>
  <c r="G65" i="41"/>
  <c r="H65" i="41"/>
  <c r="G66" i="41"/>
  <c r="H66" i="41"/>
  <c r="G67" i="41"/>
  <c r="H67" i="41"/>
  <c r="G68" i="41"/>
  <c r="H68" i="41"/>
  <c r="G69" i="41"/>
  <c r="H69" i="41"/>
  <c r="G70" i="41"/>
  <c r="H70" i="41"/>
  <c r="G71" i="41"/>
  <c r="H71" i="41"/>
  <c r="G72" i="41"/>
  <c r="H72" i="41"/>
  <c r="G73" i="41"/>
  <c r="H73" i="41"/>
  <c r="G74" i="41"/>
  <c r="H74" i="41"/>
  <c r="G75" i="41"/>
  <c r="H75" i="41"/>
  <c r="G76" i="41"/>
  <c r="H76" i="41"/>
  <c r="G77" i="41"/>
  <c r="H77" i="41"/>
  <c r="G78" i="41"/>
  <c r="H78" i="41"/>
  <c r="G79" i="41"/>
  <c r="H79" i="41"/>
  <c r="G80" i="41"/>
  <c r="H80" i="41"/>
  <c r="L7" i="41"/>
  <c r="K7" i="41"/>
  <c r="H7" i="41"/>
  <c r="G7" i="41"/>
  <c r="BN14" i="51"/>
  <c r="BM14" i="51"/>
  <c r="BN13" i="51"/>
  <c r="BM13" i="51"/>
  <c r="BN12" i="51"/>
  <c r="BM12" i="51"/>
  <c r="BN11" i="51"/>
  <c r="BM11" i="51"/>
  <c r="BN10" i="51"/>
  <c r="BM10" i="51"/>
  <c r="BN9" i="51"/>
  <c r="BM9" i="51"/>
  <c r="BN8" i="51"/>
  <c r="BM8" i="51"/>
  <c r="BN7" i="51"/>
  <c r="BM7" i="51"/>
  <c r="BE14" i="51"/>
  <c r="BD14" i="51"/>
  <c r="BE13" i="51"/>
  <c r="BD13" i="51"/>
  <c r="BE12" i="51"/>
  <c r="BD12" i="51"/>
  <c r="BE11" i="51"/>
  <c r="BD11" i="51"/>
  <c r="BE10" i="51"/>
  <c r="BD10" i="51"/>
  <c r="BE9" i="51"/>
  <c r="BD9" i="51"/>
  <c r="BE8" i="51"/>
  <c r="BD8" i="51"/>
  <c r="BE7" i="51"/>
  <c r="BD7" i="51"/>
  <c r="AV14" i="51"/>
  <c r="AU14" i="51"/>
  <c r="AV13" i="51"/>
  <c r="AU13" i="51"/>
  <c r="AV12" i="51"/>
  <c r="AU12" i="51"/>
  <c r="AV11" i="51"/>
  <c r="AU11" i="51"/>
  <c r="AV10" i="51"/>
  <c r="AU10" i="51"/>
  <c r="AV9" i="51"/>
  <c r="AU9" i="51"/>
  <c r="AV8" i="51"/>
  <c r="AU8" i="51"/>
  <c r="AV7" i="51"/>
  <c r="AU7" i="51"/>
  <c r="AM14" i="51"/>
  <c r="AL14" i="51"/>
  <c r="AM13" i="51"/>
  <c r="AL13" i="51"/>
  <c r="AM12" i="51"/>
  <c r="AL12" i="51"/>
  <c r="AM11" i="51"/>
  <c r="AL11" i="51"/>
  <c r="AM10" i="51"/>
  <c r="AL10" i="51"/>
  <c r="AM9" i="51"/>
  <c r="AL9" i="51"/>
  <c r="AM8" i="51"/>
  <c r="AL8" i="51"/>
  <c r="AM7" i="51"/>
  <c r="AL7" i="51"/>
  <c r="AD14" i="51"/>
  <c r="AC14" i="51"/>
  <c r="AD13" i="51"/>
  <c r="AC13" i="51"/>
  <c r="AD12" i="51"/>
  <c r="AC12" i="51"/>
  <c r="AD11" i="51"/>
  <c r="AC11" i="51"/>
  <c r="AD10" i="51"/>
  <c r="AC10" i="51"/>
  <c r="AD9" i="51"/>
  <c r="AC9" i="51"/>
  <c r="AD8" i="51"/>
  <c r="AC8" i="51"/>
  <c r="AD7" i="51"/>
  <c r="AC7" i="51"/>
  <c r="U14" i="51"/>
  <c r="T14" i="51"/>
  <c r="U13" i="51"/>
  <c r="T13" i="51"/>
  <c r="U12" i="51"/>
  <c r="T12" i="51"/>
  <c r="U11" i="51"/>
  <c r="T11" i="51"/>
  <c r="U10" i="51"/>
  <c r="T10" i="51"/>
  <c r="U9" i="51"/>
  <c r="T9" i="51"/>
  <c r="U8" i="51"/>
  <c r="T8" i="51"/>
  <c r="U7" i="51"/>
  <c r="T7" i="51"/>
  <c r="K14" i="51"/>
  <c r="K8" i="51"/>
  <c r="L8" i="51"/>
  <c r="K9" i="51"/>
  <c r="L9" i="51"/>
  <c r="K10" i="51"/>
  <c r="L10" i="51"/>
  <c r="K11" i="51"/>
  <c r="L11" i="51"/>
  <c r="K12" i="51"/>
  <c r="L12" i="51"/>
  <c r="K13" i="51"/>
  <c r="L13" i="51"/>
  <c r="L14" i="51"/>
  <c r="L7" i="51"/>
  <c r="K7" i="51"/>
  <c r="BJ14" i="51"/>
  <c r="BI14" i="51"/>
  <c r="BJ13" i="51"/>
  <c r="BI13" i="51"/>
  <c r="BJ12" i="51"/>
  <c r="BI12" i="51"/>
  <c r="BJ11" i="51"/>
  <c r="BI11" i="51"/>
  <c r="BJ10" i="51"/>
  <c r="BI10" i="51"/>
  <c r="BJ9" i="51"/>
  <c r="BI9" i="51"/>
  <c r="BJ8" i="51"/>
  <c r="BI8" i="51"/>
  <c r="BJ7" i="51"/>
  <c r="BI7" i="51"/>
  <c r="BA14" i="51"/>
  <c r="AZ14" i="51"/>
  <c r="BA13" i="51"/>
  <c r="AZ13" i="51"/>
  <c r="BA12" i="51"/>
  <c r="AZ12" i="51"/>
  <c r="BA11" i="51"/>
  <c r="AZ11" i="51"/>
  <c r="BA10" i="51"/>
  <c r="AZ10" i="51"/>
  <c r="BA9" i="51"/>
  <c r="AZ9" i="51"/>
  <c r="BA8" i="51"/>
  <c r="AZ8" i="51"/>
  <c r="BA7" i="51"/>
  <c r="AZ7" i="51"/>
  <c r="AR14" i="51"/>
  <c r="AQ14" i="51"/>
  <c r="AR13" i="51"/>
  <c r="AQ13" i="51"/>
  <c r="AR12" i="51"/>
  <c r="AQ12" i="51"/>
  <c r="AR11" i="51"/>
  <c r="AQ11" i="51"/>
  <c r="AR10" i="51"/>
  <c r="AQ10" i="51"/>
  <c r="AR9" i="51"/>
  <c r="AQ9" i="51"/>
  <c r="AR8" i="51"/>
  <c r="AQ8" i="51"/>
  <c r="AR7" i="51"/>
  <c r="AQ7" i="51"/>
  <c r="AI14" i="51"/>
  <c r="AH14" i="51"/>
  <c r="AI13" i="51"/>
  <c r="AH13" i="51"/>
  <c r="AI12" i="51"/>
  <c r="AH12" i="51"/>
  <c r="AI11" i="51"/>
  <c r="AH11" i="51"/>
  <c r="AI10" i="51"/>
  <c r="AH10" i="51"/>
  <c r="AI9" i="51"/>
  <c r="AH9" i="51"/>
  <c r="AI8" i="51"/>
  <c r="AH8" i="51"/>
  <c r="AI7" i="51"/>
  <c r="AH7" i="51"/>
  <c r="Z14" i="51"/>
  <c r="Y14" i="51"/>
  <c r="Z13" i="51"/>
  <c r="Y13" i="51"/>
  <c r="Z12" i="51"/>
  <c r="Y12" i="51"/>
  <c r="Z11" i="51"/>
  <c r="Y11" i="51"/>
  <c r="Z10" i="51"/>
  <c r="Y10" i="51"/>
  <c r="Z9" i="51"/>
  <c r="Y9" i="51"/>
  <c r="Z8" i="51"/>
  <c r="Y8" i="51"/>
  <c r="Z7" i="51"/>
  <c r="Y7" i="51"/>
  <c r="Q14" i="51"/>
  <c r="P14" i="51"/>
  <c r="Q13" i="51"/>
  <c r="P13" i="51"/>
  <c r="Q12" i="51"/>
  <c r="P12" i="51"/>
  <c r="Q11" i="51"/>
  <c r="P11" i="51"/>
  <c r="Q10" i="51"/>
  <c r="P10" i="51"/>
  <c r="Q9" i="51"/>
  <c r="P9" i="51"/>
  <c r="Q8" i="51"/>
  <c r="P8" i="51"/>
  <c r="Q7" i="51"/>
  <c r="P7" i="51"/>
  <c r="G8" i="51"/>
  <c r="H8" i="51"/>
  <c r="G9" i="51"/>
  <c r="H9" i="51"/>
  <c r="G10" i="51"/>
  <c r="H10" i="51"/>
  <c r="G11" i="51"/>
  <c r="H11" i="51"/>
  <c r="G12" i="51"/>
  <c r="H12" i="51"/>
  <c r="G13" i="51"/>
  <c r="H13" i="51"/>
  <c r="G14" i="51"/>
  <c r="H14" i="51"/>
  <c r="H7" i="51"/>
  <c r="G7" i="51"/>
  <c r="AD15" i="50"/>
  <c r="AM15" i="50"/>
  <c r="AV15" i="50"/>
  <c r="BE15" i="50"/>
  <c r="BN15" i="50"/>
  <c r="T15" i="50"/>
  <c r="AC15" i="50"/>
  <c r="AU15" i="50"/>
  <c r="BD15" i="50"/>
  <c r="BM15" i="50"/>
  <c r="AM5" i="54" l="1"/>
  <c r="G79" i="48" l="1"/>
  <c r="F11" i="65"/>
  <c r="G11" i="65"/>
  <c r="H11" i="65"/>
  <c r="E11" i="65"/>
  <c r="D6" i="65"/>
  <c r="E6" i="65"/>
  <c r="G6" i="65"/>
  <c r="D7" i="65"/>
  <c r="E7" i="65"/>
  <c r="G7" i="65"/>
  <c r="D8" i="65"/>
  <c r="E8" i="65"/>
  <c r="G8" i="65"/>
  <c r="D9" i="65"/>
  <c r="E9" i="65"/>
  <c r="G9" i="65"/>
  <c r="D10" i="65"/>
  <c r="E10" i="65"/>
  <c r="G10" i="65"/>
  <c r="C7" i="65"/>
  <c r="C8" i="65"/>
  <c r="C9" i="65"/>
  <c r="C10" i="65"/>
  <c r="C6" i="65"/>
  <c r="L57" i="71" l="1"/>
  <c r="L56" i="71"/>
  <c r="L55" i="71"/>
  <c r="L54" i="71"/>
  <c r="L53" i="71"/>
  <c r="L52" i="71"/>
  <c r="L51" i="71"/>
  <c r="L50" i="71"/>
  <c r="L49" i="71"/>
  <c r="L48" i="71"/>
  <c r="L47" i="71"/>
  <c r="L46" i="71"/>
  <c r="L45" i="71"/>
  <c r="L44" i="71"/>
  <c r="L43" i="71"/>
  <c r="L42" i="71"/>
  <c r="L41" i="71"/>
  <c r="L40" i="71"/>
  <c r="L39" i="71"/>
  <c r="L38" i="71"/>
  <c r="L37" i="71"/>
  <c r="L36" i="71"/>
  <c r="L35" i="71"/>
  <c r="L34" i="71"/>
  <c r="L33" i="71"/>
  <c r="L32" i="71"/>
  <c r="L31" i="71"/>
  <c r="L30" i="71"/>
  <c r="L29" i="71"/>
  <c r="L28" i="71"/>
  <c r="L27" i="71"/>
  <c r="L26" i="71"/>
  <c r="L25" i="71"/>
  <c r="L24" i="71"/>
  <c r="L23" i="71"/>
  <c r="L22" i="71"/>
  <c r="L21" i="71"/>
  <c r="L20" i="71"/>
  <c r="L19" i="71"/>
  <c r="L18" i="71"/>
  <c r="L17" i="71"/>
  <c r="L16" i="71"/>
  <c r="L15" i="71"/>
  <c r="L14" i="71"/>
  <c r="L13" i="71"/>
  <c r="L12" i="71"/>
  <c r="L11" i="71"/>
  <c r="L10" i="71"/>
  <c r="L57" i="72"/>
  <c r="L56" i="72"/>
  <c r="L55" i="72"/>
  <c r="L54" i="72"/>
  <c r="L53" i="72"/>
  <c r="L52" i="72"/>
  <c r="L51" i="72"/>
  <c r="L50" i="72"/>
  <c r="L49" i="72"/>
  <c r="L48" i="72"/>
  <c r="L47" i="72"/>
  <c r="L46" i="72"/>
  <c r="L45" i="72"/>
  <c r="L44" i="72"/>
  <c r="L43" i="72"/>
  <c r="L42" i="72"/>
  <c r="L41" i="72"/>
  <c r="L40" i="72"/>
  <c r="L39" i="72"/>
  <c r="L38" i="72"/>
  <c r="L37" i="72"/>
  <c r="L36" i="72"/>
  <c r="L35" i="72"/>
  <c r="L34" i="72"/>
  <c r="L33" i="72"/>
  <c r="L32" i="72"/>
  <c r="L31" i="72"/>
  <c r="L30" i="72"/>
  <c r="L29" i="72"/>
  <c r="L28" i="72"/>
  <c r="L27" i="72"/>
  <c r="L26" i="72"/>
  <c r="L25" i="72"/>
  <c r="L24" i="72"/>
  <c r="L23" i="72"/>
  <c r="L22" i="72"/>
  <c r="L21" i="72"/>
  <c r="L20" i="72"/>
  <c r="L19" i="72"/>
  <c r="L18" i="72"/>
  <c r="L17" i="72"/>
  <c r="L16" i="72"/>
  <c r="L15" i="72"/>
  <c r="L14" i="72"/>
  <c r="L13" i="72"/>
  <c r="L12" i="72"/>
  <c r="L11" i="72"/>
  <c r="L10" i="72"/>
  <c r="L447" i="73"/>
  <c r="L446" i="73"/>
  <c r="K446" i="73"/>
  <c r="L445" i="73"/>
  <c r="K445" i="73"/>
  <c r="L444" i="73"/>
  <c r="K444" i="73"/>
  <c r="L443" i="73"/>
  <c r="K443" i="73"/>
  <c r="L442" i="73"/>
  <c r="K442" i="73"/>
  <c r="L441" i="73"/>
  <c r="L440" i="73"/>
  <c r="K440" i="73"/>
  <c r="L439" i="73"/>
  <c r="K439" i="73"/>
  <c r="L438" i="73"/>
  <c r="K438" i="73"/>
  <c r="L437" i="73"/>
  <c r="K437" i="73"/>
  <c r="L436" i="73"/>
  <c r="K436" i="73"/>
  <c r="L435" i="73"/>
  <c r="L434" i="73"/>
  <c r="K434" i="73"/>
  <c r="L433" i="73"/>
  <c r="K433" i="73"/>
  <c r="L432" i="73"/>
  <c r="K432" i="73"/>
  <c r="L431" i="73"/>
  <c r="K431" i="73"/>
  <c r="L430" i="73"/>
  <c r="K430" i="73"/>
  <c r="L429" i="73"/>
  <c r="L428" i="73"/>
  <c r="K428" i="73"/>
  <c r="L427" i="73"/>
  <c r="K427" i="73"/>
  <c r="L426" i="73"/>
  <c r="K426" i="73"/>
  <c r="L425" i="73"/>
  <c r="K425" i="73"/>
  <c r="L424" i="73"/>
  <c r="K424" i="73"/>
  <c r="L423" i="73"/>
  <c r="L422" i="73"/>
  <c r="K422" i="73"/>
  <c r="L421" i="73"/>
  <c r="K421" i="73"/>
  <c r="L420" i="73"/>
  <c r="K420" i="73"/>
  <c r="L419" i="73"/>
  <c r="K419" i="73"/>
  <c r="L418" i="73"/>
  <c r="K418" i="73"/>
  <c r="L417" i="73"/>
  <c r="L416" i="73"/>
  <c r="K416" i="73"/>
  <c r="L415" i="73"/>
  <c r="K415" i="73"/>
  <c r="L414" i="73"/>
  <c r="K414" i="73"/>
  <c r="L413" i="73"/>
  <c r="K413" i="73"/>
  <c r="L412" i="73"/>
  <c r="K412" i="73"/>
  <c r="L411" i="73"/>
  <c r="L410" i="73"/>
  <c r="K410" i="73"/>
  <c r="L409" i="73"/>
  <c r="K409" i="73"/>
  <c r="L408" i="73"/>
  <c r="K408" i="73"/>
  <c r="L407" i="73"/>
  <c r="K407" i="73"/>
  <c r="L406" i="73"/>
  <c r="K406" i="73"/>
  <c r="L405" i="73"/>
  <c r="L404" i="73"/>
  <c r="K404" i="73"/>
  <c r="L403" i="73"/>
  <c r="K403" i="73"/>
  <c r="L402" i="73"/>
  <c r="K402" i="73"/>
  <c r="L401" i="73"/>
  <c r="K401" i="73"/>
  <c r="L400" i="73"/>
  <c r="K400" i="73"/>
  <c r="L399" i="73"/>
  <c r="L398" i="73"/>
  <c r="K398" i="73"/>
  <c r="L397" i="73"/>
  <c r="K397" i="73"/>
  <c r="L396" i="73"/>
  <c r="K396" i="73"/>
  <c r="L395" i="73"/>
  <c r="K395" i="73"/>
  <c r="L394" i="73"/>
  <c r="K394" i="73"/>
  <c r="L393" i="73"/>
  <c r="L392" i="73"/>
  <c r="K392" i="73"/>
  <c r="L391" i="73"/>
  <c r="K391" i="73"/>
  <c r="L390" i="73"/>
  <c r="K390" i="73"/>
  <c r="L389" i="73"/>
  <c r="K389" i="73"/>
  <c r="L388" i="73"/>
  <c r="K388" i="73"/>
  <c r="L387" i="73"/>
  <c r="L386" i="73"/>
  <c r="K386" i="73"/>
  <c r="L385" i="73"/>
  <c r="K385" i="73"/>
  <c r="L384" i="73"/>
  <c r="K384" i="73"/>
  <c r="L383" i="73"/>
  <c r="K383" i="73"/>
  <c r="L382" i="73"/>
  <c r="K382" i="73"/>
  <c r="L381" i="73"/>
  <c r="L380" i="73"/>
  <c r="K380" i="73"/>
  <c r="L379" i="73"/>
  <c r="K379" i="73"/>
  <c r="L378" i="73"/>
  <c r="K378" i="73"/>
  <c r="L377" i="73"/>
  <c r="K377" i="73"/>
  <c r="L376" i="73"/>
  <c r="K376" i="73"/>
  <c r="L375" i="73"/>
  <c r="L374" i="73"/>
  <c r="K374" i="73"/>
  <c r="L373" i="73"/>
  <c r="K373" i="73"/>
  <c r="L372" i="73"/>
  <c r="K372" i="73"/>
  <c r="L371" i="73"/>
  <c r="K371" i="73"/>
  <c r="L370" i="73"/>
  <c r="K370" i="73"/>
  <c r="L369" i="73"/>
  <c r="L368" i="73"/>
  <c r="K368" i="73"/>
  <c r="L367" i="73"/>
  <c r="K367" i="73"/>
  <c r="L366" i="73"/>
  <c r="K366" i="73"/>
  <c r="L365" i="73"/>
  <c r="K365" i="73"/>
  <c r="L364" i="73"/>
  <c r="K364" i="73"/>
  <c r="L363" i="73"/>
  <c r="L362" i="73"/>
  <c r="K362" i="73"/>
  <c r="L361" i="73"/>
  <c r="K361" i="73"/>
  <c r="L360" i="73"/>
  <c r="K360" i="73"/>
  <c r="L359" i="73"/>
  <c r="K359" i="73"/>
  <c r="L358" i="73"/>
  <c r="K358" i="73"/>
  <c r="L357" i="73"/>
  <c r="L356" i="73"/>
  <c r="K356" i="73"/>
  <c r="L355" i="73"/>
  <c r="K355" i="73"/>
  <c r="L354" i="73"/>
  <c r="K354" i="73"/>
  <c r="L353" i="73"/>
  <c r="K353" i="73"/>
  <c r="L352" i="73"/>
  <c r="K352" i="73"/>
  <c r="L351" i="73"/>
  <c r="L350" i="73"/>
  <c r="K350" i="73"/>
  <c r="L349" i="73"/>
  <c r="K349" i="73"/>
  <c r="L348" i="73"/>
  <c r="K348" i="73"/>
  <c r="L347" i="73"/>
  <c r="K347" i="73"/>
  <c r="L346" i="73"/>
  <c r="K346" i="73"/>
  <c r="L345" i="73"/>
  <c r="L344" i="73"/>
  <c r="K344" i="73"/>
  <c r="L343" i="73"/>
  <c r="K343" i="73"/>
  <c r="L342" i="73"/>
  <c r="K342" i="73"/>
  <c r="L341" i="73"/>
  <c r="K341" i="73"/>
  <c r="L340" i="73"/>
  <c r="K340" i="73"/>
  <c r="L339" i="73"/>
  <c r="L338" i="73"/>
  <c r="K338" i="73"/>
  <c r="L337" i="73"/>
  <c r="K337" i="73"/>
  <c r="L336" i="73"/>
  <c r="K336" i="73"/>
  <c r="L335" i="73"/>
  <c r="K335" i="73"/>
  <c r="L334" i="73"/>
  <c r="K334" i="73"/>
  <c r="L333" i="73"/>
  <c r="L332" i="73"/>
  <c r="K332" i="73"/>
  <c r="L331" i="73"/>
  <c r="K331" i="73"/>
  <c r="L330" i="73"/>
  <c r="K330" i="73"/>
  <c r="L329" i="73"/>
  <c r="K329" i="73"/>
  <c r="L328" i="73"/>
  <c r="K328" i="73"/>
  <c r="L327" i="73"/>
  <c r="L326" i="73"/>
  <c r="K326" i="73"/>
  <c r="L325" i="73"/>
  <c r="K325" i="73"/>
  <c r="L324" i="73"/>
  <c r="K324" i="73"/>
  <c r="L323" i="73"/>
  <c r="K323" i="73"/>
  <c r="L322" i="73"/>
  <c r="K322" i="73"/>
  <c r="L321" i="73"/>
  <c r="L320" i="73"/>
  <c r="K320" i="73"/>
  <c r="L319" i="73"/>
  <c r="K319" i="73"/>
  <c r="L318" i="73"/>
  <c r="K318" i="73"/>
  <c r="L317" i="73"/>
  <c r="K317" i="73"/>
  <c r="L316" i="73"/>
  <c r="K316" i="73"/>
  <c r="L315" i="73"/>
  <c r="L314" i="73"/>
  <c r="K314" i="73"/>
  <c r="L313" i="73"/>
  <c r="K313" i="73"/>
  <c r="L312" i="73"/>
  <c r="K312" i="73"/>
  <c r="L311" i="73"/>
  <c r="K311" i="73"/>
  <c r="L310" i="73"/>
  <c r="K310" i="73"/>
  <c r="L309" i="73"/>
  <c r="L308" i="73"/>
  <c r="K308" i="73"/>
  <c r="L307" i="73"/>
  <c r="K307" i="73"/>
  <c r="L306" i="73"/>
  <c r="K306" i="73"/>
  <c r="L305" i="73"/>
  <c r="K305" i="73"/>
  <c r="L304" i="73"/>
  <c r="K304" i="73"/>
  <c r="L303" i="73"/>
  <c r="L302" i="73"/>
  <c r="K302" i="73"/>
  <c r="L301" i="73"/>
  <c r="K301" i="73"/>
  <c r="L300" i="73"/>
  <c r="K300" i="73"/>
  <c r="L299" i="73"/>
  <c r="K299" i="73"/>
  <c r="L298" i="73"/>
  <c r="K298" i="73"/>
  <c r="L297" i="73"/>
  <c r="L296" i="73"/>
  <c r="K296" i="73"/>
  <c r="L295" i="73"/>
  <c r="K295" i="73"/>
  <c r="L294" i="73"/>
  <c r="K294" i="73"/>
  <c r="L293" i="73"/>
  <c r="K293" i="73"/>
  <c r="L292" i="73"/>
  <c r="K292" i="73"/>
  <c r="L291" i="73"/>
  <c r="L290" i="73"/>
  <c r="K290" i="73"/>
  <c r="L289" i="73"/>
  <c r="K289" i="73"/>
  <c r="L288" i="73"/>
  <c r="K288" i="73"/>
  <c r="L287" i="73"/>
  <c r="K287" i="73"/>
  <c r="L286" i="73"/>
  <c r="K286" i="73"/>
  <c r="L285" i="73"/>
  <c r="L284" i="73"/>
  <c r="K284" i="73"/>
  <c r="L283" i="73"/>
  <c r="K283" i="73"/>
  <c r="L282" i="73"/>
  <c r="K282" i="73"/>
  <c r="L281" i="73"/>
  <c r="K281" i="73"/>
  <c r="L280" i="73"/>
  <c r="K280" i="73"/>
  <c r="L279" i="73"/>
  <c r="L278" i="73"/>
  <c r="K278" i="73"/>
  <c r="L277" i="73"/>
  <c r="K277" i="73"/>
  <c r="L276" i="73"/>
  <c r="K276" i="73"/>
  <c r="L275" i="73"/>
  <c r="K275" i="73"/>
  <c r="L274" i="73"/>
  <c r="K274" i="73"/>
  <c r="L273" i="73"/>
  <c r="L272" i="73"/>
  <c r="K272" i="73"/>
  <c r="L271" i="73"/>
  <c r="K271" i="73"/>
  <c r="L270" i="73"/>
  <c r="K270" i="73"/>
  <c r="L269" i="73"/>
  <c r="K269" i="73"/>
  <c r="L268" i="73"/>
  <c r="K268" i="73"/>
  <c r="L267" i="73"/>
  <c r="L266" i="73"/>
  <c r="K266" i="73"/>
  <c r="L265" i="73"/>
  <c r="K265" i="73"/>
  <c r="L264" i="73"/>
  <c r="K264" i="73"/>
  <c r="L263" i="73"/>
  <c r="K263" i="73"/>
  <c r="L262" i="73"/>
  <c r="K262" i="73"/>
  <c r="L261" i="73"/>
  <c r="L260" i="73"/>
  <c r="K260" i="73"/>
  <c r="L259" i="73"/>
  <c r="K259" i="73"/>
  <c r="L258" i="73"/>
  <c r="K258" i="73"/>
  <c r="L257" i="73"/>
  <c r="K257" i="73"/>
  <c r="L256" i="73"/>
  <c r="K256" i="73"/>
  <c r="L255" i="73"/>
  <c r="L254" i="73"/>
  <c r="K254" i="73"/>
  <c r="L253" i="73"/>
  <c r="K253" i="73"/>
  <c r="L252" i="73"/>
  <c r="K252" i="73"/>
  <c r="L251" i="73"/>
  <c r="K251" i="73"/>
  <c r="L250" i="73"/>
  <c r="K250" i="73"/>
  <c r="L249" i="73"/>
  <c r="L248" i="73"/>
  <c r="K248" i="73"/>
  <c r="L247" i="73"/>
  <c r="K247" i="73"/>
  <c r="L246" i="73"/>
  <c r="K246" i="73"/>
  <c r="L245" i="73"/>
  <c r="K245" i="73"/>
  <c r="L244" i="73"/>
  <c r="K244" i="73"/>
  <c r="L243" i="73"/>
  <c r="L242" i="73"/>
  <c r="K242" i="73"/>
  <c r="L241" i="73"/>
  <c r="K241" i="73"/>
  <c r="L240" i="73"/>
  <c r="K240" i="73"/>
  <c r="L239" i="73"/>
  <c r="K239" i="73"/>
  <c r="L238" i="73"/>
  <c r="K238" i="73"/>
  <c r="L237" i="73"/>
  <c r="L236" i="73"/>
  <c r="K236" i="73"/>
  <c r="L235" i="73"/>
  <c r="K235" i="73"/>
  <c r="L234" i="73"/>
  <c r="K234" i="73"/>
  <c r="L233" i="73"/>
  <c r="K233" i="73"/>
  <c r="L232" i="73"/>
  <c r="K232" i="73"/>
  <c r="L231" i="73"/>
  <c r="L230" i="73"/>
  <c r="K230" i="73"/>
  <c r="L229" i="73"/>
  <c r="K229" i="73"/>
  <c r="L228" i="73"/>
  <c r="K228" i="73"/>
  <c r="L227" i="73"/>
  <c r="K227" i="73"/>
  <c r="L226" i="73"/>
  <c r="K226" i="73"/>
  <c r="L225" i="73"/>
  <c r="L224" i="73"/>
  <c r="K224" i="73"/>
  <c r="L223" i="73"/>
  <c r="K223" i="73"/>
  <c r="L222" i="73"/>
  <c r="K222" i="73"/>
  <c r="L221" i="73"/>
  <c r="K221" i="73"/>
  <c r="L220" i="73"/>
  <c r="K220" i="73"/>
  <c r="L219" i="73"/>
  <c r="L218" i="73"/>
  <c r="K218" i="73"/>
  <c r="L217" i="73"/>
  <c r="K217" i="73"/>
  <c r="L216" i="73"/>
  <c r="K216" i="73"/>
  <c r="L215" i="73"/>
  <c r="K215" i="73"/>
  <c r="L214" i="73"/>
  <c r="K214" i="73"/>
  <c r="L213" i="73"/>
  <c r="L212" i="73"/>
  <c r="K212" i="73"/>
  <c r="L211" i="73"/>
  <c r="K211" i="73"/>
  <c r="L210" i="73"/>
  <c r="K210" i="73"/>
  <c r="L209" i="73"/>
  <c r="K209" i="73"/>
  <c r="L208" i="73"/>
  <c r="K208" i="73"/>
  <c r="L207" i="73"/>
  <c r="L206" i="73"/>
  <c r="K206" i="73"/>
  <c r="L205" i="73"/>
  <c r="K205" i="73"/>
  <c r="L204" i="73"/>
  <c r="K204" i="73"/>
  <c r="L203" i="73"/>
  <c r="K203" i="73"/>
  <c r="L202" i="73"/>
  <c r="K202" i="73"/>
  <c r="L201" i="73"/>
  <c r="L200" i="73"/>
  <c r="K200" i="73"/>
  <c r="L199" i="73"/>
  <c r="K199" i="73"/>
  <c r="L198" i="73"/>
  <c r="K198" i="73"/>
  <c r="L197" i="73"/>
  <c r="K197" i="73"/>
  <c r="L196" i="73"/>
  <c r="K196" i="73"/>
  <c r="L195" i="73"/>
  <c r="L194" i="73"/>
  <c r="K194" i="73"/>
  <c r="L193" i="73"/>
  <c r="K193" i="73"/>
  <c r="L192" i="73"/>
  <c r="K192" i="73"/>
  <c r="L191" i="73"/>
  <c r="K191" i="73"/>
  <c r="L190" i="73"/>
  <c r="K190" i="73"/>
  <c r="L189" i="73"/>
  <c r="L188" i="73"/>
  <c r="K188" i="73"/>
  <c r="L187" i="73"/>
  <c r="K187" i="73"/>
  <c r="L186" i="73"/>
  <c r="K186" i="73"/>
  <c r="L185" i="73"/>
  <c r="K185" i="73"/>
  <c r="L184" i="73"/>
  <c r="K184" i="73"/>
  <c r="L183" i="73"/>
  <c r="L182" i="73"/>
  <c r="K182" i="73"/>
  <c r="L181" i="73"/>
  <c r="K181" i="73"/>
  <c r="L180" i="73"/>
  <c r="K180" i="73"/>
  <c r="L179" i="73"/>
  <c r="K179" i="73"/>
  <c r="L178" i="73"/>
  <c r="K178" i="73"/>
  <c r="L177" i="73"/>
  <c r="L176" i="73"/>
  <c r="K176" i="73"/>
  <c r="L175" i="73"/>
  <c r="K175" i="73"/>
  <c r="L174" i="73"/>
  <c r="K174" i="73"/>
  <c r="L173" i="73"/>
  <c r="K173" i="73"/>
  <c r="L172" i="73"/>
  <c r="K172" i="73"/>
  <c r="L171" i="73"/>
  <c r="L170" i="73"/>
  <c r="K170" i="73"/>
  <c r="L169" i="73"/>
  <c r="K169" i="73"/>
  <c r="L168" i="73"/>
  <c r="K168" i="73"/>
  <c r="L167" i="73"/>
  <c r="K167" i="73"/>
  <c r="L166" i="73"/>
  <c r="K166" i="73"/>
  <c r="L165" i="73"/>
  <c r="L164" i="73"/>
  <c r="K164" i="73"/>
  <c r="L163" i="73"/>
  <c r="K163" i="73"/>
  <c r="L162" i="73"/>
  <c r="K162" i="73"/>
  <c r="L161" i="73"/>
  <c r="K161" i="73"/>
  <c r="L160" i="73"/>
  <c r="K160" i="73"/>
  <c r="L159" i="73"/>
  <c r="L158" i="73"/>
  <c r="K158" i="73"/>
  <c r="L157" i="73"/>
  <c r="K157" i="73"/>
  <c r="L156" i="73"/>
  <c r="K156" i="73"/>
  <c r="L155" i="73"/>
  <c r="K155" i="73"/>
  <c r="L154" i="73"/>
  <c r="K154" i="73"/>
  <c r="L153" i="73"/>
  <c r="L152" i="73"/>
  <c r="K152" i="73"/>
  <c r="L151" i="73"/>
  <c r="K151" i="73"/>
  <c r="L150" i="73"/>
  <c r="K150" i="73"/>
  <c r="L149" i="73"/>
  <c r="K149" i="73"/>
  <c r="L148" i="73"/>
  <c r="K148" i="73"/>
  <c r="L147" i="73"/>
  <c r="L146" i="73"/>
  <c r="K146" i="73"/>
  <c r="L145" i="73"/>
  <c r="K145" i="73"/>
  <c r="L144" i="73"/>
  <c r="K144" i="73"/>
  <c r="L143" i="73"/>
  <c r="K143" i="73"/>
  <c r="L142" i="73"/>
  <c r="K142" i="73"/>
  <c r="L141" i="73"/>
  <c r="L140" i="73"/>
  <c r="K140" i="73"/>
  <c r="L139" i="73"/>
  <c r="K139" i="73"/>
  <c r="L138" i="73"/>
  <c r="K138" i="73"/>
  <c r="L137" i="73"/>
  <c r="K137" i="73"/>
  <c r="L136" i="73"/>
  <c r="K136" i="73"/>
  <c r="L135" i="73"/>
  <c r="L134" i="73"/>
  <c r="K134" i="73"/>
  <c r="L133" i="73"/>
  <c r="K133" i="73"/>
  <c r="L132" i="73"/>
  <c r="K132" i="73"/>
  <c r="L131" i="73"/>
  <c r="K131" i="73"/>
  <c r="L130" i="73"/>
  <c r="K130" i="73"/>
  <c r="L129" i="73"/>
  <c r="L128" i="73"/>
  <c r="K128" i="73"/>
  <c r="L127" i="73"/>
  <c r="K127" i="73"/>
  <c r="L126" i="73"/>
  <c r="K126" i="73"/>
  <c r="L125" i="73"/>
  <c r="K125" i="73"/>
  <c r="L124" i="73"/>
  <c r="K124" i="73"/>
  <c r="L123" i="73"/>
  <c r="L122" i="73"/>
  <c r="K122" i="73"/>
  <c r="L121" i="73"/>
  <c r="K121" i="73"/>
  <c r="L120" i="73"/>
  <c r="K120" i="73"/>
  <c r="L119" i="73"/>
  <c r="K119" i="73"/>
  <c r="L118" i="73"/>
  <c r="K118" i="73"/>
  <c r="L117" i="73"/>
  <c r="L116" i="73"/>
  <c r="K116" i="73"/>
  <c r="L115" i="73"/>
  <c r="K115" i="73"/>
  <c r="L114" i="73"/>
  <c r="K114" i="73"/>
  <c r="L113" i="73"/>
  <c r="K113" i="73"/>
  <c r="L112" i="73"/>
  <c r="K112" i="73"/>
  <c r="L111" i="73"/>
  <c r="L110" i="73"/>
  <c r="K110" i="73"/>
  <c r="L109" i="73"/>
  <c r="K109" i="73"/>
  <c r="L108" i="73"/>
  <c r="K108" i="73"/>
  <c r="L107" i="73"/>
  <c r="K107" i="73"/>
  <c r="L106" i="73"/>
  <c r="K106" i="73"/>
  <c r="L105" i="73"/>
  <c r="L104" i="73"/>
  <c r="K104" i="73"/>
  <c r="L103" i="73"/>
  <c r="K103" i="73"/>
  <c r="L102" i="73"/>
  <c r="K102" i="73"/>
  <c r="L101" i="73"/>
  <c r="K101" i="73"/>
  <c r="L100" i="73"/>
  <c r="K100" i="73"/>
  <c r="L99" i="73"/>
  <c r="L98" i="73"/>
  <c r="K98" i="73"/>
  <c r="L97" i="73"/>
  <c r="K97" i="73"/>
  <c r="L96" i="73"/>
  <c r="K96" i="73"/>
  <c r="L95" i="73"/>
  <c r="K95" i="73"/>
  <c r="L94" i="73"/>
  <c r="K94" i="73"/>
  <c r="L93" i="73"/>
  <c r="L92" i="73"/>
  <c r="K92" i="73"/>
  <c r="L91" i="73"/>
  <c r="K91" i="73"/>
  <c r="L90" i="73"/>
  <c r="K90" i="73"/>
  <c r="L89" i="73"/>
  <c r="K89" i="73"/>
  <c r="L88" i="73"/>
  <c r="K88" i="73"/>
  <c r="L87" i="73"/>
  <c r="L86" i="73"/>
  <c r="K86" i="73"/>
  <c r="L85" i="73"/>
  <c r="K85" i="73"/>
  <c r="L84" i="73"/>
  <c r="K84" i="73"/>
  <c r="L83" i="73"/>
  <c r="K83" i="73"/>
  <c r="L82" i="73"/>
  <c r="K82" i="73"/>
  <c r="L81" i="73"/>
  <c r="L80" i="73"/>
  <c r="K80" i="73"/>
  <c r="L79" i="73"/>
  <c r="K79" i="73"/>
  <c r="L78" i="73"/>
  <c r="K78" i="73"/>
  <c r="L77" i="73"/>
  <c r="K77" i="73"/>
  <c r="L76" i="73"/>
  <c r="K76" i="73"/>
  <c r="L75" i="73"/>
  <c r="L74" i="73"/>
  <c r="K74" i="73"/>
  <c r="L73" i="73"/>
  <c r="K73" i="73"/>
  <c r="L72" i="73"/>
  <c r="K72" i="73"/>
  <c r="L71" i="73"/>
  <c r="K71" i="73"/>
  <c r="L70" i="73"/>
  <c r="K70" i="73"/>
  <c r="L69" i="73"/>
  <c r="L68" i="73"/>
  <c r="K68" i="73"/>
  <c r="L67" i="73"/>
  <c r="K67" i="73"/>
  <c r="L66" i="73"/>
  <c r="K66" i="73"/>
  <c r="L65" i="73"/>
  <c r="K65" i="73"/>
  <c r="L64" i="73"/>
  <c r="K64" i="73"/>
  <c r="L63" i="73"/>
  <c r="L62" i="73"/>
  <c r="K62" i="73"/>
  <c r="L61" i="73"/>
  <c r="K61" i="73"/>
  <c r="L60" i="73"/>
  <c r="K60" i="73"/>
  <c r="L59" i="73"/>
  <c r="K59" i="73"/>
  <c r="L58" i="73"/>
  <c r="K58" i="73"/>
  <c r="L57" i="73"/>
  <c r="L56" i="73"/>
  <c r="K56" i="73"/>
  <c r="L55" i="73"/>
  <c r="K55" i="73"/>
  <c r="L54" i="73"/>
  <c r="K54" i="73"/>
  <c r="L53" i="73"/>
  <c r="K53" i="73"/>
  <c r="L52" i="73"/>
  <c r="K52" i="73"/>
  <c r="L51" i="73"/>
  <c r="L50" i="73"/>
  <c r="K50" i="73"/>
  <c r="L49" i="73"/>
  <c r="K49" i="73"/>
  <c r="L48" i="73"/>
  <c r="K48" i="73"/>
  <c r="L47" i="73"/>
  <c r="K47" i="73"/>
  <c r="L46" i="73"/>
  <c r="K46" i="73"/>
  <c r="L45" i="73"/>
  <c r="L44" i="73"/>
  <c r="K44" i="73"/>
  <c r="L43" i="73"/>
  <c r="K43" i="73"/>
  <c r="L42" i="73"/>
  <c r="K42" i="73"/>
  <c r="L41" i="73"/>
  <c r="K41" i="73"/>
  <c r="L40" i="73"/>
  <c r="K40" i="73"/>
  <c r="L39" i="73"/>
  <c r="L38" i="73"/>
  <c r="K38" i="73"/>
  <c r="L37" i="73"/>
  <c r="K37" i="73"/>
  <c r="L36" i="73"/>
  <c r="K36" i="73"/>
  <c r="L35" i="73"/>
  <c r="K35" i="73"/>
  <c r="L34" i="73"/>
  <c r="K34" i="73"/>
  <c r="L33" i="73"/>
  <c r="L32" i="73"/>
  <c r="K32" i="73"/>
  <c r="L31" i="73"/>
  <c r="K31" i="73"/>
  <c r="L30" i="73"/>
  <c r="K30" i="73"/>
  <c r="L29" i="73"/>
  <c r="K29" i="73"/>
  <c r="L28" i="73"/>
  <c r="K28" i="73"/>
  <c r="L27" i="73"/>
  <c r="L26" i="73"/>
  <c r="K26" i="73"/>
  <c r="L25" i="73"/>
  <c r="K25" i="73"/>
  <c r="L24" i="73"/>
  <c r="K24" i="73"/>
  <c r="L23" i="73"/>
  <c r="K23" i="73"/>
  <c r="L22" i="73"/>
  <c r="K22" i="73"/>
  <c r="L21" i="73"/>
  <c r="L20" i="73"/>
  <c r="K20" i="73"/>
  <c r="L19" i="73"/>
  <c r="K19" i="73"/>
  <c r="L18" i="73"/>
  <c r="K18" i="73"/>
  <c r="L17" i="73"/>
  <c r="K17" i="73"/>
  <c r="L16" i="73"/>
  <c r="K16" i="73"/>
  <c r="L15" i="73"/>
  <c r="L14" i="73"/>
  <c r="K14" i="73"/>
  <c r="L13" i="73"/>
  <c r="K13" i="73"/>
  <c r="L12" i="73"/>
  <c r="K12" i="73"/>
  <c r="L11" i="73"/>
  <c r="K11" i="73"/>
  <c r="L10" i="73"/>
  <c r="K10" i="73"/>
  <c r="L447" i="74"/>
  <c r="L446" i="74"/>
  <c r="K446" i="74"/>
  <c r="L445" i="74"/>
  <c r="K445" i="74"/>
  <c r="L444" i="74"/>
  <c r="K444" i="74"/>
  <c r="L443" i="74"/>
  <c r="K443" i="74"/>
  <c r="L442" i="74"/>
  <c r="K442" i="74"/>
  <c r="L441" i="74"/>
  <c r="L440" i="74"/>
  <c r="K440" i="74"/>
  <c r="L439" i="74"/>
  <c r="K439" i="74"/>
  <c r="L438" i="74"/>
  <c r="K438" i="74"/>
  <c r="L437" i="74"/>
  <c r="K437" i="74"/>
  <c r="L436" i="74"/>
  <c r="K436" i="74"/>
  <c r="L435" i="74"/>
  <c r="L434" i="74"/>
  <c r="K434" i="74"/>
  <c r="L433" i="74"/>
  <c r="K433" i="74"/>
  <c r="L432" i="74"/>
  <c r="K432" i="74"/>
  <c r="L431" i="74"/>
  <c r="K431" i="74"/>
  <c r="L430" i="74"/>
  <c r="K430" i="74"/>
  <c r="L429" i="74"/>
  <c r="L428" i="74"/>
  <c r="K428" i="74"/>
  <c r="L427" i="74"/>
  <c r="K427" i="74"/>
  <c r="L426" i="74"/>
  <c r="K426" i="74"/>
  <c r="L425" i="74"/>
  <c r="K425" i="74"/>
  <c r="L424" i="74"/>
  <c r="K424" i="74"/>
  <c r="L423" i="74"/>
  <c r="L422" i="74"/>
  <c r="K422" i="74"/>
  <c r="L421" i="74"/>
  <c r="K421" i="74"/>
  <c r="L420" i="74"/>
  <c r="K420" i="74"/>
  <c r="L419" i="74"/>
  <c r="K419" i="74"/>
  <c r="L418" i="74"/>
  <c r="K418" i="74"/>
  <c r="L417" i="74"/>
  <c r="L416" i="74"/>
  <c r="K416" i="74"/>
  <c r="L415" i="74"/>
  <c r="K415" i="74"/>
  <c r="L414" i="74"/>
  <c r="K414" i="74"/>
  <c r="L413" i="74"/>
  <c r="K413" i="74"/>
  <c r="L412" i="74"/>
  <c r="K412" i="74"/>
  <c r="L411" i="74"/>
  <c r="L410" i="74"/>
  <c r="K410" i="74"/>
  <c r="L409" i="74"/>
  <c r="K409" i="74"/>
  <c r="L408" i="74"/>
  <c r="K408" i="74"/>
  <c r="L407" i="74"/>
  <c r="K407" i="74"/>
  <c r="L406" i="74"/>
  <c r="K406" i="74"/>
  <c r="L405" i="74"/>
  <c r="L404" i="74"/>
  <c r="K404" i="74"/>
  <c r="L403" i="74"/>
  <c r="K403" i="74"/>
  <c r="L402" i="74"/>
  <c r="K402" i="74"/>
  <c r="L401" i="74"/>
  <c r="K401" i="74"/>
  <c r="L400" i="74"/>
  <c r="K400" i="74"/>
  <c r="L399" i="74"/>
  <c r="L398" i="74"/>
  <c r="K398" i="74"/>
  <c r="L397" i="74"/>
  <c r="K397" i="74"/>
  <c r="L396" i="74"/>
  <c r="K396" i="74"/>
  <c r="L395" i="74"/>
  <c r="K395" i="74"/>
  <c r="L394" i="74"/>
  <c r="K394" i="74"/>
  <c r="L393" i="74"/>
  <c r="L392" i="74"/>
  <c r="K392" i="74"/>
  <c r="L391" i="74"/>
  <c r="K391" i="74"/>
  <c r="L390" i="74"/>
  <c r="K390" i="74"/>
  <c r="L389" i="74"/>
  <c r="K389" i="74"/>
  <c r="L388" i="74"/>
  <c r="K388" i="74"/>
  <c r="L387" i="74"/>
  <c r="L386" i="74"/>
  <c r="K386" i="74"/>
  <c r="L385" i="74"/>
  <c r="K385" i="74"/>
  <c r="L384" i="74"/>
  <c r="K384" i="74"/>
  <c r="L383" i="74"/>
  <c r="K383" i="74"/>
  <c r="L382" i="74"/>
  <c r="K382" i="74"/>
  <c r="L381" i="74"/>
  <c r="L380" i="74"/>
  <c r="K380" i="74"/>
  <c r="L379" i="74"/>
  <c r="K379" i="74"/>
  <c r="L378" i="74"/>
  <c r="K378" i="74"/>
  <c r="L377" i="74"/>
  <c r="K377" i="74"/>
  <c r="L376" i="74"/>
  <c r="K376" i="74"/>
  <c r="L375" i="74"/>
  <c r="L374" i="74"/>
  <c r="K374" i="74"/>
  <c r="L373" i="74"/>
  <c r="K373" i="74"/>
  <c r="L372" i="74"/>
  <c r="K372" i="74"/>
  <c r="L371" i="74"/>
  <c r="K371" i="74"/>
  <c r="L370" i="74"/>
  <c r="K370" i="74"/>
  <c r="L369" i="74"/>
  <c r="L368" i="74"/>
  <c r="K368" i="74"/>
  <c r="L367" i="74"/>
  <c r="K367" i="74"/>
  <c r="L366" i="74"/>
  <c r="K366" i="74"/>
  <c r="L365" i="74"/>
  <c r="K365" i="74"/>
  <c r="L364" i="74"/>
  <c r="K364" i="74"/>
  <c r="L363" i="74"/>
  <c r="L362" i="74"/>
  <c r="K362" i="74"/>
  <c r="L361" i="74"/>
  <c r="K361" i="74"/>
  <c r="L360" i="74"/>
  <c r="K360" i="74"/>
  <c r="L359" i="74"/>
  <c r="K359" i="74"/>
  <c r="L358" i="74"/>
  <c r="K358" i="74"/>
  <c r="L357" i="74"/>
  <c r="L356" i="74"/>
  <c r="K356" i="74"/>
  <c r="L355" i="74"/>
  <c r="K355" i="74"/>
  <c r="L354" i="74"/>
  <c r="K354" i="74"/>
  <c r="L353" i="74"/>
  <c r="K353" i="74"/>
  <c r="L352" i="74"/>
  <c r="K352" i="74"/>
  <c r="L351" i="74"/>
  <c r="L350" i="74"/>
  <c r="K350" i="74"/>
  <c r="L349" i="74"/>
  <c r="K349" i="74"/>
  <c r="L348" i="74"/>
  <c r="K348" i="74"/>
  <c r="L347" i="74"/>
  <c r="K347" i="74"/>
  <c r="L346" i="74"/>
  <c r="K346" i="74"/>
  <c r="L345" i="74"/>
  <c r="L344" i="74"/>
  <c r="K344" i="74"/>
  <c r="L343" i="74"/>
  <c r="K343" i="74"/>
  <c r="L342" i="74"/>
  <c r="K342" i="74"/>
  <c r="L341" i="74"/>
  <c r="K341" i="74"/>
  <c r="L340" i="74"/>
  <c r="K340" i="74"/>
  <c r="L339" i="74"/>
  <c r="L338" i="74"/>
  <c r="K338" i="74"/>
  <c r="L337" i="74"/>
  <c r="K337" i="74"/>
  <c r="L336" i="74"/>
  <c r="K336" i="74"/>
  <c r="L335" i="74"/>
  <c r="K335" i="74"/>
  <c r="L334" i="74"/>
  <c r="K334" i="74"/>
  <c r="L333" i="74"/>
  <c r="L332" i="74"/>
  <c r="K332" i="74"/>
  <c r="L331" i="74"/>
  <c r="K331" i="74"/>
  <c r="L330" i="74"/>
  <c r="K330" i="74"/>
  <c r="L329" i="74"/>
  <c r="K329" i="74"/>
  <c r="L328" i="74"/>
  <c r="K328" i="74"/>
  <c r="L327" i="74"/>
  <c r="L326" i="74"/>
  <c r="K326" i="74"/>
  <c r="L325" i="74"/>
  <c r="K325" i="74"/>
  <c r="L324" i="74"/>
  <c r="K324" i="74"/>
  <c r="L323" i="74"/>
  <c r="K323" i="74"/>
  <c r="L322" i="74"/>
  <c r="K322" i="74"/>
  <c r="L321" i="74"/>
  <c r="L320" i="74"/>
  <c r="K320" i="74"/>
  <c r="L319" i="74"/>
  <c r="K319" i="74"/>
  <c r="L318" i="74"/>
  <c r="K318" i="74"/>
  <c r="L317" i="74"/>
  <c r="K317" i="74"/>
  <c r="L316" i="74"/>
  <c r="K316" i="74"/>
  <c r="L315" i="74"/>
  <c r="L314" i="74"/>
  <c r="K314" i="74"/>
  <c r="L313" i="74"/>
  <c r="K313" i="74"/>
  <c r="L312" i="74"/>
  <c r="K312" i="74"/>
  <c r="L311" i="74"/>
  <c r="K311" i="74"/>
  <c r="L310" i="74"/>
  <c r="K310" i="74"/>
  <c r="L309" i="74"/>
  <c r="L308" i="74"/>
  <c r="K308" i="74"/>
  <c r="L307" i="74"/>
  <c r="K307" i="74"/>
  <c r="L306" i="74"/>
  <c r="K306" i="74"/>
  <c r="L305" i="74"/>
  <c r="K305" i="74"/>
  <c r="L304" i="74"/>
  <c r="K304" i="74"/>
  <c r="L303" i="74"/>
  <c r="L302" i="74"/>
  <c r="K302" i="74"/>
  <c r="L301" i="74"/>
  <c r="K301" i="74"/>
  <c r="L300" i="74"/>
  <c r="K300" i="74"/>
  <c r="L299" i="74"/>
  <c r="K299" i="74"/>
  <c r="L298" i="74"/>
  <c r="K298" i="74"/>
  <c r="L297" i="74"/>
  <c r="L296" i="74"/>
  <c r="K296" i="74"/>
  <c r="L295" i="74"/>
  <c r="K295" i="74"/>
  <c r="L294" i="74"/>
  <c r="K294" i="74"/>
  <c r="L293" i="74"/>
  <c r="K293" i="74"/>
  <c r="L292" i="74"/>
  <c r="K292" i="74"/>
  <c r="L291" i="74"/>
  <c r="L290" i="74"/>
  <c r="K290" i="74"/>
  <c r="L289" i="74"/>
  <c r="K289" i="74"/>
  <c r="L288" i="74"/>
  <c r="K288" i="74"/>
  <c r="L287" i="74"/>
  <c r="K287" i="74"/>
  <c r="L286" i="74"/>
  <c r="K286" i="74"/>
  <c r="L285" i="74"/>
  <c r="L284" i="74"/>
  <c r="K284" i="74"/>
  <c r="L283" i="74"/>
  <c r="K283" i="74"/>
  <c r="L282" i="74"/>
  <c r="K282" i="74"/>
  <c r="L281" i="74"/>
  <c r="K281" i="74"/>
  <c r="L280" i="74"/>
  <c r="K280" i="74"/>
  <c r="L279" i="74"/>
  <c r="L278" i="74"/>
  <c r="K278" i="74"/>
  <c r="L277" i="74"/>
  <c r="K277" i="74"/>
  <c r="L276" i="74"/>
  <c r="K276" i="74"/>
  <c r="L275" i="74"/>
  <c r="K275" i="74"/>
  <c r="L274" i="74"/>
  <c r="K274" i="74"/>
  <c r="L273" i="74"/>
  <c r="L272" i="74"/>
  <c r="K272" i="74"/>
  <c r="L271" i="74"/>
  <c r="K271" i="74"/>
  <c r="L270" i="74"/>
  <c r="K270" i="74"/>
  <c r="L269" i="74"/>
  <c r="K269" i="74"/>
  <c r="L268" i="74"/>
  <c r="K268" i="74"/>
  <c r="L267" i="74"/>
  <c r="L266" i="74"/>
  <c r="K266" i="74"/>
  <c r="L265" i="74"/>
  <c r="K265" i="74"/>
  <c r="L264" i="74"/>
  <c r="K264" i="74"/>
  <c r="L263" i="74"/>
  <c r="K263" i="74"/>
  <c r="L262" i="74"/>
  <c r="K262" i="74"/>
  <c r="L261" i="74"/>
  <c r="L260" i="74"/>
  <c r="K260" i="74"/>
  <c r="L259" i="74"/>
  <c r="K259" i="74"/>
  <c r="L258" i="74"/>
  <c r="K258" i="74"/>
  <c r="L257" i="74"/>
  <c r="K257" i="74"/>
  <c r="L256" i="74"/>
  <c r="K256" i="74"/>
  <c r="L255" i="74"/>
  <c r="L254" i="74"/>
  <c r="K254" i="74"/>
  <c r="L253" i="74"/>
  <c r="K253" i="74"/>
  <c r="L252" i="74"/>
  <c r="K252" i="74"/>
  <c r="L251" i="74"/>
  <c r="K251" i="74"/>
  <c r="L250" i="74"/>
  <c r="K250" i="74"/>
  <c r="L249" i="74"/>
  <c r="L248" i="74"/>
  <c r="K248" i="74"/>
  <c r="L247" i="74"/>
  <c r="K247" i="74"/>
  <c r="L246" i="74"/>
  <c r="K246" i="74"/>
  <c r="L245" i="74"/>
  <c r="K245" i="74"/>
  <c r="L244" i="74"/>
  <c r="K244" i="74"/>
  <c r="L243" i="74"/>
  <c r="L242" i="74"/>
  <c r="K242" i="74"/>
  <c r="L241" i="74"/>
  <c r="K241" i="74"/>
  <c r="L240" i="74"/>
  <c r="K240" i="74"/>
  <c r="L239" i="74"/>
  <c r="K239" i="74"/>
  <c r="L238" i="74"/>
  <c r="K238" i="74"/>
  <c r="L237" i="74"/>
  <c r="L236" i="74"/>
  <c r="K236" i="74"/>
  <c r="L235" i="74"/>
  <c r="K235" i="74"/>
  <c r="L234" i="74"/>
  <c r="K234" i="74"/>
  <c r="L233" i="74"/>
  <c r="K233" i="74"/>
  <c r="L232" i="74"/>
  <c r="K232" i="74"/>
  <c r="L231" i="74"/>
  <c r="L230" i="74"/>
  <c r="K230" i="74"/>
  <c r="L229" i="74"/>
  <c r="K229" i="74"/>
  <c r="L228" i="74"/>
  <c r="K228" i="74"/>
  <c r="L227" i="74"/>
  <c r="K227" i="74"/>
  <c r="L226" i="74"/>
  <c r="K226" i="74"/>
  <c r="L225" i="74"/>
  <c r="L224" i="74"/>
  <c r="K224" i="74"/>
  <c r="L223" i="74"/>
  <c r="K223" i="74"/>
  <c r="L222" i="74"/>
  <c r="K222" i="74"/>
  <c r="L221" i="74"/>
  <c r="K221" i="74"/>
  <c r="L220" i="74"/>
  <c r="K220" i="74"/>
  <c r="L219" i="74"/>
  <c r="L218" i="74"/>
  <c r="K218" i="74"/>
  <c r="L217" i="74"/>
  <c r="K217" i="74"/>
  <c r="L216" i="74"/>
  <c r="K216" i="74"/>
  <c r="L215" i="74"/>
  <c r="K215" i="74"/>
  <c r="L214" i="74"/>
  <c r="K214" i="74"/>
  <c r="L213" i="74"/>
  <c r="L212" i="74"/>
  <c r="K212" i="74"/>
  <c r="L211" i="74"/>
  <c r="K211" i="74"/>
  <c r="L210" i="74"/>
  <c r="K210" i="74"/>
  <c r="L209" i="74"/>
  <c r="K209" i="74"/>
  <c r="L208" i="74"/>
  <c r="K208" i="74"/>
  <c r="L207" i="74"/>
  <c r="L206" i="74"/>
  <c r="K206" i="74"/>
  <c r="L205" i="74"/>
  <c r="K205" i="74"/>
  <c r="L204" i="74"/>
  <c r="K204" i="74"/>
  <c r="L203" i="74"/>
  <c r="K203" i="74"/>
  <c r="L202" i="74"/>
  <c r="K202" i="74"/>
  <c r="L201" i="74"/>
  <c r="L200" i="74"/>
  <c r="K200" i="74"/>
  <c r="L199" i="74"/>
  <c r="K199" i="74"/>
  <c r="L198" i="74"/>
  <c r="K198" i="74"/>
  <c r="L197" i="74"/>
  <c r="K197" i="74"/>
  <c r="L196" i="74"/>
  <c r="K196" i="74"/>
  <c r="L195" i="74"/>
  <c r="L194" i="74"/>
  <c r="K194" i="74"/>
  <c r="L193" i="74"/>
  <c r="K193" i="74"/>
  <c r="L192" i="74"/>
  <c r="K192" i="74"/>
  <c r="L191" i="74"/>
  <c r="K191" i="74"/>
  <c r="L190" i="74"/>
  <c r="K190" i="74"/>
  <c r="L189" i="74"/>
  <c r="L188" i="74"/>
  <c r="K188" i="74"/>
  <c r="L187" i="74"/>
  <c r="K187" i="74"/>
  <c r="L186" i="74"/>
  <c r="K186" i="74"/>
  <c r="L185" i="74"/>
  <c r="K185" i="74"/>
  <c r="L184" i="74"/>
  <c r="K184" i="74"/>
  <c r="L183" i="74"/>
  <c r="L182" i="74"/>
  <c r="K182" i="74"/>
  <c r="L181" i="74"/>
  <c r="K181" i="74"/>
  <c r="L180" i="74"/>
  <c r="K180" i="74"/>
  <c r="L179" i="74"/>
  <c r="K179" i="74"/>
  <c r="L178" i="74"/>
  <c r="K178" i="74"/>
  <c r="L177" i="74"/>
  <c r="L176" i="74"/>
  <c r="K176" i="74"/>
  <c r="L175" i="74"/>
  <c r="K175" i="74"/>
  <c r="L174" i="74"/>
  <c r="K174" i="74"/>
  <c r="L173" i="74"/>
  <c r="K173" i="74"/>
  <c r="L172" i="74"/>
  <c r="K172" i="74"/>
  <c r="L171" i="74"/>
  <c r="L170" i="74"/>
  <c r="K170" i="74"/>
  <c r="L169" i="74"/>
  <c r="K169" i="74"/>
  <c r="L168" i="74"/>
  <c r="K168" i="74"/>
  <c r="L167" i="74"/>
  <c r="K167" i="74"/>
  <c r="L166" i="74"/>
  <c r="K166" i="74"/>
  <c r="L165" i="74"/>
  <c r="L164" i="74"/>
  <c r="K164" i="74"/>
  <c r="L163" i="74"/>
  <c r="K163" i="74"/>
  <c r="L162" i="74"/>
  <c r="K162" i="74"/>
  <c r="L161" i="74"/>
  <c r="K161" i="74"/>
  <c r="L160" i="74"/>
  <c r="K160" i="74"/>
  <c r="L159" i="74"/>
  <c r="L158" i="74"/>
  <c r="K158" i="74"/>
  <c r="L157" i="74"/>
  <c r="K157" i="74"/>
  <c r="L156" i="74"/>
  <c r="K156" i="74"/>
  <c r="L155" i="74"/>
  <c r="K155" i="74"/>
  <c r="L154" i="74"/>
  <c r="K154" i="74"/>
  <c r="L153" i="74"/>
  <c r="L152" i="74"/>
  <c r="K152" i="74"/>
  <c r="L151" i="74"/>
  <c r="K151" i="74"/>
  <c r="L150" i="74"/>
  <c r="K150" i="74"/>
  <c r="L149" i="74"/>
  <c r="K149" i="74"/>
  <c r="L148" i="74"/>
  <c r="K148" i="74"/>
  <c r="L147" i="74"/>
  <c r="L146" i="74"/>
  <c r="K146" i="74"/>
  <c r="L145" i="74"/>
  <c r="K145" i="74"/>
  <c r="L144" i="74"/>
  <c r="K144" i="74"/>
  <c r="L143" i="74"/>
  <c r="K143" i="74"/>
  <c r="L142" i="74"/>
  <c r="K142" i="74"/>
  <c r="L141" i="74"/>
  <c r="L140" i="74"/>
  <c r="K140" i="74"/>
  <c r="L139" i="74"/>
  <c r="K139" i="74"/>
  <c r="L138" i="74"/>
  <c r="K138" i="74"/>
  <c r="L137" i="74"/>
  <c r="K137" i="74"/>
  <c r="L136" i="74"/>
  <c r="K136" i="74"/>
  <c r="L135" i="74"/>
  <c r="L134" i="74"/>
  <c r="K134" i="74"/>
  <c r="L133" i="74"/>
  <c r="K133" i="74"/>
  <c r="L132" i="74"/>
  <c r="K132" i="74"/>
  <c r="L131" i="74"/>
  <c r="K131" i="74"/>
  <c r="L130" i="74"/>
  <c r="K130" i="74"/>
  <c r="L129" i="74"/>
  <c r="L128" i="74"/>
  <c r="K128" i="74"/>
  <c r="L127" i="74"/>
  <c r="K127" i="74"/>
  <c r="L126" i="74"/>
  <c r="K126" i="74"/>
  <c r="L125" i="74"/>
  <c r="K125" i="74"/>
  <c r="L124" i="74"/>
  <c r="K124" i="74"/>
  <c r="L123" i="74"/>
  <c r="L122" i="74"/>
  <c r="K122" i="74"/>
  <c r="L121" i="74"/>
  <c r="K121" i="74"/>
  <c r="L120" i="74"/>
  <c r="K120" i="74"/>
  <c r="L119" i="74"/>
  <c r="K119" i="74"/>
  <c r="L118" i="74"/>
  <c r="K118" i="74"/>
  <c r="L117" i="74"/>
  <c r="L116" i="74"/>
  <c r="K116" i="74"/>
  <c r="L115" i="74"/>
  <c r="K115" i="74"/>
  <c r="L114" i="74"/>
  <c r="K114" i="74"/>
  <c r="L113" i="74"/>
  <c r="K113" i="74"/>
  <c r="L112" i="74"/>
  <c r="K112" i="74"/>
  <c r="L111" i="74"/>
  <c r="L110" i="74"/>
  <c r="K110" i="74"/>
  <c r="L109" i="74"/>
  <c r="K109" i="74"/>
  <c r="L108" i="74"/>
  <c r="K108" i="74"/>
  <c r="L107" i="74"/>
  <c r="K107" i="74"/>
  <c r="L106" i="74"/>
  <c r="K106" i="74"/>
  <c r="L105" i="74"/>
  <c r="L104" i="74"/>
  <c r="K104" i="74"/>
  <c r="L103" i="74"/>
  <c r="K103" i="74"/>
  <c r="L102" i="74"/>
  <c r="K102" i="74"/>
  <c r="L101" i="74"/>
  <c r="K101" i="74"/>
  <c r="L100" i="74"/>
  <c r="K100" i="74"/>
  <c r="L99" i="74"/>
  <c r="L98" i="74"/>
  <c r="K98" i="74"/>
  <c r="L97" i="74"/>
  <c r="K97" i="74"/>
  <c r="L96" i="74"/>
  <c r="K96" i="74"/>
  <c r="L95" i="74"/>
  <c r="K95" i="74"/>
  <c r="L94" i="74"/>
  <c r="K94" i="74"/>
  <c r="L93" i="74"/>
  <c r="L92" i="74"/>
  <c r="K92" i="74"/>
  <c r="L91" i="74"/>
  <c r="K91" i="74"/>
  <c r="L90" i="74"/>
  <c r="K90" i="74"/>
  <c r="L89" i="74"/>
  <c r="K89" i="74"/>
  <c r="L88" i="74"/>
  <c r="K88" i="74"/>
  <c r="L87" i="74"/>
  <c r="L86" i="74"/>
  <c r="K86" i="74"/>
  <c r="L85" i="74"/>
  <c r="K85" i="74"/>
  <c r="L84" i="74"/>
  <c r="K84" i="74"/>
  <c r="L83" i="74"/>
  <c r="K83" i="74"/>
  <c r="L82" i="74"/>
  <c r="K82" i="74"/>
  <c r="L81" i="74"/>
  <c r="L80" i="74"/>
  <c r="K80" i="74"/>
  <c r="L79" i="74"/>
  <c r="K79" i="74"/>
  <c r="L78" i="74"/>
  <c r="K78" i="74"/>
  <c r="L77" i="74"/>
  <c r="K77" i="74"/>
  <c r="L76" i="74"/>
  <c r="K76" i="74"/>
  <c r="L75" i="74"/>
  <c r="L74" i="74"/>
  <c r="K74" i="74"/>
  <c r="L73" i="74"/>
  <c r="K73" i="74"/>
  <c r="L72" i="74"/>
  <c r="K72" i="74"/>
  <c r="L71" i="74"/>
  <c r="K71" i="74"/>
  <c r="L70" i="74"/>
  <c r="K70" i="74"/>
  <c r="L69" i="74"/>
  <c r="L68" i="74"/>
  <c r="K68" i="74"/>
  <c r="L67" i="74"/>
  <c r="K67" i="74"/>
  <c r="L66" i="74"/>
  <c r="K66" i="74"/>
  <c r="L65" i="74"/>
  <c r="K65" i="74"/>
  <c r="L64" i="74"/>
  <c r="K64" i="74"/>
  <c r="L63" i="74"/>
  <c r="L62" i="74"/>
  <c r="K62" i="74"/>
  <c r="L61" i="74"/>
  <c r="K61" i="74"/>
  <c r="L60" i="74"/>
  <c r="K60" i="74"/>
  <c r="L59" i="74"/>
  <c r="K59" i="74"/>
  <c r="L58" i="74"/>
  <c r="K58" i="74"/>
  <c r="L57" i="74"/>
  <c r="L56" i="74"/>
  <c r="K56" i="74"/>
  <c r="L55" i="74"/>
  <c r="K55" i="74"/>
  <c r="L54" i="74"/>
  <c r="K54" i="74"/>
  <c r="L53" i="74"/>
  <c r="K53" i="74"/>
  <c r="L52" i="74"/>
  <c r="K52" i="74"/>
  <c r="L51" i="74"/>
  <c r="L50" i="74"/>
  <c r="K50" i="74"/>
  <c r="L49" i="74"/>
  <c r="K49" i="74"/>
  <c r="L48" i="74"/>
  <c r="K48" i="74"/>
  <c r="L47" i="74"/>
  <c r="K47" i="74"/>
  <c r="L46" i="74"/>
  <c r="K46" i="74"/>
  <c r="L45" i="74"/>
  <c r="L44" i="74"/>
  <c r="K44" i="74"/>
  <c r="L43" i="74"/>
  <c r="K43" i="74"/>
  <c r="L42" i="74"/>
  <c r="K42" i="74"/>
  <c r="L41" i="74"/>
  <c r="K41" i="74"/>
  <c r="L40" i="74"/>
  <c r="K40" i="74"/>
  <c r="L39" i="74"/>
  <c r="L38" i="74"/>
  <c r="K38" i="74"/>
  <c r="L37" i="74"/>
  <c r="K37" i="74"/>
  <c r="L36" i="74"/>
  <c r="K36" i="74"/>
  <c r="L35" i="74"/>
  <c r="K35" i="74"/>
  <c r="L34" i="74"/>
  <c r="K34" i="74"/>
  <c r="L33" i="74"/>
  <c r="L32" i="74"/>
  <c r="K32" i="74"/>
  <c r="L31" i="74"/>
  <c r="K31" i="74"/>
  <c r="L30" i="74"/>
  <c r="K30" i="74"/>
  <c r="L29" i="74"/>
  <c r="K29" i="74"/>
  <c r="L28" i="74"/>
  <c r="K28" i="74"/>
  <c r="L27" i="74"/>
  <c r="L26" i="74"/>
  <c r="K26" i="74"/>
  <c r="L25" i="74"/>
  <c r="K25" i="74"/>
  <c r="L24" i="74"/>
  <c r="K24" i="74"/>
  <c r="L23" i="74"/>
  <c r="K23" i="74"/>
  <c r="L22" i="74"/>
  <c r="K22" i="74"/>
  <c r="L21" i="74"/>
  <c r="L20" i="74"/>
  <c r="K20" i="74"/>
  <c r="L19" i="74"/>
  <c r="K19" i="74"/>
  <c r="L18" i="74"/>
  <c r="K18" i="74"/>
  <c r="L17" i="74"/>
  <c r="K17" i="74"/>
  <c r="L16" i="74"/>
  <c r="K16" i="74"/>
  <c r="L15" i="74"/>
  <c r="L14" i="74"/>
  <c r="K14" i="74"/>
  <c r="L13" i="74"/>
  <c r="K13" i="74"/>
  <c r="L12" i="74"/>
  <c r="K12" i="74"/>
  <c r="L11" i="74"/>
  <c r="K11" i="74"/>
  <c r="L10" i="74"/>
  <c r="K10" i="74"/>
  <c r="K446" i="47"/>
  <c r="K445" i="47"/>
  <c r="L444" i="47"/>
  <c r="K444" i="47"/>
  <c r="L443" i="47"/>
  <c r="K443" i="47"/>
  <c r="L442" i="47"/>
  <c r="K442" i="47"/>
  <c r="L441" i="47"/>
  <c r="L440" i="47"/>
  <c r="K440" i="47"/>
  <c r="L439" i="47"/>
  <c r="K439" i="47"/>
  <c r="L438" i="47"/>
  <c r="K438" i="47"/>
  <c r="L437" i="47"/>
  <c r="K437" i="47"/>
  <c r="L436" i="47"/>
  <c r="K436" i="47"/>
  <c r="L435" i="47"/>
  <c r="L434" i="47"/>
  <c r="K434" i="47"/>
  <c r="L433" i="47"/>
  <c r="K433" i="47"/>
  <c r="L432" i="47"/>
  <c r="K432" i="47"/>
  <c r="L431" i="47"/>
  <c r="K431" i="47"/>
  <c r="L430" i="47"/>
  <c r="K430" i="47"/>
  <c r="L429" i="47"/>
  <c r="L428" i="47"/>
  <c r="K428" i="47"/>
  <c r="L427" i="47"/>
  <c r="K427" i="47"/>
  <c r="L426" i="47"/>
  <c r="K426" i="47"/>
  <c r="L425" i="47"/>
  <c r="K425" i="47"/>
  <c r="L424" i="47"/>
  <c r="K424" i="47"/>
  <c r="L423" i="47"/>
  <c r="L422" i="47"/>
  <c r="K422" i="47"/>
  <c r="L421" i="47"/>
  <c r="K421" i="47"/>
  <c r="L420" i="47"/>
  <c r="K420" i="47"/>
  <c r="L419" i="47"/>
  <c r="K419" i="47"/>
  <c r="L418" i="47"/>
  <c r="K418" i="47"/>
  <c r="L417" i="47"/>
  <c r="L416" i="47"/>
  <c r="K416" i="47"/>
  <c r="L415" i="47"/>
  <c r="K415" i="47"/>
  <c r="L414" i="47"/>
  <c r="K414" i="47"/>
  <c r="L413" i="47"/>
  <c r="K413" i="47"/>
  <c r="L412" i="47"/>
  <c r="K412" i="47"/>
  <c r="L411" i="47"/>
  <c r="L410" i="47"/>
  <c r="K410" i="47"/>
  <c r="L409" i="47"/>
  <c r="K409" i="47"/>
  <c r="L408" i="47"/>
  <c r="K408" i="47"/>
  <c r="L407" i="47"/>
  <c r="K407" i="47"/>
  <c r="L406" i="47"/>
  <c r="K406" i="47"/>
  <c r="L405" i="47"/>
  <c r="L404" i="47"/>
  <c r="K404" i="47"/>
  <c r="L403" i="47"/>
  <c r="K403" i="47"/>
  <c r="L402" i="47"/>
  <c r="K402" i="47"/>
  <c r="L401" i="47"/>
  <c r="K401" i="47"/>
  <c r="L400" i="47"/>
  <c r="K400" i="47"/>
  <c r="L399" i="47"/>
  <c r="L398" i="47"/>
  <c r="K398" i="47"/>
  <c r="L397" i="47"/>
  <c r="K397" i="47"/>
  <c r="L396" i="47"/>
  <c r="K396" i="47"/>
  <c r="L395" i="47"/>
  <c r="K395" i="47"/>
  <c r="L394" i="47"/>
  <c r="K394" i="47"/>
  <c r="L393" i="47"/>
  <c r="L392" i="47"/>
  <c r="K392" i="47"/>
  <c r="L391" i="47"/>
  <c r="K391" i="47"/>
  <c r="L390" i="47"/>
  <c r="K390" i="47"/>
  <c r="L389" i="47"/>
  <c r="K389" i="47"/>
  <c r="L388" i="47"/>
  <c r="K388" i="47"/>
  <c r="L387" i="47"/>
  <c r="L386" i="47"/>
  <c r="K386" i="47"/>
  <c r="L385" i="47"/>
  <c r="K385" i="47"/>
  <c r="L384" i="47"/>
  <c r="K384" i="47"/>
  <c r="L383" i="47"/>
  <c r="K383" i="47"/>
  <c r="L382" i="47"/>
  <c r="K382" i="47"/>
  <c r="L381" i="47"/>
  <c r="L380" i="47"/>
  <c r="K380" i="47"/>
  <c r="L379" i="47"/>
  <c r="K379" i="47"/>
  <c r="L378" i="47"/>
  <c r="K378" i="47"/>
  <c r="L377" i="47"/>
  <c r="K377" i="47"/>
  <c r="L376" i="47"/>
  <c r="K376" i="47"/>
  <c r="L375" i="47"/>
  <c r="L374" i="47"/>
  <c r="K374" i="47"/>
  <c r="L373" i="47"/>
  <c r="K373" i="47"/>
  <c r="L372" i="47"/>
  <c r="K372" i="47"/>
  <c r="L371" i="47"/>
  <c r="K371" i="47"/>
  <c r="L370" i="47"/>
  <c r="K370" i="47"/>
  <c r="L369" i="47"/>
  <c r="L368" i="47"/>
  <c r="K368" i="47"/>
  <c r="L367" i="47"/>
  <c r="K367" i="47"/>
  <c r="L366" i="47"/>
  <c r="K366" i="47"/>
  <c r="L365" i="47"/>
  <c r="K365" i="47"/>
  <c r="L364" i="47"/>
  <c r="K364" i="47"/>
  <c r="L363" i="47"/>
  <c r="L362" i="47"/>
  <c r="K362" i="47"/>
  <c r="L361" i="47"/>
  <c r="K361" i="47"/>
  <c r="L360" i="47"/>
  <c r="K360" i="47"/>
  <c r="L359" i="47"/>
  <c r="K359" i="47"/>
  <c r="L358" i="47"/>
  <c r="K358" i="47"/>
  <c r="L357" i="47"/>
  <c r="L356" i="47"/>
  <c r="K356" i="47"/>
  <c r="L355" i="47"/>
  <c r="K355" i="47"/>
  <c r="L354" i="47"/>
  <c r="K354" i="47"/>
  <c r="L353" i="47"/>
  <c r="K353" i="47"/>
  <c r="L352" i="47"/>
  <c r="K352" i="47"/>
  <c r="L351" i="47"/>
  <c r="L350" i="47"/>
  <c r="K350" i="47"/>
  <c r="L349" i="47"/>
  <c r="K349" i="47"/>
  <c r="L348" i="47"/>
  <c r="K348" i="47"/>
  <c r="L347" i="47"/>
  <c r="K347" i="47"/>
  <c r="L346" i="47"/>
  <c r="K346" i="47"/>
  <c r="L345" i="47"/>
  <c r="L344" i="47"/>
  <c r="K344" i="47"/>
  <c r="L343" i="47"/>
  <c r="K343" i="47"/>
  <c r="L342" i="47"/>
  <c r="K342" i="47"/>
  <c r="L341" i="47"/>
  <c r="K341" i="47"/>
  <c r="L340" i="47"/>
  <c r="K340" i="47"/>
  <c r="L339" i="47"/>
  <c r="L338" i="47"/>
  <c r="K338" i="47"/>
  <c r="L337" i="47"/>
  <c r="K337" i="47"/>
  <c r="L336" i="47"/>
  <c r="K336" i="47"/>
  <c r="L335" i="47"/>
  <c r="K335" i="47"/>
  <c r="L334" i="47"/>
  <c r="K334" i="47"/>
  <c r="L333" i="47"/>
  <c r="L332" i="47"/>
  <c r="K332" i="47"/>
  <c r="L331" i="47"/>
  <c r="K331" i="47"/>
  <c r="L330" i="47"/>
  <c r="K330" i="47"/>
  <c r="L329" i="47"/>
  <c r="K329" i="47"/>
  <c r="L328" i="47"/>
  <c r="K328" i="47"/>
  <c r="L327" i="47"/>
  <c r="L326" i="47"/>
  <c r="K326" i="47"/>
  <c r="L325" i="47"/>
  <c r="K325" i="47"/>
  <c r="L324" i="47"/>
  <c r="K324" i="47"/>
  <c r="L323" i="47"/>
  <c r="K323" i="47"/>
  <c r="L322" i="47"/>
  <c r="K322" i="47"/>
  <c r="L321" i="47"/>
  <c r="L320" i="47"/>
  <c r="K320" i="47"/>
  <c r="L319" i="47"/>
  <c r="K319" i="47"/>
  <c r="L318" i="47"/>
  <c r="K318" i="47"/>
  <c r="L317" i="47"/>
  <c r="K317" i="47"/>
  <c r="L316" i="47"/>
  <c r="K316" i="47"/>
  <c r="L315" i="47"/>
  <c r="L314" i="47"/>
  <c r="K314" i="47"/>
  <c r="L313" i="47"/>
  <c r="K313" i="47"/>
  <c r="L312" i="47"/>
  <c r="K312" i="47"/>
  <c r="L311" i="47"/>
  <c r="K311" i="47"/>
  <c r="L310" i="47"/>
  <c r="K310" i="47"/>
  <c r="L309" i="47"/>
  <c r="L308" i="47"/>
  <c r="K308" i="47"/>
  <c r="L307" i="47"/>
  <c r="K307" i="47"/>
  <c r="L306" i="47"/>
  <c r="K306" i="47"/>
  <c r="L305" i="47"/>
  <c r="K305" i="47"/>
  <c r="L304" i="47"/>
  <c r="K304" i="47"/>
  <c r="L303" i="47"/>
  <c r="L302" i="47"/>
  <c r="K302" i="47"/>
  <c r="L301" i="47"/>
  <c r="K301" i="47"/>
  <c r="L300" i="47"/>
  <c r="K300" i="47"/>
  <c r="L299" i="47"/>
  <c r="K299" i="47"/>
  <c r="L298" i="47"/>
  <c r="K298" i="47"/>
  <c r="L297" i="47"/>
  <c r="L296" i="47"/>
  <c r="K296" i="47"/>
  <c r="L295" i="47"/>
  <c r="K295" i="47"/>
  <c r="L294" i="47"/>
  <c r="K294" i="47"/>
  <c r="L293" i="47"/>
  <c r="K293" i="47"/>
  <c r="L292" i="47"/>
  <c r="K292" i="47"/>
  <c r="L291" i="47"/>
  <c r="L290" i="47"/>
  <c r="K290" i="47"/>
  <c r="L289" i="47"/>
  <c r="K289" i="47"/>
  <c r="L288" i="47"/>
  <c r="K288" i="47"/>
  <c r="L287" i="47"/>
  <c r="K287" i="47"/>
  <c r="L286" i="47"/>
  <c r="K286" i="47"/>
  <c r="L285" i="47"/>
  <c r="L284" i="47"/>
  <c r="K284" i="47"/>
  <c r="L283" i="47"/>
  <c r="K283" i="47"/>
  <c r="L282" i="47"/>
  <c r="K282" i="47"/>
  <c r="L281" i="47"/>
  <c r="K281" i="47"/>
  <c r="L280" i="47"/>
  <c r="K280" i="47"/>
  <c r="L279" i="47"/>
  <c r="L278" i="47"/>
  <c r="K278" i="47"/>
  <c r="L277" i="47"/>
  <c r="K277" i="47"/>
  <c r="L276" i="47"/>
  <c r="K276" i="47"/>
  <c r="L275" i="47"/>
  <c r="K275" i="47"/>
  <c r="L274" i="47"/>
  <c r="K274" i="47"/>
  <c r="L273" i="47"/>
  <c r="L272" i="47"/>
  <c r="K272" i="47"/>
  <c r="L271" i="47"/>
  <c r="K271" i="47"/>
  <c r="L270" i="47"/>
  <c r="K270" i="47"/>
  <c r="L269" i="47"/>
  <c r="K269" i="47"/>
  <c r="L268" i="47"/>
  <c r="K268" i="47"/>
  <c r="L267" i="47"/>
  <c r="L266" i="47"/>
  <c r="K266" i="47"/>
  <c r="L265" i="47"/>
  <c r="K265" i="47"/>
  <c r="L264" i="47"/>
  <c r="K264" i="47"/>
  <c r="L263" i="47"/>
  <c r="K263" i="47"/>
  <c r="L262" i="47"/>
  <c r="K262" i="47"/>
  <c r="L261" i="47"/>
  <c r="L260" i="47"/>
  <c r="K260" i="47"/>
  <c r="L259" i="47"/>
  <c r="K259" i="47"/>
  <c r="L258" i="47"/>
  <c r="K258" i="47"/>
  <c r="L257" i="47"/>
  <c r="K257" i="47"/>
  <c r="L256" i="47"/>
  <c r="K256" i="47"/>
  <c r="L255" i="47"/>
  <c r="L254" i="47"/>
  <c r="K254" i="47"/>
  <c r="L253" i="47"/>
  <c r="K253" i="47"/>
  <c r="L252" i="47"/>
  <c r="K252" i="47"/>
  <c r="L251" i="47"/>
  <c r="K251" i="47"/>
  <c r="L250" i="47"/>
  <c r="K250" i="47"/>
  <c r="L249" i="47"/>
  <c r="L248" i="47"/>
  <c r="K248" i="47"/>
  <c r="L247" i="47"/>
  <c r="K247" i="47"/>
  <c r="L246" i="47"/>
  <c r="K246" i="47"/>
  <c r="L245" i="47"/>
  <c r="K245" i="47"/>
  <c r="L244" i="47"/>
  <c r="K244" i="47"/>
  <c r="L243" i="47"/>
  <c r="L242" i="47"/>
  <c r="K242" i="47"/>
  <c r="L241" i="47"/>
  <c r="K241" i="47"/>
  <c r="L240" i="47"/>
  <c r="K240" i="47"/>
  <c r="L239" i="47"/>
  <c r="K239" i="47"/>
  <c r="L238" i="47"/>
  <c r="K238" i="47"/>
  <c r="L237" i="47"/>
  <c r="L236" i="47"/>
  <c r="K236" i="47"/>
  <c r="L235" i="47"/>
  <c r="K235" i="47"/>
  <c r="L234" i="47"/>
  <c r="K234" i="47"/>
  <c r="L233" i="47"/>
  <c r="K233" i="47"/>
  <c r="L232" i="47"/>
  <c r="K232" i="47"/>
  <c r="L231" i="47"/>
  <c r="L230" i="47"/>
  <c r="K230" i="47"/>
  <c r="L229" i="47"/>
  <c r="K229" i="47"/>
  <c r="L228" i="47"/>
  <c r="K228" i="47"/>
  <c r="L227" i="47"/>
  <c r="K227" i="47"/>
  <c r="L226" i="47"/>
  <c r="K226" i="47"/>
  <c r="L225" i="47"/>
  <c r="L224" i="47"/>
  <c r="K224" i="47"/>
  <c r="L223" i="47"/>
  <c r="K223" i="47"/>
  <c r="L222" i="47"/>
  <c r="K222" i="47"/>
  <c r="L221" i="47"/>
  <c r="K221" i="47"/>
  <c r="L220" i="47"/>
  <c r="K220" i="47"/>
  <c r="L219" i="47"/>
  <c r="L218" i="47"/>
  <c r="K218" i="47"/>
  <c r="L217" i="47"/>
  <c r="K217" i="47"/>
  <c r="L216" i="47"/>
  <c r="K216" i="47"/>
  <c r="L215" i="47"/>
  <c r="K215" i="47"/>
  <c r="L214" i="47"/>
  <c r="K214" i="47"/>
  <c r="L213" i="47"/>
  <c r="L212" i="47"/>
  <c r="K212" i="47"/>
  <c r="L211" i="47"/>
  <c r="K211" i="47"/>
  <c r="L210" i="47"/>
  <c r="K210" i="47"/>
  <c r="L209" i="47"/>
  <c r="K209" i="47"/>
  <c r="L208" i="47"/>
  <c r="K208" i="47"/>
  <c r="L207" i="47"/>
  <c r="L206" i="47"/>
  <c r="K206" i="47"/>
  <c r="L205" i="47"/>
  <c r="K205" i="47"/>
  <c r="L204" i="47"/>
  <c r="K204" i="47"/>
  <c r="L203" i="47"/>
  <c r="K203" i="47"/>
  <c r="L202" i="47"/>
  <c r="K202" i="47"/>
  <c r="L201" i="47"/>
  <c r="L200" i="47"/>
  <c r="K200" i="47"/>
  <c r="L199" i="47"/>
  <c r="K199" i="47"/>
  <c r="L198" i="47"/>
  <c r="K198" i="47"/>
  <c r="L197" i="47"/>
  <c r="K197" i="47"/>
  <c r="L196" i="47"/>
  <c r="K196" i="47"/>
  <c r="L195" i="47"/>
  <c r="L194" i="47"/>
  <c r="K194" i="47"/>
  <c r="L193" i="47"/>
  <c r="K193" i="47"/>
  <c r="L192" i="47"/>
  <c r="K192" i="47"/>
  <c r="L191" i="47"/>
  <c r="K191" i="47"/>
  <c r="L190" i="47"/>
  <c r="K190" i="47"/>
  <c r="L189" i="47"/>
  <c r="L188" i="47"/>
  <c r="K188" i="47"/>
  <c r="L187" i="47"/>
  <c r="K187" i="47"/>
  <c r="L186" i="47"/>
  <c r="K186" i="47"/>
  <c r="L185" i="47"/>
  <c r="K185" i="47"/>
  <c r="L184" i="47"/>
  <c r="K184" i="47"/>
  <c r="L183" i="47"/>
  <c r="L182" i="47"/>
  <c r="K182" i="47"/>
  <c r="L181" i="47"/>
  <c r="K181" i="47"/>
  <c r="L180" i="47"/>
  <c r="K180" i="47"/>
  <c r="L179" i="47"/>
  <c r="K179" i="47"/>
  <c r="L178" i="47"/>
  <c r="K178" i="47"/>
  <c r="L177" i="47"/>
  <c r="L176" i="47"/>
  <c r="K176" i="47"/>
  <c r="L175" i="47"/>
  <c r="K175" i="47"/>
  <c r="L174" i="47"/>
  <c r="K174" i="47"/>
  <c r="L173" i="47"/>
  <c r="K173" i="47"/>
  <c r="L172" i="47"/>
  <c r="K172" i="47"/>
  <c r="L171" i="47"/>
  <c r="L170" i="47"/>
  <c r="K170" i="47"/>
  <c r="L169" i="47"/>
  <c r="K169" i="47"/>
  <c r="L168" i="47"/>
  <c r="K168" i="47"/>
  <c r="L167" i="47"/>
  <c r="K167" i="47"/>
  <c r="L166" i="47"/>
  <c r="K166" i="47"/>
  <c r="L165" i="47"/>
  <c r="L164" i="47"/>
  <c r="K164" i="47"/>
  <c r="L163" i="47"/>
  <c r="K163" i="47"/>
  <c r="L162" i="47"/>
  <c r="K162" i="47"/>
  <c r="L161" i="47"/>
  <c r="K161" i="47"/>
  <c r="L160" i="47"/>
  <c r="K160" i="47"/>
  <c r="L159" i="47"/>
  <c r="L158" i="47"/>
  <c r="K158" i="47"/>
  <c r="L157" i="47"/>
  <c r="K157" i="47"/>
  <c r="L156" i="47"/>
  <c r="K156" i="47"/>
  <c r="L155" i="47"/>
  <c r="K155" i="47"/>
  <c r="L154" i="47"/>
  <c r="K154" i="47"/>
  <c r="L153" i="47"/>
  <c r="L152" i="47"/>
  <c r="K152" i="47"/>
  <c r="L151" i="47"/>
  <c r="K151" i="47"/>
  <c r="L150" i="47"/>
  <c r="K150" i="47"/>
  <c r="L149" i="47"/>
  <c r="K149" i="47"/>
  <c r="L148" i="47"/>
  <c r="K148" i="47"/>
  <c r="L147" i="47"/>
  <c r="L146" i="47"/>
  <c r="K146" i="47"/>
  <c r="L145" i="47"/>
  <c r="K145" i="47"/>
  <c r="L144" i="47"/>
  <c r="K144" i="47"/>
  <c r="L143" i="47"/>
  <c r="K143" i="47"/>
  <c r="L142" i="47"/>
  <c r="K142" i="47"/>
  <c r="L141" i="47"/>
  <c r="L140" i="47"/>
  <c r="K140" i="47"/>
  <c r="L139" i="47"/>
  <c r="K139" i="47"/>
  <c r="L138" i="47"/>
  <c r="K138" i="47"/>
  <c r="L137" i="47"/>
  <c r="K137" i="47"/>
  <c r="L136" i="47"/>
  <c r="K136" i="47"/>
  <c r="L135" i="47"/>
  <c r="L134" i="47"/>
  <c r="K134" i="47"/>
  <c r="L133" i="47"/>
  <c r="K133" i="47"/>
  <c r="L132" i="47"/>
  <c r="K132" i="47"/>
  <c r="L131" i="47"/>
  <c r="K131" i="47"/>
  <c r="L130" i="47"/>
  <c r="K130" i="47"/>
  <c r="L129" i="47"/>
  <c r="L128" i="47"/>
  <c r="K128" i="47"/>
  <c r="L127" i="47"/>
  <c r="K127" i="47"/>
  <c r="L126" i="47"/>
  <c r="K126" i="47"/>
  <c r="L125" i="47"/>
  <c r="K125" i="47"/>
  <c r="L124" i="47"/>
  <c r="K124" i="47"/>
  <c r="L123" i="47"/>
  <c r="L122" i="47"/>
  <c r="K122" i="47"/>
  <c r="L121" i="47"/>
  <c r="K121" i="47"/>
  <c r="L120" i="47"/>
  <c r="K120" i="47"/>
  <c r="L119" i="47"/>
  <c r="K119" i="47"/>
  <c r="L118" i="47"/>
  <c r="K118" i="47"/>
  <c r="L117" i="47"/>
  <c r="L116" i="47"/>
  <c r="K116" i="47"/>
  <c r="L115" i="47"/>
  <c r="K115" i="47"/>
  <c r="L114" i="47"/>
  <c r="K114" i="47"/>
  <c r="L113" i="47"/>
  <c r="K113" i="47"/>
  <c r="L112" i="47"/>
  <c r="K112" i="47"/>
  <c r="L111" i="47"/>
  <c r="L110" i="47"/>
  <c r="K110" i="47"/>
  <c r="L109" i="47"/>
  <c r="K109" i="47"/>
  <c r="L108" i="47"/>
  <c r="K108" i="47"/>
  <c r="L107" i="47"/>
  <c r="K107" i="47"/>
  <c r="L106" i="47"/>
  <c r="K106" i="47"/>
  <c r="L105" i="47"/>
  <c r="L104" i="47"/>
  <c r="K104" i="47"/>
  <c r="L103" i="47"/>
  <c r="K103" i="47"/>
  <c r="L102" i="47"/>
  <c r="K102" i="47"/>
  <c r="L101" i="47"/>
  <c r="K101" i="47"/>
  <c r="L100" i="47"/>
  <c r="K100" i="47"/>
  <c r="L99" i="47"/>
  <c r="L98" i="47"/>
  <c r="K98" i="47"/>
  <c r="L97" i="47"/>
  <c r="K97" i="47"/>
  <c r="L96" i="47"/>
  <c r="K96" i="47"/>
  <c r="L95" i="47"/>
  <c r="K95" i="47"/>
  <c r="L94" i="47"/>
  <c r="K94" i="47"/>
  <c r="L93" i="47"/>
  <c r="L92" i="47"/>
  <c r="K92" i="47"/>
  <c r="L91" i="47"/>
  <c r="K91" i="47"/>
  <c r="L90" i="47"/>
  <c r="K90" i="47"/>
  <c r="L89" i="47"/>
  <c r="K89" i="47"/>
  <c r="L88" i="47"/>
  <c r="K88" i="47"/>
  <c r="L87" i="47"/>
  <c r="L86" i="47"/>
  <c r="K86" i="47"/>
  <c r="L85" i="47"/>
  <c r="K85" i="47"/>
  <c r="L84" i="47"/>
  <c r="K84" i="47"/>
  <c r="L83" i="47"/>
  <c r="K83" i="47"/>
  <c r="L82" i="47"/>
  <c r="K82" i="47"/>
  <c r="L81" i="47"/>
  <c r="L80" i="47"/>
  <c r="K80" i="47"/>
  <c r="L79" i="47"/>
  <c r="K79" i="47"/>
  <c r="L78" i="47"/>
  <c r="K78" i="47"/>
  <c r="L77" i="47"/>
  <c r="K77" i="47"/>
  <c r="L76" i="47"/>
  <c r="K76" i="47"/>
  <c r="L75" i="47"/>
  <c r="L74" i="47"/>
  <c r="K74" i="47"/>
  <c r="L73" i="47"/>
  <c r="K73" i="47"/>
  <c r="L72" i="47"/>
  <c r="K72" i="47"/>
  <c r="L71" i="47"/>
  <c r="K71" i="47"/>
  <c r="L70" i="47"/>
  <c r="K70" i="47"/>
  <c r="L69" i="47"/>
  <c r="L68" i="47"/>
  <c r="K68" i="47"/>
  <c r="L67" i="47"/>
  <c r="K67" i="47"/>
  <c r="L66" i="47"/>
  <c r="K66" i="47"/>
  <c r="L65" i="47"/>
  <c r="K65" i="47"/>
  <c r="L64" i="47"/>
  <c r="K64" i="47"/>
  <c r="L63" i="47"/>
  <c r="L62" i="47"/>
  <c r="K62" i="47"/>
  <c r="L61" i="47"/>
  <c r="K61" i="47"/>
  <c r="L60" i="47"/>
  <c r="K60" i="47"/>
  <c r="L59" i="47"/>
  <c r="K59" i="47"/>
  <c r="L58" i="47"/>
  <c r="K58" i="47"/>
  <c r="L57" i="47"/>
  <c r="L56" i="47"/>
  <c r="K56" i="47"/>
  <c r="L55" i="47"/>
  <c r="K55" i="47"/>
  <c r="L54" i="47"/>
  <c r="K54" i="47"/>
  <c r="L53" i="47"/>
  <c r="K53" i="47"/>
  <c r="L52" i="47"/>
  <c r="K52" i="47"/>
  <c r="L51" i="47"/>
  <c r="L50" i="47"/>
  <c r="K50" i="47"/>
  <c r="L49" i="47"/>
  <c r="K49" i="47"/>
  <c r="L48" i="47"/>
  <c r="K48" i="47"/>
  <c r="L47" i="47"/>
  <c r="K47" i="47"/>
  <c r="L46" i="47"/>
  <c r="K46" i="47"/>
  <c r="L45" i="47"/>
  <c r="L44" i="47"/>
  <c r="K44" i="47"/>
  <c r="L43" i="47"/>
  <c r="K43" i="47"/>
  <c r="L42" i="47"/>
  <c r="K42" i="47"/>
  <c r="L41" i="47"/>
  <c r="K41" i="47"/>
  <c r="L40" i="47"/>
  <c r="K40" i="47"/>
  <c r="L39" i="47"/>
  <c r="L38" i="47"/>
  <c r="K38" i="47"/>
  <c r="L37" i="47"/>
  <c r="K37" i="47"/>
  <c r="L36" i="47"/>
  <c r="K36" i="47"/>
  <c r="L35" i="47"/>
  <c r="K35" i="47"/>
  <c r="L34" i="47"/>
  <c r="K34" i="47"/>
  <c r="L33" i="47"/>
  <c r="L32" i="47"/>
  <c r="K32" i="47"/>
  <c r="L31" i="47"/>
  <c r="K31" i="47"/>
  <c r="L30" i="47"/>
  <c r="K30" i="47"/>
  <c r="L29" i="47"/>
  <c r="K29" i="47"/>
  <c r="L28" i="47"/>
  <c r="K28" i="47"/>
  <c r="L27" i="47"/>
  <c r="L26" i="47"/>
  <c r="K26" i="47"/>
  <c r="L25" i="47"/>
  <c r="K25" i="47"/>
  <c r="L24" i="47"/>
  <c r="K24" i="47"/>
  <c r="L23" i="47"/>
  <c r="K23" i="47"/>
  <c r="L22" i="47"/>
  <c r="K22" i="47"/>
  <c r="L21" i="47"/>
  <c r="L20" i="47"/>
  <c r="K20" i="47"/>
  <c r="L19" i="47"/>
  <c r="K19" i="47"/>
  <c r="L18" i="47"/>
  <c r="K18" i="47"/>
  <c r="L17" i="47"/>
  <c r="K17" i="47"/>
  <c r="L16" i="47"/>
  <c r="K16" i="47"/>
  <c r="L15" i="47"/>
  <c r="L14" i="47"/>
  <c r="K14" i="47"/>
  <c r="L13" i="47"/>
  <c r="K13" i="47"/>
  <c r="L12" i="47"/>
  <c r="K12" i="47"/>
  <c r="L11" i="47"/>
  <c r="K11" i="47"/>
  <c r="L10" i="47"/>
  <c r="K10" i="47"/>
  <c r="I446" i="73"/>
  <c r="I445" i="73"/>
  <c r="I444" i="73"/>
  <c r="I443" i="73"/>
  <c r="I442" i="73"/>
  <c r="I440" i="73"/>
  <c r="I439" i="73"/>
  <c r="I438" i="73"/>
  <c r="I437" i="73"/>
  <c r="I436" i="73"/>
  <c r="I434" i="73"/>
  <c r="I433" i="73"/>
  <c r="I432" i="73"/>
  <c r="I431" i="73"/>
  <c r="I430" i="73"/>
  <c r="I428" i="73"/>
  <c r="I427" i="73"/>
  <c r="I426" i="73"/>
  <c r="I425" i="73"/>
  <c r="I424" i="73"/>
  <c r="I422" i="73"/>
  <c r="I421" i="73"/>
  <c r="I420" i="73"/>
  <c r="I419" i="73"/>
  <c r="I418" i="73"/>
  <c r="I416" i="73"/>
  <c r="I415" i="73"/>
  <c r="I414" i="73"/>
  <c r="I413" i="73"/>
  <c r="I412" i="73"/>
  <c r="I410" i="73"/>
  <c r="I409" i="73"/>
  <c r="I408" i="73"/>
  <c r="I407" i="73"/>
  <c r="I406" i="73"/>
  <c r="I404" i="73"/>
  <c r="I403" i="73"/>
  <c r="I402" i="73"/>
  <c r="I401" i="73"/>
  <c r="I400" i="73"/>
  <c r="I398" i="73"/>
  <c r="I397" i="73"/>
  <c r="I396" i="73"/>
  <c r="I395" i="73"/>
  <c r="I394" i="73"/>
  <c r="I392" i="73"/>
  <c r="I391" i="73"/>
  <c r="I390" i="73"/>
  <c r="I389" i="73"/>
  <c r="I388" i="73"/>
  <c r="I386" i="73"/>
  <c r="I385" i="73"/>
  <c r="I384" i="73"/>
  <c r="I383" i="73"/>
  <c r="I382" i="73"/>
  <c r="I380" i="73"/>
  <c r="I379" i="73"/>
  <c r="I378" i="73"/>
  <c r="I377" i="73"/>
  <c r="I376" i="73"/>
  <c r="I374" i="73"/>
  <c r="I373" i="73"/>
  <c r="I372" i="73"/>
  <c r="I371" i="73"/>
  <c r="I370" i="73"/>
  <c r="I368" i="73"/>
  <c r="I367" i="73"/>
  <c r="I366" i="73"/>
  <c r="I365" i="73"/>
  <c r="I364" i="73"/>
  <c r="I362" i="73"/>
  <c r="I361" i="73"/>
  <c r="I360" i="73"/>
  <c r="I359" i="73"/>
  <c r="I358" i="73"/>
  <c r="I356" i="73"/>
  <c r="I355" i="73"/>
  <c r="I354" i="73"/>
  <c r="I353" i="73"/>
  <c r="I352" i="73"/>
  <c r="I350" i="73"/>
  <c r="I349" i="73"/>
  <c r="I348" i="73"/>
  <c r="I347" i="73"/>
  <c r="I346" i="73"/>
  <c r="I344" i="73"/>
  <c r="I343" i="73"/>
  <c r="I342" i="73"/>
  <c r="I341" i="73"/>
  <c r="I340" i="73"/>
  <c r="I338" i="73"/>
  <c r="I337" i="73"/>
  <c r="I336" i="73"/>
  <c r="I335" i="73"/>
  <c r="I334" i="73"/>
  <c r="I332" i="73"/>
  <c r="I331" i="73"/>
  <c r="I330" i="73"/>
  <c r="I329" i="73"/>
  <c r="I328" i="73"/>
  <c r="I326" i="73"/>
  <c r="I325" i="73"/>
  <c r="I324" i="73"/>
  <c r="I323" i="73"/>
  <c r="I322" i="73"/>
  <c r="I320" i="73"/>
  <c r="I319" i="73"/>
  <c r="I318" i="73"/>
  <c r="I317" i="73"/>
  <c r="I316" i="73"/>
  <c r="I314" i="73"/>
  <c r="I313" i="73"/>
  <c r="I312" i="73"/>
  <c r="I311" i="73"/>
  <c r="I310" i="73"/>
  <c r="I308" i="73"/>
  <c r="I307" i="73"/>
  <c r="I306" i="73"/>
  <c r="I305" i="73"/>
  <c r="I304" i="73"/>
  <c r="I302" i="73"/>
  <c r="I301" i="73"/>
  <c r="I300" i="73"/>
  <c r="I299" i="73"/>
  <c r="I298" i="73"/>
  <c r="I296" i="73"/>
  <c r="I295" i="73"/>
  <c r="I294" i="73"/>
  <c r="I293" i="73"/>
  <c r="I292" i="73"/>
  <c r="I290" i="73"/>
  <c r="I289" i="73"/>
  <c r="I288" i="73"/>
  <c r="I287" i="73"/>
  <c r="I286" i="73"/>
  <c r="I284" i="73"/>
  <c r="I283" i="73"/>
  <c r="I282" i="73"/>
  <c r="I281" i="73"/>
  <c r="I280" i="73"/>
  <c r="I278" i="73"/>
  <c r="I277" i="73"/>
  <c r="I276" i="73"/>
  <c r="I275" i="73"/>
  <c r="I274" i="73"/>
  <c r="I272" i="73"/>
  <c r="I271" i="73"/>
  <c r="I270" i="73"/>
  <c r="I269" i="73"/>
  <c r="I268" i="73"/>
  <c r="I266" i="73"/>
  <c r="I265" i="73"/>
  <c r="I264" i="73"/>
  <c r="I263" i="73"/>
  <c r="I262" i="73"/>
  <c r="I260" i="73"/>
  <c r="I259" i="73"/>
  <c r="I258" i="73"/>
  <c r="I257" i="73"/>
  <c r="I256" i="73"/>
  <c r="I254" i="73"/>
  <c r="I253" i="73"/>
  <c r="I252" i="73"/>
  <c r="I251" i="73"/>
  <c r="I250" i="73"/>
  <c r="I248" i="73"/>
  <c r="I247" i="73"/>
  <c r="I246" i="73"/>
  <c r="I245" i="73"/>
  <c r="I244" i="73"/>
  <c r="I242" i="73"/>
  <c r="I241" i="73"/>
  <c r="I240" i="73"/>
  <c r="I239" i="73"/>
  <c r="I238" i="73"/>
  <c r="I236" i="73"/>
  <c r="I235" i="73"/>
  <c r="I234" i="73"/>
  <c r="I233" i="73"/>
  <c r="I232" i="73"/>
  <c r="I230" i="73"/>
  <c r="I229" i="73"/>
  <c r="I228" i="73"/>
  <c r="I227" i="73"/>
  <c r="I226" i="73"/>
  <c r="I224" i="73"/>
  <c r="I223" i="73"/>
  <c r="I222" i="73"/>
  <c r="I221" i="73"/>
  <c r="I220" i="73"/>
  <c r="I218" i="73"/>
  <c r="I217" i="73"/>
  <c r="I216" i="73"/>
  <c r="I215" i="73"/>
  <c r="I214" i="73"/>
  <c r="I212" i="73"/>
  <c r="I211" i="73"/>
  <c r="I210" i="73"/>
  <c r="I209" i="73"/>
  <c r="I208" i="73"/>
  <c r="I206" i="73"/>
  <c r="I205" i="73"/>
  <c r="I204" i="73"/>
  <c r="I203" i="73"/>
  <c r="I202" i="73"/>
  <c r="I200" i="73"/>
  <c r="I199" i="73"/>
  <c r="I198" i="73"/>
  <c r="I197" i="73"/>
  <c r="I196" i="73"/>
  <c r="I194" i="73"/>
  <c r="I193" i="73"/>
  <c r="I192" i="73"/>
  <c r="I191" i="73"/>
  <c r="I190" i="73"/>
  <c r="I188" i="73"/>
  <c r="I187" i="73"/>
  <c r="I186" i="73"/>
  <c r="I185" i="73"/>
  <c r="I184" i="73"/>
  <c r="I182" i="73"/>
  <c r="I181" i="73"/>
  <c r="I180" i="73"/>
  <c r="I179" i="73"/>
  <c r="I178" i="73"/>
  <c r="I176" i="73"/>
  <c r="I175" i="73"/>
  <c r="I174" i="73"/>
  <c r="I173" i="73"/>
  <c r="I172" i="73"/>
  <c r="I170" i="73"/>
  <c r="I169" i="73"/>
  <c r="I168" i="73"/>
  <c r="I167" i="73"/>
  <c r="I166" i="73"/>
  <c r="I164" i="73"/>
  <c r="I163" i="73"/>
  <c r="I162" i="73"/>
  <c r="I161" i="73"/>
  <c r="I160" i="73"/>
  <c r="I158" i="73"/>
  <c r="I157" i="73"/>
  <c r="I156" i="73"/>
  <c r="I155" i="73"/>
  <c r="I154" i="73"/>
  <c r="I152" i="73"/>
  <c r="I151" i="73"/>
  <c r="I150" i="73"/>
  <c r="I149" i="73"/>
  <c r="I148" i="73"/>
  <c r="I146" i="73"/>
  <c r="I145" i="73"/>
  <c r="I144" i="73"/>
  <c r="I143" i="73"/>
  <c r="I142" i="73"/>
  <c r="I140" i="73"/>
  <c r="I139" i="73"/>
  <c r="I138" i="73"/>
  <c r="I137" i="73"/>
  <c r="I136" i="73"/>
  <c r="I134" i="73"/>
  <c r="I133" i="73"/>
  <c r="I132" i="73"/>
  <c r="I131" i="73"/>
  <c r="I130" i="73"/>
  <c r="I128" i="73"/>
  <c r="I127" i="73"/>
  <c r="I126" i="73"/>
  <c r="I125" i="73"/>
  <c r="I124" i="73"/>
  <c r="I122" i="73"/>
  <c r="I121" i="73"/>
  <c r="I120" i="73"/>
  <c r="I119" i="73"/>
  <c r="I118" i="73"/>
  <c r="I116" i="73"/>
  <c r="I115" i="73"/>
  <c r="I114" i="73"/>
  <c r="I113" i="73"/>
  <c r="I112" i="73"/>
  <c r="I110" i="73"/>
  <c r="I109" i="73"/>
  <c r="I108" i="73"/>
  <c r="I107" i="73"/>
  <c r="I106" i="73"/>
  <c r="I104" i="73"/>
  <c r="I103" i="73"/>
  <c r="I102" i="73"/>
  <c r="I101" i="73"/>
  <c r="I100" i="73"/>
  <c r="I98" i="73"/>
  <c r="I97" i="73"/>
  <c r="I96" i="73"/>
  <c r="I95" i="73"/>
  <c r="I94" i="73"/>
  <c r="I92" i="73"/>
  <c r="I91" i="73"/>
  <c r="I90" i="73"/>
  <c r="I89" i="73"/>
  <c r="I88" i="73"/>
  <c r="I86" i="73"/>
  <c r="I85" i="73"/>
  <c r="I84" i="73"/>
  <c r="I83" i="73"/>
  <c r="I82" i="73"/>
  <c r="I80" i="73"/>
  <c r="I79" i="73"/>
  <c r="I78" i="73"/>
  <c r="I77" i="73"/>
  <c r="I76" i="73"/>
  <c r="I74" i="73"/>
  <c r="I73" i="73"/>
  <c r="I72" i="73"/>
  <c r="I71" i="73"/>
  <c r="I70" i="73"/>
  <c r="I68" i="73"/>
  <c r="I67" i="73"/>
  <c r="I66" i="73"/>
  <c r="I65" i="73"/>
  <c r="I64" i="73"/>
  <c r="I62" i="73"/>
  <c r="I61" i="73"/>
  <c r="I60" i="73"/>
  <c r="I59" i="73"/>
  <c r="I58" i="73"/>
  <c r="I56" i="73"/>
  <c r="I55" i="73"/>
  <c r="I54" i="73"/>
  <c r="I53" i="73"/>
  <c r="I52" i="73"/>
  <c r="I50" i="73"/>
  <c r="I49" i="73"/>
  <c r="I48" i="73"/>
  <c r="I47" i="73"/>
  <c r="I46" i="73"/>
  <c r="I44" i="73"/>
  <c r="I43" i="73"/>
  <c r="I42" i="73"/>
  <c r="I41" i="73"/>
  <c r="I40" i="73"/>
  <c r="I38" i="73"/>
  <c r="I37" i="73"/>
  <c r="I36" i="73"/>
  <c r="I35" i="73"/>
  <c r="I34" i="73"/>
  <c r="I32" i="73"/>
  <c r="I31" i="73"/>
  <c r="I30" i="73"/>
  <c r="I29" i="73"/>
  <c r="I28" i="73"/>
  <c r="I26" i="73"/>
  <c r="I25" i="73"/>
  <c r="I24" i="73"/>
  <c r="I23" i="73"/>
  <c r="I22" i="73"/>
  <c r="I20" i="73"/>
  <c r="I19" i="73"/>
  <c r="I18" i="73"/>
  <c r="I17" i="73"/>
  <c r="I16" i="73"/>
  <c r="I14" i="73"/>
  <c r="I13" i="73"/>
  <c r="I12" i="73"/>
  <c r="I11" i="73"/>
  <c r="I10" i="73"/>
  <c r="I446" i="74"/>
  <c r="I445" i="74"/>
  <c r="I444" i="74"/>
  <c r="I443" i="74"/>
  <c r="I442" i="74"/>
  <c r="I440" i="74"/>
  <c r="I439" i="74"/>
  <c r="I438" i="74"/>
  <c r="I437" i="74"/>
  <c r="I436" i="74"/>
  <c r="I434" i="74"/>
  <c r="I433" i="74"/>
  <c r="I432" i="74"/>
  <c r="I431" i="74"/>
  <c r="I430" i="74"/>
  <c r="I428" i="74"/>
  <c r="I427" i="74"/>
  <c r="I426" i="74"/>
  <c r="I425" i="74"/>
  <c r="I424" i="74"/>
  <c r="I422" i="74"/>
  <c r="I421" i="74"/>
  <c r="I420" i="74"/>
  <c r="I419" i="74"/>
  <c r="I418" i="74"/>
  <c r="I416" i="74"/>
  <c r="I415" i="74"/>
  <c r="I414" i="74"/>
  <c r="I413" i="74"/>
  <c r="I412" i="74"/>
  <c r="I410" i="74"/>
  <c r="I409" i="74"/>
  <c r="I408" i="74"/>
  <c r="I407" i="74"/>
  <c r="I406" i="74"/>
  <c r="I404" i="74"/>
  <c r="I403" i="74"/>
  <c r="I402" i="74"/>
  <c r="I401" i="74"/>
  <c r="I400" i="74"/>
  <c r="I398" i="74"/>
  <c r="I397" i="74"/>
  <c r="I396" i="74"/>
  <c r="I395" i="74"/>
  <c r="I394" i="74"/>
  <c r="I392" i="74"/>
  <c r="I391" i="74"/>
  <c r="I390" i="74"/>
  <c r="I389" i="74"/>
  <c r="I388" i="74"/>
  <c r="I386" i="74"/>
  <c r="I385" i="74"/>
  <c r="I384" i="74"/>
  <c r="I383" i="74"/>
  <c r="I382" i="74"/>
  <c r="I380" i="74"/>
  <c r="I379" i="74"/>
  <c r="I378" i="74"/>
  <c r="I377" i="74"/>
  <c r="I376" i="74"/>
  <c r="I374" i="74"/>
  <c r="I373" i="74"/>
  <c r="I372" i="74"/>
  <c r="I371" i="74"/>
  <c r="I370" i="74"/>
  <c r="I368" i="74"/>
  <c r="I367" i="74"/>
  <c r="I366" i="74"/>
  <c r="I365" i="74"/>
  <c r="I364" i="74"/>
  <c r="I362" i="74"/>
  <c r="I361" i="74"/>
  <c r="I360" i="74"/>
  <c r="I359" i="74"/>
  <c r="I358" i="74"/>
  <c r="I356" i="74"/>
  <c r="I355" i="74"/>
  <c r="I354" i="74"/>
  <c r="I353" i="74"/>
  <c r="I352" i="74"/>
  <c r="I350" i="74"/>
  <c r="I349" i="74"/>
  <c r="I348" i="74"/>
  <c r="I347" i="74"/>
  <c r="I346" i="74"/>
  <c r="I344" i="74"/>
  <c r="I343" i="74"/>
  <c r="I342" i="74"/>
  <c r="I341" i="74"/>
  <c r="I340" i="74"/>
  <c r="I338" i="74"/>
  <c r="I337" i="74"/>
  <c r="I336" i="74"/>
  <c r="I335" i="74"/>
  <c r="I334" i="74"/>
  <c r="I332" i="74"/>
  <c r="I331" i="74"/>
  <c r="I330" i="74"/>
  <c r="I329" i="74"/>
  <c r="I328" i="74"/>
  <c r="I326" i="74"/>
  <c r="I325" i="74"/>
  <c r="I324" i="74"/>
  <c r="I323" i="74"/>
  <c r="I322" i="74"/>
  <c r="I320" i="74"/>
  <c r="I319" i="74"/>
  <c r="I318" i="74"/>
  <c r="I317" i="74"/>
  <c r="I316" i="74"/>
  <c r="I314" i="74"/>
  <c r="I313" i="74"/>
  <c r="I312" i="74"/>
  <c r="I311" i="74"/>
  <c r="I310" i="74"/>
  <c r="I308" i="74"/>
  <c r="I307" i="74"/>
  <c r="I306" i="74"/>
  <c r="I305" i="74"/>
  <c r="I304" i="74"/>
  <c r="I302" i="74"/>
  <c r="I301" i="74"/>
  <c r="I300" i="74"/>
  <c r="I299" i="74"/>
  <c r="I298" i="74"/>
  <c r="I296" i="74"/>
  <c r="I295" i="74"/>
  <c r="I294" i="74"/>
  <c r="I293" i="74"/>
  <c r="I292" i="74"/>
  <c r="I290" i="74"/>
  <c r="I289" i="74"/>
  <c r="I288" i="74"/>
  <c r="I287" i="74"/>
  <c r="I286" i="74"/>
  <c r="I284" i="74"/>
  <c r="I283" i="74"/>
  <c r="I282" i="74"/>
  <c r="I281" i="74"/>
  <c r="I280" i="74"/>
  <c r="I278" i="74"/>
  <c r="I277" i="74"/>
  <c r="I276" i="74"/>
  <c r="I275" i="74"/>
  <c r="I274" i="74"/>
  <c r="I272" i="74"/>
  <c r="I271" i="74"/>
  <c r="I270" i="74"/>
  <c r="I269" i="74"/>
  <c r="I268" i="74"/>
  <c r="I266" i="74"/>
  <c r="I265" i="74"/>
  <c r="I264" i="74"/>
  <c r="I263" i="74"/>
  <c r="I262" i="74"/>
  <c r="I260" i="74"/>
  <c r="I259" i="74"/>
  <c r="I258" i="74"/>
  <c r="I257" i="74"/>
  <c r="I256" i="74"/>
  <c r="I254" i="74"/>
  <c r="I253" i="74"/>
  <c r="I252" i="74"/>
  <c r="I251" i="74"/>
  <c r="I250" i="74"/>
  <c r="I248" i="74"/>
  <c r="I247" i="74"/>
  <c r="I246" i="74"/>
  <c r="I245" i="74"/>
  <c r="I244" i="74"/>
  <c r="I242" i="74"/>
  <c r="I241" i="74"/>
  <c r="I240" i="74"/>
  <c r="I239" i="74"/>
  <c r="I238" i="74"/>
  <c r="I236" i="74"/>
  <c r="I235" i="74"/>
  <c r="I234" i="74"/>
  <c r="I233" i="74"/>
  <c r="I232" i="74"/>
  <c r="I230" i="74"/>
  <c r="I229" i="74"/>
  <c r="I228" i="74"/>
  <c r="I227" i="74"/>
  <c r="I226" i="74"/>
  <c r="I224" i="74"/>
  <c r="I223" i="74"/>
  <c r="I222" i="74"/>
  <c r="I221" i="74"/>
  <c r="I220" i="74"/>
  <c r="I218" i="74"/>
  <c r="I217" i="74"/>
  <c r="I216" i="74"/>
  <c r="I215" i="74"/>
  <c r="I214" i="74"/>
  <c r="I212" i="74"/>
  <c r="I211" i="74"/>
  <c r="I210" i="74"/>
  <c r="I209" i="74"/>
  <c r="I208" i="74"/>
  <c r="I206" i="74"/>
  <c r="I205" i="74"/>
  <c r="I204" i="74"/>
  <c r="I203" i="74"/>
  <c r="I202" i="74"/>
  <c r="I200" i="74"/>
  <c r="I199" i="74"/>
  <c r="I198" i="74"/>
  <c r="I197" i="74"/>
  <c r="I196" i="74"/>
  <c r="I194" i="74"/>
  <c r="I193" i="74"/>
  <c r="I192" i="74"/>
  <c r="I191" i="74"/>
  <c r="I190" i="74"/>
  <c r="I188" i="74"/>
  <c r="I187" i="74"/>
  <c r="I186" i="74"/>
  <c r="I185" i="74"/>
  <c r="I184" i="74"/>
  <c r="I182" i="74"/>
  <c r="I181" i="74"/>
  <c r="I180" i="74"/>
  <c r="I179" i="74"/>
  <c r="I178" i="74"/>
  <c r="I176" i="74"/>
  <c r="I175" i="74"/>
  <c r="I174" i="74"/>
  <c r="I173" i="74"/>
  <c r="I172" i="74"/>
  <c r="I170" i="74"/>
  <c r="I169" i="74"/>
  <c r="I168" i="74"/>
  <c r="I167" i="74"/>
  <c r="I166" i="74"/>
  <c r="I164" i="74"/>
  <c r="I163" i="74"/>
  <c r="I162" i="74"/>
  <c r="I161" i="74"/>
  <c r="I160" i="74"/>
  <c r="I158" i="74"/>
  <c r="I157" i="74"/>
  <c r="I156" i="74"/>
  <c r="I155" i="74"/>
  <c r="I154" i="74"/>
  <c r="I152" i="74"/>
  <c r="I151" i="74"/>
  <c r="I150" i="74"/>
  <c r="I149" i="74"/>
  <c r="I148" i="74"/>
  <c r="I146" i="74"/>
  <c r="I145" i="74"/>
  <c r="I144" i="74"/>
  <c r="I143" i="74"/>
  <c r="I142" i="74"/>
  <c r="I140" i="74"/>
  <c r="I139" i="74"/>
  <c r="I138" i="74"/>
  <c r="I137" i="74"/>
  <c r="I136" i="74"/>
  <c r="I134" i="74"/>
  <c r="I133" i="74"/>
  <c r="I132" i="74"/>
  <c r="I131" i="74"/>
  <c r="I130" i="74"/>
  <c r="I128" i="74"/>
  <c r="I127" i="74"/>
  <c r="I126" i="74"/>
  <c r="I125" i="74"/>
  <c r="I124" i="74"/>
  <c r="I122" i="74"/>
  <c r="I121" i="74"/>
  <c r="I120" i="74"/>
  <c r="I119" i="74"/>
  <c r="I118" i="74"/>
  <c r="I116" i="74"/>
  <c r="I115" i="74"/>
  <c r="I114" i="74"/>
  <c r="I113" i="74"/>
  <c r="I112" i="74"/>
  <c r="I110" i="74"/>
  <c r="I109" i="74"/>
  <c r="I108" i="74"/>
  <c r="I107" i="74"/>
  <c r="I106" i="74"/>
  <c r="I104" i="74"/>
  <c r="I103" i="74"/>
  <c r="I102" i="74"/>
  <c r="I101" i="74"/>
  <c r="I100" i="74"/>
  <c r="I98" i="74"/>
  <c r="I97" i="74"/>
  <c r="I96" i="74"/>
  <c r="I95" i="74"/>
  <c r="I94" i="74"/>
  <c r="I92" i="74"/>
  <c r="I91" i="74"/>
  <c r="I90" i="74"/>
  <c r="I89" i="74"/>
  <c r="I88" i="74"/>
  <c r="I86" i="74"/>
  <c r="I85" i="74"/>
  <c r="I84" i="74"/>
  <c r="I83" i="74"/>
  <c r="I82" i="74"/>
  <c r="I80" i="74"/>
  <c r="I79" i="74"/>
  <c r="I78" i="74"/>
  <c r="I77" i="74"/>
  <c r="I76" i="74"/>
  <c r="I74" i="74"/>
  <c r="I73" i="74"/>
  <c r="I72" i="74"/>
  <c r="I71" i="74"/>
  <c r="I70" i="74"/>
  <c r="I68" i="74"/>
  <c r="I67" i="74"/>
  <c r="I66" i="74"/>
  <c r="I65" i="74"/>
  <c r="I64" i="74"/>
  <c r="I62" i="74"/>
  <c r="I61" i="74"/>
  <c r="I60" i="74"/>
  <c r="I59" i="74"/>
  <c r="I58" i="74"/>
  <c r="I56" i="74"/>
  <c r="I55" i="74"/>
  <c r="I54" i="74"/>
  <c r="I53" i="74"/>
  <c r="I52" i="74"/>
  <c r="I50" i="74"/>
  <c r="I49" i="74"/>
  <c r="I48" i="74"/>
  <c r="I47" i="74"/>
  <c r="I46" i="74"/>
  <c r="I44" i="74"/>
  <c r="I43" i="74"/>
  <c r="I42" i="74"/>
  <c r="I41" i="74"/>
  <c r="I40" i="74"/>
  <c r="I38" i="74"/>
  <c r="I37" i="74"/>
  <c r="I36" i="74"/>
  <c r="I35" i="74"/>
  <c r="I34" i="74"/>
  <c r="I32" i="74"/>
  <c r="I31" i="74"/>
  <c r="I30" i="74"/>
  <c r="I29" i="74"/>
  <c r="I28" i="74"/>
  <c r="I26" i="74"/>
  <c r="I25" i="74"/>
  <c r="I24" i="74"/>
  <c r="I23" i="74"/>
  <c r="I22" i="74"/>
  <c r="I20" i="74"/>
  <c r="I19" i="74"/>
  <c r="I18" i="74"/>
  <c r="I17" i="74"/>
  <c r="I16" i="74"/>
  <c r="I14" i="74"/>
  <c r="I13" i="74"/>
  <c r="I12" i="74"/>
  <c r="I11" i="74"/>
  <c r="I10" i="74"/>
  <c r="I446" i="47"/>
  <c r="I445" i="47"/>
  <c r="I444" i="47"/>
  <c r="I443" i="47"/>
  <c r="I442" i="47"/>
  <c r="I440" i="47"/>
  <c r="I439" i="47"/>
  <c r="I438" i="47"/>
  <c r="I437" i="47"/>
  <c r="I436" i="47"/>
  <c r="I434" i="47"/>
  <c r="I433" i="47"/>
  <c r="I432" i="47"/>
  <c r="I431" i="47"/>
  <c r="I430" i="47"/>
  <c r="I428" i="47"/>
  <c r="I427" i="47"/>
  <c r="I426" i="47"/>
  <c r="I425" i="47"/>
  <c r="I424" i="47"/>
  <c r="I422" i="47"/>
  <c r="I421" i="47"/>
  <c r="I420" i="47"/>
  <c r="I419" i="47"/>
  <c r="I418" i="47"/>
  <c r="I416" i="47"/>
  <c r="I415" i="47"/>
  <c r="I414" i="47"/>
  <c r="I413" i="47"/>
  <c r="I412" i="47"/>
  <c r="I410" i="47"/>
  <c r="I409" i="47"/>
  <c r="I408" i="47"/>
  <c r="I407" i="47"/>
  <c r="I406" i="47"/>
  <c r="I404" i="47"/>
  <c r="I403" i="47"/>
  <c r="I402" i="47"/>
  <c r="I401" i="47"/>
  <c r="I400" i="47"/>
  <c r="I398" i="47"/>
  <c r="I397" i="47"/>
  <c r="I396" i="47"/>
  <c r="I395" i="47"/>
  <c r="I394" i="47"/>
  <c r="I392" i="47"/>
  <c r="I391" i="47"/>
  <c r="I390" i="47"/>
  <c r="I389" i="47"/>
  <c r="I388" i="47"/>
  <c r="I386" i="47"/>
  <c r="I385" i="47"/>
  <c r="I384" i="47"/>
  <c r="I383" i="47"/>
  <c r="I382" i="47"/>
  <c r="I380" i="47"/>
  <c r="I379" i="47"/>
  <c r="I378" i="47"/>
  <c r="I377" i="47"/>
  <c r="I376" i="47"/>
  <c r="I374" i="47"/>
  <c r="I373" i="47"/>
  <c r="I372" i="47"/>
  <c r="I371" i="47"/>
  <c r="I370" i="47"/>
  <c r="I368" i="47"/>
  <c r="I367" i="47"/>
  <c r="I366" i="47"/>
  <c r="I365" i="47"/>
  <c r="I364" i="47"/>
  <c r="I362" i="47"/>
  <c r="I361" i="47"/>
  <c r="I360" i="47"/>
  <c r="I359" i="47"/>
  <c r="I358" i="47"/>
  <c r="I356" i="47"/>
  <c r="I355" i="47"/>
  <c r="I354" i="47"/>
  <c r="I353" i="47"/>
  <c r="I352" i="47"/>
  <c r="I350" i="47"/>
  <c r="I349" i="47"/>
  <c r="I348" i="47"/>
  <c r="I347" i="47"/>
  <c r="I346" i="47"/>
  <c r="I344" i="47"/>
  <c r="I343" i="47"/>
  <c r="I342" i="47"/>
  <c r="I341" i="47"/>
  <c r="I340" i="47"/>
  <c r="I338" i="47"/>
  <c r="I337" i="47"/>
  <c r="I336" i="47"/>
  <c r="I335" i="47"/>
  <c r="I334" i="47"/>
  <c r="I332" i="47"/>
  <c r="I331" i="47"/>
  <c r="I330" i="47"/>
  <c r="I329" i="47"/>
  <c r="I328" i="47"/>
  <c r="I326" i="47"/>
  <c r="I325" i="47"/>
  <c r="I324" i="47"/>
  <c r="I323" i="47"/>
  <c r="I322" i="47"/>
  <c r="I320" i="47"/>
  <c r="I319" i="47"/>
  <c r="I318" i="47"/>
  <c r="I317" i="47"/>
  <c r="I316" i="47"/>
  <c r="I314" i="47"/>
  <c r="I313" i="47"/>
  <c r="I312" i="47"/>
  <c r="I311" i="47"/>
  <c r="I310" i="47"/>
  <c r="I308" i="47"/>
  <c r="I307" i="47"/>
  <c r="I306" i="47"/>
  <c r="I305" i="47"/>
  <c r="I304" i="47"/>
  <c r="I302" i="47"/>
  <c r="I301" i="47"/>
  <c r="I300" i="47"/>
  <c r="I299" i="47"/>
  <c r="I298" i="47"/>
  <c r="I296" i="47"/>
  <c r="I295" i="47"/>
  <c r="I294" i="47"/>
  <c r="I293" i="47"/>
  <c r="I292" i="47"/>
  <c r="I290" i="47"/>
  <c r="I289" i="47"/>
  <c r="I288" i="47"/>
  <c r="I287" i="47"/>
  <c r="I286" i="47"/>
  <c r="I284" i="47"/>
  <c r="I283" i="47"/>
  <c r="I282" i="47"/>
  <c r="I281" i="47"/>
  <c r="I280" i="47"/>
  <c r="I278" i="47"/>
  <c r="I277" i="47"/>
  <c r="I276" i="47"/>
  <c r="I275" i="47"/>
  <c r="I274" i="47"/>
  <c r="I272" i="47"/>
  <c r="I271" i="47"/>
  <c r="I270" i="47"/>
  <c r="I269" i="47"/>
  <c r="I268" i="47"/>
  <c r="I266" i="47"/>
  <c r="I265" i="47"/>
  <c r="I264" i="47"/>
  <c r="I263" i="47"/>
  <c r="I262" i="47"/>
  <c r="I260" i="47"/>
  <c r="I259" i="47"/>
  <c r="I258" i="47"/>
  <c r="I257" i="47"/>
  <c r="I256" i="47"/>
  <c r="I254" i="47"/>
  <c r="I253" i="47"/>
  <c r="I252" i="47"/>
  <c r="I251" i="47"/>
  <c r="I250" i="47"/>
  <c r="I248" i="47"/>
  <c r="I247" i="47"/>
  <c r="I246" i="47"/>
  <c r="I245" i="47"/>
  <c r="I244" i="47"/>
  <c r="I242" i="47"/>
  <c r="I241" i="47"/>
  <c r="I240" i="47"/>
  <c r="I239" i="47"/>
  <c r="I238" i="47"/>
  <c r="I236" i="47"/>
  <c r="I235" i="47"/>
  <c r="I234" i="47"/>
  <c r="I233" i="47"/>
  <c r="I232" i="47"/>
  <c r="I230" i="47"/>
  <c r="I229" i="47"/>
  <c r="I228" i="47"/>
  <c r="I227" i="47"/>
  <c r="I226" i="47"/>
  <c r="I224" i="47"/>
  <c r="I223" i="47"/>
  <c r="I222" i="47"/>
  <c r="I221" i="47"/>
  <c r="I220" i="47"/>
  <c r="I218" i="47"/>
  <c r="I217" i="47"/>
  <c r="I216" i="47"/>
  <c r="I215" i="47"/>
  <c r="I214" i="47"/>
  <c r="I212" i="47"/>
  <c r="I211" i="47"/>
  <c r="I210" i="47"/>
  <c r="I209" i="47"/>
  <c r="I208" i="47"/>
  <c r="I206" i="47"/>
  <c r="I205" i="47"/>
  <c r="I204" i="47"/>
  <c r="I203" i="47"/>
  <c r="I202" i="47"/>
  <c r="I200" i="47"/>
  <c r="I199" i="47"/>
  <c r="I198" i="47"/>
  <c r="I197" i="47"/>
  <c r="I196" i="47"/>
  <c r="I194" i="47"/>
  <c r="I193" i="47"/>
  <c r="I192" i="47"/>
  <c r="I191" i="47"/>
  <c r="I190" i="47"/>
  <c r="I188" i="47"/>
  <c r="I187" i="47"/>
  <c r="I186" i="47"/>
  <c r="I185" i="47"/>
  <c r="I184" i="47"/>
  <c r="I182" i="47"/>
  <c r="I181" i="47"/>
  <c r="I180" i="47"/>
  <c r="I179" i="47"/>
  <c r="I178" i="47"/>
  <c r="I176" i="47"/>
  <c r="I175" i="47"/>
  <c r="I174" i="47"/>
  <c r="I173" i="47"/>
  <c r="I172" i="47"/>
  <c r="I170" i="47"/>
  <c r="I169" i="47"/>
  <c r="I168" i="47"/>
  <c r="I167" i="47"/>
  <c r="I166" i="47"/>
  <c r="I164" i="47"/>
  <c r="I163" i="47"/>
  <c r="I162" i="47"/>
  <c r="I161" i="47"/>
  <c r="I160" i="47"/>
  <c r="I158" i="47"/>
  <c r="I157" i="47"/>
  <c r="I156" i="47"/>
  <c r="I155" i="47"/>
  <c r="I154" i="47"/>
  <c r="I152" i="47"/>
  <c r="I151" i="47"/>
  <c r="I150" i="47"/>
  <c r="I149" i="47"/>
  <c r="I148" i="47"/>
  <c r="I146" i="47"/>
  <c r="I145" i="47"/>
  <c r="I144" i="47"/>
  <c r="I143" i="47"/>
  <c r="I142" i="47"/>
  <c r="I140" i="47"/>
  <c r="I139" i="47"/>
  <c r="I138" i="47"/>
  <c r="I137" i="47"/>
  <c r="I136" i="47"/>
  <c r="I134" i="47"/>
  <c r="I133" i="47"/>
  <c r="I132" i="47"/>
  <c r="I131" i="47"/>
  <c r="I130" i="47"/>
  <c r="I128" i="47"/>
  <c r="I127" i="47"/>
  <c r="I126" i="47"/>
  <c r="I125" i="47"/>
  <c r="I124" i="47"/>
  <c r="I122" i="47"/>
  <c r="I121" i="47"/>
  <c r="I120" i="47"/>
  <c r="I119" i="47"/>
  <c r="I118" i="47"/>
  <c r="I116" i="47"/>
  <c r="I115" i="47"/>
  <c r="I114" i="47"/>
  <c r="I113" i="47"/>
  <c r="I112" i="47"/>
  <c r="I110" i="47"/>
  <c r="I109" i="47"/>
  <c r="I108" i="47"/>
  <c r="I107" i="47"/>
  <c r="I106" i="47"/>
  <c r="I104" i="47"/>
  <c r="I103" i="47"/>
  <c r="I102" i="47"/>
  <c r="I101" i="47"/>
  <c r="I100" i="47"/>
  <c r="I98" i="47"/>
  <c r="I97" i="47"/>
  <c r="I96" i="47"/>
  <c r="I95" i="47"/>
  <c r="I94" i="47"/>
  <c r="I92" i="47"/>
  <c r="I91" i="47"/>
  <c r="I90" i="47"/>
  <c r="I89" i="47"/>
  <c r="I88" i="47"/>
  <c r="I86" i="47"/>
  <c r="I85" i="47"/>
  <c r="I84" i="47"/>
  <c r="I83" i="47"/>
  <c r="I82" i="47"/>
  <c r="I80" i="47"/>
  <c r="I79" i="47"/>
  <c r="I78" i="47"/>
  <c r="I77" i="47"/>
  <c r="I76" i="47"/>
  <c r="I74" i="47"/>
  <c r="I73" i="47"/>
  <c r="I72" i="47"/>
  <c r="I71" i="47"/>
  <c r="I70" i="47"/>
  <c r="I68" i="47"/>
  <c r="I67" i="47"/>
  <c r="I66" i="47"/>
  <c r="I65" i="47"/>
  <c r="I64" i="47"/>
  <c r="I62" i="47"/>
  <c r="I61" i="47"/>
  <c r="I60" i="47"/>
  <c r="I59" i="47"/>
  <c r="I58" i="47"/>
  <c r="I56" i="47"/>
  <c r="I55" i="47"/>
  <c r="I54" i="47"/>
  <c r="I53" i="47"/>
  <c r="I52" i="47"/>
  <c r="I50" i="47"/>
  <c r="I49" i="47"/>
  <c r="I48" i="47"/>
  <c r="I47" i="47"/>
  <c r="I46" i="47"/>
  <c r="I44" i="47"/>
  <c r="I43" i="47"/>
  <c r="I42" i="47"/>
  <c r="I41" i="47"/>
  <c r="I40" i="47"/>
  <c r="I38" i="47"/>
  <c r="I37" i="47"/>
  <c r="I36" i="47"/>
  <c r="I35" i="47"/>
  <c r="I34" i="47"/>
  <c r="I32" i="47"/>
  <c r="I31" i="47"/>
  <c r="I30" i="47"/>
  <c r="I29" i="47"/>
  <c r="I28" i="47"/>
  <c r="I26" i="47"/>
  <c r="I25" i="47"/>
  <c r="I24" i="47"/>
  <c r="I23" i="47"/>
  <c r="I22" i="47"/>
  <c r="I20" i="47"/>
  <c r="I19" i="47"/>
  <c r="I18" i="47"/>
  <c r="I17" i="47"/>
  <c r="I16" i="47"/>
  <c r="I14" i="47"/>
  <c r="I13" i="47"/>
  <c r="I12" i="47"/>
  <c r="I11" i="47"/>
  <c r="I10" i="47"/>
  <c r="L9" i="73"/>
  <c r="L9" i="74"/>
  <c r="L9" i="47"/>
  <c r="L8" i="73"/>
  <c r="K8" i="73"/>
  <c r="L7" i="73"/>
  <c r="K7" i="73"/>
  <c r="L6" i="73"/>
  <c r="K6" i="73"/>
  <c r="L5" i="73"/>
  <c r="K5" i="73"/>
  <c r="L4" i="73"/>
  <c r="K4" i="73"/>
  <c r="L8" i="74"/>
  <c r="K8" i="74"/>
  <c r="L7" i="74"/>
  <c r="K7" i="74"/>
  <c r="L6" i="74"/>
  <c r="K6" i="74"/>
  <c r="L5" i="74"/>
  <c r="K5" i="74"/>
  <c r="L4" i="74"/>
  <c r="K4" i="74"/>
  <c r="L8" i="47"/>
  <c r="K8" i="47"/>
  <c r="L7" i="47"/>
  <c r="K7" i="47"/>
  <c r="L6" i="47"/>
  <c r="K6" i="47"/>
  <c r="L5" i="47"/>
  <c r="K5" i="47"/>
  <c r="L4" i="47"/>
  <c r="K4" i="47"/>
  <c r="I4" i="73"/>
  <c r="I4" i="74"/>
  <c r="I4" i="47"/>
  <c r="I8" i="73"/>
  <c r="I7" i="73"/>
  <c r="I6" i="73"/>
  <c r="I5" i="73"/>
  <c r="I8" i="74"/>
  <c r="I7" i="74"/>
  <c r="I6" i="74"/>
  <c r="I5" i="74"/>
  <c r="I8" i="47"/>
  <c r="I7" i="47"/>
  <c r="I6" i="47"/>
  <c r="I5" i="47"/>
  <c r="K452" i="47"/>
  <c r="K451" i="47"/>
  <c r="K450" i="47"/>
  <c r="K449" i="47"/>
  <c r="K448" i="47"/>
  <c r="K56" i="72"/>
  <c r="K55" i="72"/>
  <c r="K54" i="72"/>
  <c r="K53" i="72"/>
  <c r="K52" i="72"/>
  <c r="K50" i="72"/>
  <c r="K49" i="72"/>
  <c r="K48" i="72"/>
  <c r="K47" i="72"/>
  <c r="K46" i="72"/>
  <c r="K44" i="72"/>
  <c r="K43" i="72"/>
  <c r="K42" i="72"/>
  <c r="K41" i="72"/>
  <c r="K40" i="72"/>
  <c r="K38" i="72"/>
  <c r="K37" i="72"/>
  <c r="K36" i="72"/>
  <c r="K35" i="72"/>
  <c r="K34" i="72"/>
  <c r="K32" i="72"/>
  <c r="K31" i="72"/>
  <c r="K30" i="72"/>
  <c r="K29" i="72"/>
  <c r="K28" i="72"/>
  <c r="K26" i="72"/>
  <c r="K25" i="72"/>
  <c r="K24" i="72"/>
  <c r="K23" i="72"/>
  <c r="K22" i="72"/>
  <c r="K20" i="72"/>
  <c r="K19" i="72"/>
  <c r="K18" i="72"/>
  <c r="K17" i="72"/>
  <c r="K16" i="72"/>
  <c r="K14" i="72"/>
  <c r="K13" i="72"/>
  <c r="K12" i="72"/>
  <c r="K11" i="72"/>
  <c r="K10" i="72"/>
  <c r="K56" i="71"/>
  <c r="K55" i="71"/>
  <c r="K54" i="71"/>
  <c r="K53" i="71"/>
  <c r="K52" i="71"/>
  <c r="K50" i="71"/>
  <c r="K49" i="71"/>
  <c r="K48" i="71"/>
  <c r="K47" i="71"/>
  <c r="K46" i="71"/>
  <c r="K44" i="71"/>
  <c r="K43" i="71"/>
  <c r="K42" i="71"/>
  <c r="K41" i="71"/>
  <c r="K40" i="71"/>
  <c r="K38" i="71"/>
  <c r="K37" i="71"/>
  <c r="K36" i="71"/>
  <c r="K35" i="71"/>
  <c r="K34" i="71"/>
  <c r="K32" i="71"/>
  <c r="K31" i="71"/>
  <c r="K30" i="71"/>
  <c r="K29" i="71"/>
  <c r="K28" i="71"/>
  <c r="K26" i="71"/>
  <c r="K25" i="71"/>
  <c r="K24" i="71"/>
  <c r="K23" i="71"/>
  <c r="K22" i="71"/>
  <c r="K20" i="71"/>
  <c r="K19" i="71"/>
  <c r="K18" i="71"/>
  <c r="K17" i="71"/>
  <c r="K16" i="71"/>
  <c r="K14" i="71"/>
  <c r="K13" i="71"/>
  <c r="K12" i="71"/>
  <c r="K11" i="71"/>
  <c r="K10" i="71"/>
  <c r="L5" i="72"/>
  <c r="L6" i="72"/>
  <c r="L7" i="72"/>
  <c r="L8" i="72"/>
  <c r="L9" i="72"/>
  <c r="L5" i="71"/>
  <c r="L6" i="71"/>
  <c r="L7" i="71"/>
  <c r="L8" i="71"/>
  <c r="L9" i="71"/>
  <c r="L4" i="72"/>
  <c r="L4" i="71"/>
  <c r="K8" i="71"/>
  <c r="K7" i="71"/>
  <c r="K6" i="71"/>
  <c r="K5" i="71"/>
  <c r="K4" i="71"/>
  <c r="K8" i="72"/>
  <c r="K7" i="72"/>
  <c r="K6" i="72"/>
  <c r="K5" i="72"/>
  <c r="K4" i="72"/>
  <c r="I56" i="71"/>
  <c r="I55" i="71"/>
  <c r="I54" i="71"/>
  <c r="I53" i="71"/>
  <c r="I52" i="71"/>
  <c r="I50" i="71"/>
  <c r="I49" i="71"/>
  <c r="I48" i="71"/>
  <c r="I47" i="71"/>
  <c r="I46" i="71"/>
  <c r="I44" i="71"/>
  <c r="I43" i="71"/>
  <c r="I42" i="71"/>
  <c r="I41" i="71"/>
  <c r="I40" i="71"/>
  <c r="I38" i="71"/>
  <c r="I37" i="71"/>
  <c r="I36" i="71"/>
  <c r="I35" i="71"/>
  <c r="I34" i="71"/>
  <c r="I32" i="71"/>
  <c r="I31" i="71"/>
  <c r="I30" i="71"/>
  <c r="I29" i="71"/>
  <c r="I28" i="71"/>
  <c r="I26" i="71"/>
  <c r="I25" i="71"/>
  <c r="I24" i="71"/>
  <c r="I23" i="71"/>
  <c r="I22" i="71"/>
  <c r="I20" i="71"/>
  <c r="I19" i="71"/>
  <c r="I18" i="71"/>
  <c r="I17" i="71"/>
  <c r="I16" i="71"/>
  <c r="I14" i="71"/>
  <c r="I13" i="71"/>
  <c r="I12" i="71"/>
  <c r="I11" i="71"/>
  <c r="I10" i="71"/>
  <c r="I56" i="72"/>
  <c r="I55" i="72"/>
  <c r="I54" i="72"/>
  <c r="I53" i="72"/>
  <c r="I52" i="72"/>
  <c r="I50" i="72"/>
  <c r="I49" i="72"/>
  <c r="I48" i="72"/>
  <c r="I47" i="72"/>
  <c r="I46" i="72"/>
  <c r="I44" i="72"/>
  <c r="I43" i="72"/>
  <c r="I42" i="72"/>
  <c r="I41" i="72"/>
  <c r="I40" i="72"/>
  <c r="I38" i="72"/>
  <c r="I37" i="72"/>
  <c r="I36" i="72"/>
  <c r="I35" i="72"/>
  <c r="I34" i="72"/>
  <c r="I32" i="72"/>
  <c r="I31" i="72"/>
  <c r="I30" i="72"/>
  <c r="I29" i="72"/>
  <c r="I28" i="72"/>
  <c r="I26" i="72"/>
  <c r="I25" i="72"/>
  <c r="I24" i="72"/>
  <c r="I23" i="72"/>
  <c r="I22" i="72"/>
  <c r="I20" i="72"/>
  <c r="I19" i="72"/>
  <c r="I18" i="72"/>
  <c r="I17" i="72"/>
  <c r="I16" i="72"/>
  <c r="I14" i="72"/>
  <c r="I13" i="72"/>
  <c r="I12" i="72"/>
  <c r="I11" i="72"/>
  <c r="I10" i="72"/>
  <c r="I452" i="47"/>
  <c r="I451" i="47"/>
  <c r="I450" i="47"/>
  <c r="I449" i="47"/>
  <c r="I448" i="47"/>
  <c r="I8" i="71"/>
  <c r="I7" i="71"/>
  <c r="I6" i="71"/>
  <c r="I5" i="71"/>
  <c r="I4" i="71"/>
  <c r="I8" i="72"/>
  <c r="I7" i="72"/>
  <c r="I6" i="72"/>
  <c r="I5" i="72"/>
  <c r="I4" i="72"/>
  <c r="I11" i="65" l="1"/>
  <c r="L453" i="74"/>
  <c r="H10" i="65"/>
  <c r="K452" i="74"/>
  <c r="F10" i="65"/>
  <c r="I452" i="74"/>
  <c r="I10" i="65"/>
  <c r="L452" i="74"/>
  <c r="H9" i="65"/>
  <c r="K451" i="74"/>
  <c r="F9" i="65"/>
  <c r="I451" i="74"/>
  <c r="I9" i="65"/>
  <c r="L451" i="74"/>
  <c r="H8" i="65"/>
  <c r="K450" i="74"/>
  <c r="F8" i="65"/>
  <c r="I450" i="74"/>
  <c r="I8" i="65"/>
  <c r="L450" i="74"/>
  <c r="H7" i="65"/>
  <c r="K449" i="74"/>
  <c r="F7" i="65"/>
  <c r="I449" i="74"/>
  <c r="I7" i="65"/>
  <c r="L449" i="74"/>
  <c r="H6" i="65"/>
  <c r="K448" i="74"/>
  <c r="F6" i="65"/>
  <c r="I448" i="74"/>
  <c r="I6" i="65"/>
  <c r="L448" i="74"/>
  <c r="BN80" i="25"/>
  <c r="BM80" i="25"/>
  <c r="BN79" i="25"/>
  <c r="BM79" i="25"/>
  <c r="BN78" i="25"/>
  <c r="BM78" i="25"/>
  <c r="BN77" i="25"/>
  <c r="BM77" i="25"/>
  <c r="BN76" i="25"/>
  <c r="BM76" i="25"/>
  <c r="BN75" i="25"/>
  <c r="BM75" i="25"/>
  <c r="BN74" i="25"/>
  <c r="BM74" i="25"/>
  <c r="BN73" i="25"/>
  <c r="BM73" i="25"/>
  <c r="BN72" i="25"/>
  <c r="BM72" i="25"/>
  <c r="BN71" i="25"/>
  <c r="BM71" i="25"/>
  <c r="BN70" i="25"/>
  <c r="BM70" i="25"/>
  <c r="BN69" i="25"/>
  <c r="BM69" i="25"/>
  <c r="BN68" i="25"/>
  <c r="BM68" i="25"/>
  <c r="BN67" i="25"/>
  <c r="BM67" i="25"/>
  <c r="BN66" i="25"/>
  <c r="BM66" i="25"/>
  <c r="BN65" i="25"/>
  <c r="BM65" i="25"/>
  <c r="BN64" i="25"/>
  <c r="BM64" i="25"/>
  <c r="BN63" i="25"/>
  <c r="BM63" i="25"/>
  <c r="BN62" i="25"/>
  <c r="BM62" i="25"/>
  <c r="BN61" i="25"/>
  <c r="BM61" i="25"/>
  <c r="BN60" i="25"/>
  <c r="BM60" i="25"/>
  <c r="BN59" i="25"/>
  <c r="BM59" i="25"/>
  <c r="BN58" i="25"/>
  <c r="BM58" i="25"/>
  <c r="BN57" i="25"/>
  <c r="BM57" i="25"/>
  <c r="BN56" i="25"/>
  <c r="BM56" i="25"/>
  <c r="BN55" i="25"/>
  <c r="BM55" i="25"/>
  <c r="BN54" i="25"/>
  <c r="BM54" i="25"/>
  <c r="BN53" i="25"/>
  <c r="BM53" i="25"/>
  <c r="BN52" i="25"/>
  <c r="BM52" i="25"/>
  <c r="BN51" i="25"/>
  <c r="BM51" i="25"/>
  <c r="BN50" i="25"/>
  <c r="BM50" i="25"/>
  <c r="BN49" i="25"/>
  <c r="BM49" i="25"/>
  <c r="BN48" i="25"/>
  <c r="BM48" i="25"/>
  <c r="BN47" i="25"/>
  <c r="BM47" i="25"/>
  <c r="BN46" i="25"/>
  <c r="BM46" i="25"/>
  <c r="BN45" i="25"/>
  <c r="BM45" i="25"/>
  <c r="BN44" i="25"/>
  <c r="BM44" i="25"/>
  <c r="BN43" i="25"/>
  <c r="BM43" i="25"/>
  <c r="BN42" i="25"/>
  <c r="BM42" i="25"/>
  <c r="BN41" i="25"/>
  <c r="BM41" i="25"/>
  <c r="BN40" i="25"/>
  <c r="BM40" i="25"/>
  <c r="BN39" i="25"/>
  <c r="BM39" i="25"/>
  <c r="BN38" i="25"/>
  <c r="BM38" i="25"/>
  <c r="BN37" i="25"/>
  <c r="BM37" i="25"/>
  <c r="BN36" i="25"/>
  <c r="BM36" i="25"/>
  <c r="BN35" i="25"/>
  <c r="BM35" i="25"/>
  <c r="BN34" i="25"/>
  <c r="BM34" i="25"/>
  <c r="BN33" i="25"/>
  <c r="BM33" i="25"/>
  <c r="BN32" i="25"/>
  <c r="BM32" i="25"/>
  <c r="BN31" i="25"/>
  <c r="BM31" i="25"/>
  <c r="BN30" i="25"/>
  <c r="BM30" i="25"/>
  <c r="BN29" i="25"/>
  <c r="BM29" i="25"/>
  <c r="BN28" i="25"/>
  <c r="BM28" i="25"/>
  <c r="BN27" i="25"/>
  <c r="BM27" i="25"/>
  <c r="BN26" i="25"/>
  <c r="BM26" i="25"/>
  <c r="BN25" i="25"/>
  <c r="BM25" i="25"/>
  <c r="BN24" i="25"/>
  <c r="BM24" i="25"/>
  <c r="BN23" i="25"/>
  <c r="BM23" i="25"/>
  <c r="BN22" i="25"/>
  <c r="BM22" i="25"/>
  <c r="BN21" i="25"/>
  <c r="BM21" i="25"/>
  <c r="BN20" i="25"/>
  <c r="BM20" i="25"/>
  <c r="BN19" i="25"/>
  <c r="BM19" i="25"/>
  <c r="BN18" i="25"/>
  <c r="BM18" i="25"/>
  <c r="BN17" i="25"/>
  <c r="BM17" i="25"/>
  <c r="BN16" i="25"/>
  <c r="BM16" i="25"/>
  <c r="BN15" i="25"/>
  <c r="BM15" i="25"/>
  <c r="BN14" i="25"/>
  <c r="BM14" i="25"/>
  <c r="BN13" i="25"/>
  <c r="BM13" i="25"/>
  <c r="BN12" i="25"/>
  <c r="BM12" i="25"/>
  <c r="BN11" i="25"/>
  <c r="BM11" i="25"/>
  <c r="BN10" i="25"/>
  <c r="BM10" i="25"/>
  <c r="BN9" i="25"/>
  <c r="BM9" i="25"/>
  <c r="BN8" i="25"/>
  <c r="BM8" i="25"/>
  <c r="BN7" i="25"/>
  <c r="BM7" i="25"/>
  <c r="BE80" i="25"/>
  <c r="BD80" i="25"/>
  <c r="BE79" i="25"/>
  <c r="BD79" i="25"/>
  <c r="BE78" i="25"/>
  <c r="BD78" i="25"/>
  <c r="BE77" i="25"/>
  <c r="BD77" i="25"/>
  <c r="BE76" i="25"/>
  <c r="BD76" i="25"/>
  <c r="BE75" i="25"/>
  <c r="BD75" i="25"/>
  <c r="BE74" i="25"/>
  <c r="BD74" i="25"/>
  <c r="BE73" i="25"/>
  <c r="BD73" i="25"/>
  <c r="BE72" i="25"/>
  <c r="BD72" i="25"/>
  <c r="BE71" i="25"/>
  <c r="BD71" i="25"/>
  <c r="BE70" i="25"/>
  <c r="BD70" i="25"/>
  <c r="BE69" i="25"/>
  <c r="BD69" i="25"/>
  <c r="BE68" i="25"/>
  <c r="BD68" i="25"/>
  <c r="BE67" i="25"/>
  <c r="BD67" i="25"/>
  <c r="BE66" i="25"/>
  <c r="BD66" i="25"/>
  <c r="BE65" i="25"/>
  <c r="BD65" i="25"/>
  <c r="BE64" i="25"/>
  <c r="BD64" i="25"/>
  <c r="BE63" i="25"/>
  <c r="BD63" i="25"/>
  <c r="BE62" i="25"/>
  <c r="BD62" i="25"/>
  <c r="BE61" i="25"/>
  <c r="BD61" i="25"/>
  <c r="BE60" i="25"/>
  <c r="BD60" i="25"/>
  <c r="BE59" i="25"/>
  <c r="BD59" i="25"/>
  <c r="BE58" i="25"/>
  <c r="BD58" i="25"/>
  <c r="BE57" i="25"/>
  <c r="BD57" i="25"/>
  <c r="BE56" i="25"/>
  <c r="BD56" i="25"/>
  <c r="BE55" i="25"/>
  <c r="BD55" i="25"/>
  <c r="BE54" i="25"/>
  <c r="BD54" i="25"/>
  <c r="BE53" i="25"/>
  <c r="BD53" i="25"/>
  <c r="BE52" i="25"/>
  <c r="BD52" i="25"/>
  <c r="BE51" i="25"/>
  <c r="BD51" i="25"/>
  <c r="BE50" i="25"/>
  <c r="BD50" i="25"/>
  <c r="BE49" i="25"/>
  <c r="BD49" i="25"/>
  <c r="BE48" i="25"/>
  <c r="BD48" i="25"/>
  <c r="BE47" i="25"/>
  <c r="BD47" i="25"/>
  <c r="BE46" i="25"/>
  <c r="BD46" i="25"/>
  <c r="BE45" i="25"/>
  <c r="BD45" i="25"/>
  <c r="BE44" i="25"/>
  <c r="BD44" i="25"/>
  <c r="BE43" i="25"/>
  <c r="BD43" i="25"/>
  <c r="BE42" i="25"/>
  <c r="BD42" i="25"/>
  <c r="BE41" i="25"/>
  <c r="BD41" i="25"/>
  <c r="BE40" i="25"/>
  <c r="BD40" i="25"/>
  <c r="BE39" i="25"/>
  <c r="BD39" i="25"/>
  <c r="BE38" i="25"/>
  <c r="BD38" i="25"/>
  <c r="BE37" i="25"/>
  <c r="BD37" i="25"/>
  <c r="BE36" i="25"/>
  <c r="BD36" i="25"/>
  <c r="BE35" i="25"/>
  <c r="BD35" i="25"/>
  <c r="BE34" i="25"/>
  <c r="BD34" i="25"/>
  <c r="BE33" i="25"/>
  <c r="BD33" i="25"/>
  <c r="BE32" i="25"/>
  <c r="BD32" i="25"/>
  <c r="BE31" i="25"/>
  <c r="BD31" i="25"/>
  <c r="BE30" i="25"/>
  <c r="BD30" i="25"/>
  <c r="BE29" i="25"/>
  <c r="BD29" i="25"/>
  <c r="BE28" i="25"/>
  <c r="BD28" i="25"/>
  <c r="BE27" i="25"/>
  <c r="BD27" i="25"/>
  <c r="BE26" i="25"/>
  <c r="BD26" i="25"/>
  <c r="BE25" i="25"/>
  <c r="BD25" i="25"/>
  <c r="BE24" i="25"/>
  <c r="BD24" i="25"/>
  <c r="BE23" i="25"/>
  <c r="BD23" i="25"/>
  <c r="BE22" i="25"/>
  <c r="BD22" i="25"/>
  <c r="BE21" i="25"/>
  <c r="BD21" i="25"/>
  <c r="BE20" i="25"/>
  <c r="BD20" i="25"/>
  <c r="BE19" i="25"/>
  <c r="BD19" i="25"/>
  <c r="BE18" i="25"/>
  <c r="BD18" i="25"/>
  <c r="BE17" i="25"/>
  <c r="BD17" i="25"/>
  <c r="BE16" i="25"/>
  <c r="BD16" i="25"/>
  <c r="BE15" i="25"/>
  <c r="BD15" i="25"/>
  <c r="BE14" i="25"/>
  <c r="BD14" i="25"/>
  <c r="BE13" i="25"/>
  <c r="BD13" i="25"/>
  <c r="BE12" i="25"/>
  <c r="BD12" i="25"/>
  <c r="BE11" i="25"/>
  <c r="BD11" i="25"/>
  <c r="BE10" i="25"/>
  <c r="BD10" i="25"/>
  <c r="BE9" i="25"/>
  <c r="BD9" i="25"/>
  <c r="BE8" i="25"/>
  <c r="BD8" i="25"/>
  <c r="BE7" i="25"/>
  <c r="BD7" i="25"/>
  <c r="AV80" i="25"/>
  <c r="AU80" i="25"/>
  <c r="AV79" i="25"/>
  <c r="AU79" i="25"/>
  <c r="AV78" i="25"/>
  <c r="AU78" i="25"/>
  <c r="AV77" i="25"/>
  <c r="AU77" i="25"/>
  <c r="AV76" i="25"/>
  <c r="AU76" i="25"/>
  <c r="AV75" i="25"/>
  <c r="AU75" i="25"/>
  <c r="AV74" i="25"/>
  <c r="AU74" i="25"/>
  <c r="AV73" i="25"/>
  <c r="AU73" i="25"/>
  <c r="AV72" i="25"/>
  <c r="AU72" i="25"/>
  <c r="AV71" i="25"/>
  <c r="AU71" i="25"/>
  <c r="AV70" i="25"/>
  <c r="AU70" i="25"/>
  <c r="AV69" i="25"/>
  <c r="AU69" i="25"/>
  <c r="AV68" i="25"/>
  <c r="AU68" i="25"/>
  <c r="AV67" i="25"/>
  <c r="AU67" i="25"/>
  <c r="AV66" i="25"/>
  <c r="AU66" i="25"/>
  <c r="AV65" i="25"/>
  <c r="AU65" i="25"/>
  <c r="AV64" i="25"/>
  <c r="AU64" i="25"/>
  <c r="AV63" i="25"/>
  <c r="AU63" i="25"/>
  <c r="AV62" i="25"/>
  <c r="AU62" i="25"/>
  <c r="AV61" i="25"/>
  <c r="AU61" i="25"/>
  <c r="AV60" i="25"/>
  <c r="AU60" i="25"/>
  <c r="AV59" i="25"/>
  <c r="AU59" i="25"/>
  <c r="AV58" i="25"/>
  <c r="AU58" i="25"/>
  <c r="AV57" i="25"/>
  <c r="AU57" i="25"/>
  <c r="AV56" i="25"/>
  <c r="AU56" i="25"/>
  <c r="AV55" i="25"/>
  <c r="AU55" i="25"/>
  <c r="AV54" i="25"/>
  <c r="AU54" i="25"/>
  <c r="AV53" i="25"/>
  <c r="AU53" i="25"/>
  <c r="AV52" i="25"/>
  <c r="AU52" i="25"/>
  <c r="AV51" i="25"/>
  <c r="AU51" i="25"/>
  <c r="AV50" i="25"/>
  <c r="AU50" i="25"/>
  <c r="AV49" i="25"/>
  <c r="AU49" i="25"/>
  <c r="AV48" i="25"/>
  <c r="AU48" i="25"/>
  <c r="AV47" i="25"/>
  <c r="AU47" i="25"/>
  <c r="AV46" i="25"/>
  <c r="AU46" i="25"/>
  <c r="AV45" i="25"/>
  <c r="AU45" i="25"/>
  <c r="AV44" i="25"/>
  <c r="AU44" i="25"/>
  <c r="AV43" i="25"/>
  <c r="AU43" i="25"/>
  <c r="AV42" i="25"/>
  <c r="AU42" i="25"/>
  <c r="AV41" i="25"/>
  <c r="AU41" i="25"/>
  <c r="AV40" i="25"/>
  <c r="AU40" i="25"/>
  <c r="AV39" i="25"/>
  <c r="AU39" i="25"/>
  <c r="AV38" i="25"/>
  <c r="AU38" i="25"/>
  <c r="AV37" i="25"/>
  <c r="AU37" i="25"/>
  <c r="AV36" i="25"/>
  <c r="AU36" i="25"/>
  <c r="AV35" i="25"/>
  <c r="AU35" i="25"/>
  <c r="AV34" i="25"/>
  <c r="AU34" i="25"/>
  <c r="AV33" i="25"/>
  <c r="AU33" i="25"/>
  <c r="AV32" i="25"/>
  <c r="AU32" i="25"/>
  <c r="AV31" i="25"/>
  <c r="AU31" i="25"/>
  <c r="AV30" i="25"/>
  <c r="AU30" i="25"/>
  <c r="AV29" i="25"/>
  <c r="AU29" i="25"/>
  <c r="AV28" i="25"/>
  <c r="AU28" i="25"/>
  <c r="AV27" i="25"/>
  <c r="AU27" i="25"/>
  <c r="AV26" i="25"/>
  <c r="AU26" i="25"/>
  <c r="AV25" i="25"/>
  <c r="AU25" i="25"/>
  <c r="AV24" i="25"/>
  <c r="AU24" i="25"/>
  <c r="AV23" i="25"/>
  <c r="AU23" i="25"/>
  <c r="AV22" i="25"/>
  <c r="AU22" i="25"/>
  <c r="AV21" i="25"/>
  <c r="AU21" i="25"/>
  <c r="AV20" i="25"/>
  <c r="AU20" i="25"/>
  <c r="AV19" i="25"/>
  <c r="AU19" i="25"/>
  <c r="AV18" i="25"/>
  <c r="AU18" i="25"/>
  <c r="AV17" i="25"/>
  <c r="AU17" i="25"/>
  <c r="AV16" i="25"/>
  <c r="AU16" i="25"/>
  <c r="AV15" i="25"/>
  <c r="AU15" i="25"/>
  <c r="AV14" i="25"/>
  <c r="AU14" i="25"/>
  <c r="AV13" i="25"/>
  <c r="AU13" i="25"/>
  <c r="AV12" i="25"/>
  <c r="AU12" i="25"/>
  <c r="AV11" i="25"/>
  <c r="AU11" i="25"/>
  <c r="AV10" i="25"/>
  <c r="AU10" i="25"/>
  <c r="AV9" i="25"/>
  <c r="AU9" i="25"/>
  <c r="AV8" i="25"/>
  <c r="AU8" i="25"/>
  <c r="AV7" i="25"/>
  <c r="AU7" i="25"/>
  <c r="AM80" i="25"/>
  <c r="AL80" i="25"/>
  <c r="AM79" i="25"/>
  <c r="AL79" i="25"/>
  <c r="AM78" i="25"/>
  <c r="AL78" i="25"/>
  <c r="AM77" i="25"/>
  <c r="AL77" i="25"/>
  <c r="AM76" i="25"/>
  <c r="AL76" i="25"/>
  <c r="AM75" i="25"/>
  <c r="AL75" i="25"/>
  <c r="AM74" i="25"/>
  <c r="AL74" i="25"/>
  <c r="AM73" i="25"/>
  <c r="AL73" i="25"/>
  <c r="AM72" i="25"/>
  <c r="AL72" i="25"/>
  <c r="AM71" i="25"/>
  <c r="AL71" i="25"/>
  <c r="AM70" i="25"/>
  <c r="AL70" i="25"/>
  <c r="AM69" i="25"/>
  <c r="AL69" i="25"/>
  <c r="AM68" i="25"/>
  <c r="AL68" i="25"/>
  <c r="AM67" i="25"/>
  <c r="AL67" i="25"/>
  <c r="AM66" i="25"/>
  <c r="AL66" i="25"/>
  <c r="AM65" i="25"/>
  <c r="AL65" i="25"/>
  <c r="AM64" i="25"/>
  <c r="AL64" i="25"/>
  <c r="AM63" i="25"/>
  <c r="AL63" i="25"/>
  <c r="AM62" i="25"/>
  <c r="AL62" i="25"/>
  <c r="AM61" i="25"/>
  <c r="AL61" i="25"/>
  <c r="AM60" i="25"/>
  <c r="AL60" i="25"/>
  <c r="AM59" i="25"/>
  <c r="AL59" i="25"/>
  <c r="AM58" i="25"/>
  <c r="AL58" i="25"/>
  <c r="AM57" i="25"/>
  <c r="AL57" i="25"/>
  <c r="AM56" i="25"/>
  <c r="AL56" i="25"/>
  <c r="AM55" i="25"/>
  <c r="AL55" i="25"/>
  <c r="AM54" i="25"/>
  <c r="AL54" i="25"/>
  <c r="AM53" i="25"/>
  <c r="AL53" i="25"/>
  <c r="AM52" i="25"/>
  <c r="AL52" i="25"/>
  <c r="AM51" i="25"/>
  <c r="AL51" i="25"/>
  <c r="AM50" i="25"/>
  <c r="AL50" i="25"/>
  <c r="AM49" i="25"/>
  <c r="AL49" i="25"/>
  <c r="AM48" i="25"/>
  <c r="AL48" i="25"/>
  <c r="AM47" i="25"/>
  <c r="AL47" i="25"/>
  <c r="AM46" i="25"/>
  <c r="AL46" i="25"/>
  <c r="AM45" i="25"/>
  <c r="AL45" i="25"/>
  <c r="AM44" i="25"/>
  <c r="AL44" i="25"/>
  <c r="AM43" i="25"/>
  <c r="AL43" i="25"/>
  <c r="AM42" i="25"/>
  <c r="AL42" i="25"/>
  <c r="AM41" i="25"/>
  <c r="AL41" i="25"/>
  <c r="AM40" i="25"/>
  <c r="AL40" i="25"/>
  <c r="AM39" i="25"/>
  <c r="AL39" i="25"/>
  <c r="AM38" i="25"/>
  <c r="AL38" i="25"/>
  <c r="AM37" i="25"/>
  <c r="AL37" i="25"/>
  <c r="AM36" i="25"/>
  <c r="AL36" i="25"/>
  <c r="AM35" i="25"/>
  <c r="AL35" i="25"/>
  <c r="AM34" i="25"/>
  <c r="AL34" i="25"/>
  <c r="AM33" i="25"/>
  <c r="AL33" i="25"/>
  <c r="AM32" i="25"/>
  <c r="AL32" i="25"/>
  <c r="AM31" i="25"/>
  <c r="AL31" i="25"/>
  <c r="AM30" i="25"/>
  <c r="AL30" i="25"/>
  <c r="AM29" i="25"/>
  <c r="AL29" i="25"/>
  <c r="AM28" i="25"/>
  <c r="AL28" i="25"/>
  <c r="AM27" i="25"/>
  <c r="AL27" i="25"/>
  <c r="AM26" i="25"/>
  <c r="AL26" i="25"/>
  <c r="AM25" i="25"/>
  <c r="AL25" i="25"/>
  <c r="AM24" i="25"/>
  <c r="AL24" i="25"/>
  <c r="AM23" i="25"/>
  <c r="AL23" i="25"/>
  <c r="AM22" i="25"/>
  <c r="AL22" i="25"/>
  <c r="AM21" i="25"/>
  <c r="AL21" i="25"/>
  <c r="AM20" i="25"/>
  <c r="AL20" i="25"/>
  <c r="AM19" i="25"/>
  <c r="AL19" i="25"/>
  <c r="AM18" i="25"/>
  <c r="AL18" i="25"/>
  <c r="AM17" i="25"/>
  <c r="AL17" i="25"/>
  <c r="AM16" i="25"/>
  <c r="AL16" i="25"/>
  <c r="AM15" i="25"/>
  <c r="AL15" i="25"/>
  <c r="AM14" i="25"/>
  <c r="AL14" i="25"/>
  <c r="AM13" i="25"/>
  <c r="AL13" i="25"/>
  <c r="AM12" i="25"/>
  <c r="AL12" i="25"/>
  <c r="AM11" i="25"/>
  <c r="AL11" i="25"/>
  <c r="AM10" i="25"/>
  <c r="AL10" i="25"/>
  <c r="AM9" i="25"/>
  <c r="AL9" i="25"/>
  <c r="AM8" i="25"/>
  <c r="AL8" i="25"/>
  <c r="AM7" i="25"/>
  <c r="AL7" i="25"/>
  <c r="AD80" i="25"/>
  <c r="AC80" i="25"/>
  <c r="AD79" i="25"/>
  <c r="AC79" i="25"/>
  <c r="AD78" i="25"/>
  <c r="AC78" i="25"/>
  <c r="AD77" i="25"/>
  <c r="AC77" i="25"/>
  <c r="AD76" i="25"/>
  <c r="AC76" i="25"/>
  <c r="AD75" i="25"/>
  <c r="AC75" i="25"/>
  <c r="AD74" i="25"/>
  <c r="AC74" i="25"/>
  <c r="AD73" i="25"/>
  <c r="AC73" i="25"/>
  <c r="AD72" i="25"/>
  <c r="AC72" i="25"/>
  <c r="AD71" i="25"/>
  <c r="AC71" i="25"/>
  <c r="AD70" i="25"/>
  <c r="AC70" i="25"/>
  <c r="AD69" i="25"/>
  <c r="AC69" i="25"/>
  <c r="AD68" i="25"/>
  <c r="AC68" i="25"/>
  <c r="AD67" i="25"/>
  <c r="AC67" i="25"/>
  <c r="AD66" i="25"/>
  <c r="AC66" i="25"/>
  <c r="AD65" i="25"/>
  <c r="AC65" i="25"/>
  <c r="AD64" i="25"/>
  <c r="AC64" i="25"/>
  <c r="AD63" i="25"/>
  <c r="AC63" i="25"/>
  <c r="AD62" i="25"/>
  <c r="AC62" i="25"/>
  <c r="AD61" i="25"/>
  <c r="AC61" i="25"/>
  <c r="AD60" i="25"/>
  <c r="AC60" i="25"/>
  <c r="AD59" i="25"/>
  <c r="AC59" i="25"/>
  <c r="AD58" i="25"/>
  <c r="AC58" i="25"/>
  <c r="AD57" i="25"/>
  <c r="AC57" i="25"/>
  <c r="AD56" i="25"/>
  <c r="AC56" i="25"/>
  <c r="AD55" i="25"/>
  <c r="AC55" i="25"/>
  <c r="AD54" i="25"/>
  <c r="AC54" i="25"/>
  <c r="AD53" i="25"/>
  <c r="AC53" i="25"/>
  <c r="AD52" i="25"/>
  <c r="AC52" i="25"/>
  <c r="AD51" i="25"/>
  <c r="AC51" i="25"/>
  <c r="AD50" i="25"/>
  <c r="AC50" i="25"/>
  <c r="AD49" i="25"/>
  <c r="AC49" i="25"/>
  <c r="AD48" i="25"/>
  <c r="AC48" i="25"/>
  <c r="AD47" i="25"/>
  <c r="AC47" i="25"/>
  <c r="AD46" i="25"/>
  <c r="AC46" i="25"/>
  <c r="AD45" i="25"/>
  <c r="AC45" i="25"/>
  <c r="AD44" i="25"/>
  <c r="AC44" i="25"/>
  <c r="AD43" i="25"/>
  <c r="AC43" i="25"/>
  <c r="AD42" i="25"/>
  <c r="AC42" i="25"/>
  <c r="AD41" i="25"/>
  <c r="AC41" i="25"/>
  <c r="AD40" i="25"/>
  <c r="AC40" i="25"/>
  <c r="AD39" i="25"/>
  <c r="AC39" i="25"/>
  <c r="AD38" i="25"/>
  <c r="AC38" i="25"/>
  <c r="AD37" i="25"/>
  <c r="AC37" i="25"/>
  <c r="AD36" i="25"/>
  <c r="AC36" i="25"/>
  <c r="AD35" i="25"/>
  <c r="AC35" i="25"/>
  <c r="AD34" i="25"/>
  <c r="AC34" i="25"/>
  <c r="AD33" i="25"/>
  <c r="AC33" i="25"/>
  <c r="AD32" i="25"/>
  <c r="AC32" i="25"/>
  <c r="AD31" i="25"/>
  <c r="AC31" i="25"/>
  <c r="AD30" i="25"/>
  <c r="AC30" i="25"/>
  <c r="AD29" i="25"/>
  <c r="AC29" i="25"/>
  <c r="AD28" i="25"/>
  <c r="AC28" i="25"/>
  <c r="AD27" i="25"/>
  <c r="AC27" i="25"/>
  <c r="AD26" i="25"/>
  <c r="AC26" i="25"/>
  <c r="AD25" i="25"/>
  <c r="AC25" i="25"/>
  <c r="AD24" i="25"/>
  <c r="AC24" i="25"/>
  <c r="AD23" i="25"/>
  <c r="AC23" i="25"/>
  <c r="AD22" i="25"/>
  <c r="AC22" i="25"/>
  <c r="AD21" i="25"/>
  <c r="AC21" i="25"/>
  <c r="AD20" i="25"/>
  <c r="AC20" i="25"/>
  <c r="AD19" i="25"/>
  <c r="AC19" i="25"/>
  <c r="AD18" i="25"/>
  <c r="AC18" i="25"/>
  <c r="AD17" i="25"/>
  <c r="AC17" i="25"/>
  <c r="AD16" i="25"/>
  <c r="AC16" i="25"/>
  <c r="AD15" i="25"/>
  <c r="AC15" i="25"/>
  <c r="AD14" i="25"/>
  <c r="AC14" i="25"/>
  <c r="AD13" i="25"/>
  <c r="AC13" i="25"/>
  <c r="AD12" i="25"/>
  <c r="AC12" i="25"/>
  <c r="AD11" i="25"/>
  <c r="AC11" i="25"/>
  <c r="AD10" i="25"/>
  <c r="AC10" i="25"/>
  <c r="AD9" i="25"/>
  <c r="AC9" i="25"/>
  <c r="AD8" i="25"/>
  <c r="AC8" i="25"/>
  <c r="AD7" i="25"/>
  <c r="AC7" i="25"/>
  <c r="U80" i="25"/>
  <c r="T80" i="25"/>
  <c r="U79" i="25"/>
  <c r="T79" i="25"/>
  <c r="U78" i="25"/>
  <c r="T78" i="25"/>
  <c r="U77" i="25"/>
  <c r="T77" i="25"/>
  <c r="U76" i="25"/>
  <c r="T76" i="25"/>
  <c r="U75" i="25"/>
  <c r="T75" i="25"/>
  <c r="U74" i="25"/>
  <c r="T74" i="25"/>
  <c r="U73" i="25"/>
  <c r="T73" i="25"/>
  <c r="U72" i="25"/>
  <c r="T72" i="25"/>
  <c r="U71" i="25"/>
  <c r="T71" i="25"/>
  <c r="U70" i="25"/>
  <c r="T70" i="25"/>
  <c r="U69" i="25"/>
  <c r="T69" i="25"/>
  <c r="U68" i="25"/>
  <c r="T68" i="25"/>
  <c r="U67" i="25"/>
  <c r="T67" i="25"/>
  <c r="U66" i="25"/>
  <c r="T66" i="25"/>
  <c r="U65" i="25"/>
  <c r="T65" i="25"/>
  <c r="U64" i="25"/>
  <c r="T64" i="25"/>
  <c r="U63" i="25"/>
  <c r="T63" i="25"/>
  <c r="U62" i="25"/>
  <c r="T62" i="25"/>
  <c r="U61" i="25"/>
  <c r="T61" i="25"/>
  <c r="U60" i="25"/>
  <c r="T60" i="25"/>
  <c r="U59" i="25"/>
  <c r="T59" i="25"/>
  <c r="U58" i="25"/>
  <c r="T58" i="25"/>
  <c r="U57" i="25"/>
  <c r="T57" i="25"/>
  <c r="U56" i="25"/>
  <c r="T56" i="25"/>
  <c r="U55" i="25"/>
  <c r="T55" i="25"/>
  <c r="U54" i="25"/>
  <c r="T54" i="25"/>
  <c r="U53" i="25"/>
  <c r="T53" i="25"/>
  <c r="U52" i="25"/>
  <c r="T52" i="25"/>
  <c r="U51" i="25"/>
  <c r="T51" i="25"/>
  <c r="U50" i="25"/>
  <c r="T50" i="25"/>
  <c r="U49" i="25"/>
  <c r="T49" i="25"/>
  <c r="U48" i="25"/>
  <c r="T48" i="25"/>
  <c r="U47" i="25"/>
  <c r="T47" i="25"/>
  <c r="U46" i="25"/>
  <c r="T46" i="25"/>
  <c r="U45" i="25"/>
  <c r="T45" i="25"/>
  <c r="U44" i="25"/>
  <c r="T44" i="25"/>
  <c r="U43" i="25"/>
  <c r="T43" i="25"/>
  <c r="U42" i="25"/>
  <c r="T42" i="25"/>
  <c r="U41" i="25"/>
  <c r="T41" i="25"/>
  <c r="U40" i="25"/>
  <c r="T40" i="25"/>
  <c r="U39" i="25"/>
  <c r="T39" i="25"/>
  <c r="U38" i="25"/>
  <c r="T38" i="25"/>
  <c r="U37" i="25"/>
  <c r="T37" i="25"/>
  <c r="U36" i="25"/>
  <c r="T36" i="25"/>
  <c r="U35" i="25"/>
  <c r="T35" i="25"/>
  <c r="U34" i="25"/>
  <c r="T34" i="25"/>
  <c r="U33" i="25"/>
  <c r="T33" i="25"/>
  <c r="U32" i="25"/>
  <c r="T32" i="25"/>
  <c r="U31" i="25"/>
  <c r="T31" i="25"/>
  <c r="U30" i="25"/>
  <c r="T30" i="25"/>
  <c r="U29" i="25"/>
  <c r="T29" i="25"/>
  <c r="U28" i="25"/>
  <c r="T28" i="25"/>
  <c r="U27" i="25"/>
  <c r="T27" i="25"/>
  <c r="U26" i="25"/>
  <c r="T26" i="25"/>
  <c r="U25" i="25"/>
  <c r="T25" i="25"/>
  <c r="U24" i="25"/>
  <c r="T24" i="25"/>
  <c r="U23" i="25"/>
  <c r="T23" i="25"/>
  <c r="U22" i="25"/>
  <c r="T22" i="25"/>
  <c r="U21" i="25"/>
  <c r="T21" i="25"/>
  <c r="U20" i="25"/>
  <c r="T20" i="25"/>
  <c r="U19" i="25"/>
  <c r="T19" i="25"/>
  <c r="U18" i="25"/>
  <c r="T18" i="25"/>
  <c r="U17" i="25"/>
  <c r="T17" i="25"/>
  <c r="U16" i="25"/>
  <c r="T16" i="25"/>
  <c r="U15" i="25"/>
  <c r="T15" i="25"/>
  <c r="U14" i="25"/>
  <c r="T14" i="25"/>
  <c r="U13" i="25"/>
  <c r="T13" i="25"/>
  <c r="U12" i="25"/>
  <c r="T12" i="25"/>
  <c r="U11" i="25"/>
  <c r="T11" i="25"/>
  <c r="U10" i="25"/>
  <c r="T10" i="25"/>
  <c r="U9" i="25"/>
  <c r="T9" i="25"/>
  <c r="U8" i="25"/>
  <c r="T8" i="25"/>
  <c r="U7" i="25"/>
  <c r="T7" i="25"/>
  <c r="BJ80" i="25"/>
  <c r="BI80" i="25"/>
  <c r="BJ79" i="25"/>
  <c r="BI79" i="25"/>
  <c r="BJ78" i="25"/>
  <c r="BI78" i="25"/>
  <c r="BJ77" i="25"/>
  <c r="BI77" i="25"/>
  <c r="BJ76" i="25"/>
  <c r="BI76" i="25"/>
  <c r="BJ75" i="25"/>
  <c r="BI75" i="25"/>
  <c r="BJ74" i="25"/>
  <c r="BI74" i="25"/>
  <c r="BJ73" i="25"/>
  <c r="BI73" i="25"/>
  <c r="BJ72" i="25"/>
  <c r="BI72" i="25"/>
  <c r="BJ71" i="25"/>
  <c r="BI71" i="25"/>
  <c r="BJ70" i="25"/>
  <c r="BI70" i="25"/>
  <c r="BJ69" i="25"/>
  <c r="BI69" i="25"/>
  <c r="BJ68" i="25"/>
  <c r="BI68" i="25"/>
  <c r="BJ67" i="25"/>
  <c r="BI67" i="25"/>
  <c r="BJ66" i="25"/>
  <c r="BI66" i="25"/>
  <c r="BJ65" i="25"/>
  <c r="BI65" i="25"/>
  <c r="BJ64" i="25"/>
  <c r="BI64" i="25"/>
  <c r="BJ63" i="25"/>
  <c r="BI63" i="25"/>
  <c r="BJ62" i="25"/>
  <c r="BI62" i="25"/>
  <c r="BJ61" i="25"/>
  <c r="BI61" i="25"/>
  <c r="BJ60" i="25"/>
  <c r="BI60" i="25"/>
  <c r="BJ59" i="25"/>
  <c r="BI59" i="25"/>
  <c r="BJ58" i="25"/>
  <c r="BI58" i="25"/>
  <c r="BJ57" i="25"/>
  <c r="BI57" i="25"/>
  <c r="BJ56" i="25"/>
  <c r="BI56" i="25"/>
  <c r="BJ55" i="25"/>
  <c r="BI55" i="25"/>
  <c r="BJ54" i="25"/>
  <c r="BI54" i="25"/>
  <c r="BJ53" i="25"/>
  <c r="BI53" i="25"/>
  <c r="BJ52" i="25"/>
  <c r="BI52" i="25"/>
  <c r="BJ51" i="25"/>
  <c r="BI51" i="25"/>
  <c r="BJ50" i="25"/>
  <c r="BI50" i="25"/>
  <c r="BJ49" i="25"/>
  <c r="BI49" i="25"/>
  <c r="BJ48" i="25"/>
  <c r="BI48" i="25"/>
  <c r="BJ47" i="25"/>
  <c r="BI47" i="25"/>
  <c r="BJ46" i="25"/>
  <c r="BI46" i="25"/>
  <c r="BJ45" i="25"/>
  <c r="BI45" i="25"/>
  <c r="BJ44" i="25"/>
  <c r="BI44" i="25"/>
  <c r="BJ43" i="25"/>
  <c r="BI43" i="25"/>
  <c r="BJ42" i="25"/>
  <c r="BI42" i="25"/>
  <c r="BJ41" i="25"/>
  <c r="BI41" i="25"/>
  <c r="BJ40" i="25"/>
  <c r="BI40" i="25"/>
  <c r="BJ39" i="25"/>
  <c r="BI39" i="25"/>
  <c r="BJ38" i="25"/>
  <c r="BI38" i="25"/>
  <c r="BJ37" i="25"/>
  <c r="BI37" i="25"/>
  <c r="BJ36" i="25"/>
  <c r="BI36" i="25"/>
  <c r="BJ35" i="25"/>
  <c r="BI35" i="25"/>
  <c r="BJ34" i="25"/>
  <c r="BI34" i="25"/>
  <c r="BJ33" i="25"/>
  <c r="BI33" i="25"/>
  <c r="BJ32" i="25"/>
  <c r="BI32" i="25"/>
  <c r="BJ31" i="25"/>
  <c r="BI31" i="25"/>
  <c r="BJ30" i="25"/>
  <c r="BI30" i="25"/>
  <c r="BJ29" i="25"/>
  <c r="BI29" i="25"/>
  <c r="BJ28" i="25"/>
  <c r="BI28" i="25"/>
  <c r="BJ27" i="25"/>
  <c r="BI27" i="25"/>
  <c r="BJ26" i="25"/>
  <c r="BI26" i="25"/>
  <c r="BJ25" i="25"/>
  <c r="BI25" i="25"/>
  <c r="BJ24" i="25"/>
  <c r="BI24" i="25"/>
  <c r="BJ23" i="25"/>
  <c r="BI23" i="25"/>
  <c r="BJ22" i="25"/>
  <c r="BI22" i="25"/>
  <c r="BJ21" i="25"/>
  <c r="BI21" i="25"/>
  <c r="BJ20" i="25"/>
  <c r="BI20" i="25"/>
  <c r="BJ19" i="25"/>
  <c r="BI19" i="25"/>
  <c r="BJ18" i="25"/>
  <c r="BI18" i="25"/>
  <c r="BJ17" i="25"/>
  <c r="BI17" i="25"/>
  <c r="BJ16" i="25"/>
  <c r="BI16" i="25"/>
  <c r="BJ15" i="25"/>
  <c r="BI15" i="25"/>
  <c r="BJ14" i="25"/>
  <c r="BI14" i="25"/>
  <c r="BJ13" i="25"/>
  <c r="BI13" i="25"/>
  <c r="BJ12" i="25"/>
  <c r="BI12" i="25"/>
  <c r="BJ11" i="25"/>
  <c r="BI11" i="25"/>
  <c r="BJ10" i="25"/>
  <c r="BI10" i="25"/>
  <c r="BJ9" i="25"/>
  <c r="BI9" i="25"/>
  <c r="BJ8" i="25"/>
  <c r="BI8" i="25"/>
  <c r="BJ7" i="25"/>
  <c r="BI7" i="25"/>
  <c r="BA80" i="25"/>
  <c r="AZ80" i="25"/>
  <c r="BA79" i="25"/>
  <c r="AZ79" i="25"/>
  <c r="BA78" i="25"/>
  <c r="AZ78" i="25"/>
  <c r="BA77" i="25"/>
  <c r="AZ77" i="25"/>
  <c r="BA76" i="25"/>
  <c r="AZ76" i="25"/>
  <c r="BA75" i="25"/>
  <c r="AZ75" i="25"/>
  <c r="BA74" i="25"/>
  <c r="AZ74" i="25"/>
  <c r="BA73" i="25"/>
  <c r="AZ73" i="25"/>
  <c r="BA72" i="25"/>
  <c r="AZ72" i="25"/>
  <c r="BA71" i="25"/>
  <c r="AZ71" i="25"/>
  <c r="BA70" i="25"/>
  <c r="AZ70" i="25"/>
  <c r="BA69" i="25"/>
  <c r="AZ69" i="25"/>
  <c r="BA68" i="25"/>
  <c r="AZ68" i="25"/>
  <c r="BA67" i="25"/>
  <c r="AZ67" i="25"/>
  <c r="BA66" i="25"/>
  <c r="AZ66" i="25"/>
  <c r="BA65" i="25"/>
  <c r="AZ65" i="25"/>
  <c r="BA64" i="25"/>
  <c r="AZ64" i="25"/>
  <c r="BA63" i="25"/>
  <c r="AZ63" i="25"/>
  <c r="BA62" i="25"/>
  <c r="AZ62" i="25"/>
  <c r="BA61" i="25"/>
  <c r="AZ61" i="25"/>
  <c r="BA60" i="25"/>
  <c r="AZ60" i="25"/>
  <c r="BA59" i="25"/>
  <c r="AZ59" i="25"/>
  <c r="BA58" i="25"/>
  <c r="AZ58" i="25"/>
  <c r="BA57" i="25"/>
  <c r="AZ57" i="25"/>
  <c r="BA56" i="25"/>
  <c r="AZ56" i="25"/>
  <c r="BA55" i="25"/>
  <c r="AZ55" i="25"/>
  <c r="BA54" i="25"/>
  <c r="AZ54" i="25"/>
  <c r="BA53" i="25"/>
  <c r="AZ53" i="25"/>
  <c r="BA52" i="25"/>
  <c r="AZ52" i="25"/>
  <c r="BA51" i="25"/>
  <c r="AZ51" i="25"/>
  <c r="BA50" i="25"/>
  <c r="AZ50" i="25"/>
  <c r="BA49" i="25"/>
  <c r="AZ49" i="25"/>
  <c r="BA48" i="25"/>
  <c r="AZ48" i="25"/>
  <c r="BA47" i="25"/>
  <c r="AZ47" i="25"/>
  <c r="BA46" i="25"/>
  <c r="AZ46" i="25"/>
  <c r="BA45" i="25"/>
  <c r="AZ45" i="25"/>
  <c r="BA44" i="25"/>
  <c r="AZ44" i="25"/>
  <c r="BA43" i="25"/>
  <c r="AZ43" i="25"/>
  <c r="BA42" i="25"/>
  <c r="AZ42" i="25"/>
  <c r="BA41" i="25"/>
  <c r="AZ41" i="25"/>
  <c r="BA40" i="25"/>
  <c r="AZ40" i="25"/>
  <c r="BA39" i="25"/>
  <c r="AZ39" i="25"/>
  <c r="BA38" i="25"/>
  <c r="AZ38" i="25"/>
  <c r="BA37" i="25"/>
  <c r="AZ37" i="25"/>
  <c r="BA36" i="25"/>
  <c r="AZ36" i="25"/>
  <c r="BA35" i="25"/>
  <c r="AZ35" i="25"/>
  <c r="BA34" i="25"/>
  <c r="AZ34" i="25"/>
  <c r="BA33" i="25"/>
  <c r="AZ33" i="25"/>
  <c r="BA32" i="25"/>
  <c r="AZ32" i="25"/>
  <c r="BA31" i="25"/>
  <c r="AZ31" i="25"/>
  <c r="BA30" i="25"/>
  <c r="AZ30" i="25"/>
  <c r="BA29" i="25"/>
  <c r="AZ29" i="25"/>
  <c r="BA28" i="25"/>
  <c r="AZ28" i="25"/>
  <c r="BA27" i="25"/>
  <c r="AZ27" i="25"/>
  <c r="BA26" i="25"/>
  <c r="AZ26" i="25"/>
  <c r="BA25" i="25"/>
  <c r="AZ25" i="25"/>
  <c r="BA24" i="25"/>
  <c r="AZ24" i="25"/>
  <c r="BA23" i="25"/>
  <c r="AZ23" i="25"/>
  <c r="BA22" i="25"/>
  <c r="AZ22" i="25"/>
  <c r="BA21" i="25"/>
  <c r="AZ21" i="25"/>
  <c r="BA20" i="25"/>
  <c r="AZ20" i="25"/>
  <c r="BA19" i="25"/>
  <c r="AZ19" i="25"/>
  <c r="BA18" i="25"/>
  <c r="AZ18" i="25"/>
  <c r="BA17" i="25"/>
  <c r="AZ17" i="25"/>
  <c r="BA16" i="25"/>
  <c r="AZ16" i="25"/>
  <c r="BA15" i="25"/>
  <c r="AZ15" i="25"/>
  <c r="BA14" i="25"/>
  <c r="AZ14" i="25"/>
  <c r="BA13" i="25"/>
  <c r="AZ13" i="25"/>
  <c r="BA12" i="25"/>
  <c r="AZ12" i="25"/>
  <c r="BA11" i="25"/>
  <c r="AZ11" i="25"/>
  <c r="BA10" i="25"/>
  <c r="AZ10" i="25"/>
  <c r="BA9" i="25"/>
  <c r="AZ9" i="25"/>
  <c r="BA8" i="25"/>
  <c r="AZ8" i="25"/>
  <c r="BA7" i="25"/>
  <c r="AZ7" i="25"/>
  <c r="AR80" i="25"/>
  <c r="AQ80" i="25"/>
  <c r="AR79" i="25"/>
  <c r="AQ79" i="25"/>
  <c r="AR78" i="25"/>
  <c r="AQ78" i="25"/>
  <c r="AR77" i="25"/>
  <c r="AQ77" i="25"/>
  <c r="AR76" i="25"/>
  <c r="AQ76" i="25"/>
  <c r="AR75" i="25"/>
  <c r="AQ75" i="25"/>
  <c r="AR74" i="25"/>
  <c r="AQ74" i="25"/>
  <c r="AR73" i="25"/>
  <c r="AQ73" i="25"/>
  <c r="AR72" i="25"/>
  <c r="AQ72" i="25"/>
  <c r="AR71" i="25"/>
  <c r="AQ71" i="25"/>
  <c r="AR70" i="25"/>
  <c r="AQ70" i="25"/>
  <c r="AR69" i="25"/>
  <c r="AQ69" i="25"/>
  <c r="AR68" i="25"/>
  <c r="AQ68" i="25"/>
  <c r="AR67" i="25"/>
  <c r="AQ67" i="25"/>
  <c r="AR66" i="25"/>
  <c r="AQ66" i="25"/>
  <c r="AR65" i="25"/>
  <c r="AQ65" i="25"/>
  <c r="AR64" i="25"/>
  <c r="AQ64" i="25"/>
  <c r="AR63" i="25"/>
  <c r="AQ63" i="25"/>
  <c r="AR62" i="25"/>
  <c r="AQ62" i="25"/>
  <c r="AR61" i="25"/>
  <c r="AQ61" i="25"/>
  <c r="AR60" i="25"/>
  <c r="AQ60" i="25"/>
  <c r="AR59" i="25"/>
  <c r="AQ59" i="25"/>
  <c r="AR58" i="25"/>
  <c r="AQ58" i="25"/>
  <c r="AR57" i="25"/>
  <c r="AQ57" i="25"/>
  <c r="AR56" i="25"/>
  <c r="AQ56" i="25"/>
  <c r="AR55" i="25"/>
  <c r="AQ55" i="25"/>
  <c r="AR54" i="25"/>
  <c r="AQ54" i="25"/>
  <c r="AR53" i="25"/>
  <c r="AQ53" i="25"/>
  <c r="AR52" i="25"/>
  <c r="AQ52" i="25"/>
  <c r="AR51" i="25"/>
  <c r="AQ51" i="25"/>
  <c r="AR50" i="25"/>
  <c r="AQ50" i="25"/>
  <c r="AR49" i="25"/>
  <c r="AQ49" i="25"/>
  <c r="AR48" i="25"/>
  <c r="AQ48" i="25"/>
  <c r="AR47" i="25"/>
  <c r="AQ47" i="25"/>
  <c r="AR46" i="25"/>
  <c r="AQ46" i="25"/>
  <c r="AR45" i="25"/>
  <c r="AQ45" i="25"/>
  <c r="AR44" i="25"/>
  <c r="AQ44" i="25"/>
  <c r="AR43" i="25"/>
  <c r="AQ43" i="25"/>
  <c r="AR42" i="25"/>
  <c r="AQ42" i="25"/>
  <c r="AR41" i="25"/>
  <c r="AQ41" i="25"/>
  <c r="AR40" i="25"/>
  <c r="AQ40" i="25"/>
  <c r="AR39" i="25"/>
  <c r="AQ39" i="25"/>
  <c r="AR38" i="25"/>
  <c r="AQ38" i="25"/>
  <c r="AR37" i="25"/>
  <c r="AQ37" i="25"/>
  <c r="AR36" i="25"/>
  <c r="AQ36" i="25"/>
  <c r="AR35" i="25"/>
  <c r="AQ35" i="25"/>
  <c r="AR34" i="25"/>
  <c r="AQ34" i="25"/>
  <c r="AR33" i="25"/>
  <c r="AQ33" i="25"/>
  <c r="AR32" i="25"/>
  <c r="AQ32" i="25"/>
  <c r="AR31" i="25"/>
  <c r="AQ31" i="25"/>
  <c r="AR30" i="25"/>
  <c r="AQ30" i="25"/>
  <c r="AR29" i="25"/>
  <c r="AQ29" i="25"/>
  <c r="AR28" i="25"/>
  <c r="AQ28" i="25"/>
  <c r="AR27" i="25"/>
  <c r="AQ27" i="25"/>
  <c r="AR26" i="25"/>
  <c r="AQ26" i="25"/>
  <c r="AR25" i="25"/>
  <c r="AQ25" i="25"/>
  <c r="AR24" i="25"/>
  <c r="AQ24" i="25"/>
  <c r="AR23" i="25"/>
  <c r="AQ23" i="25"/>
  <c r="AR22" i="25"/>
  <c r="AQ22" i="25"/>
  <c r="AR21" i="25"/>
  <c r="AQ21" i="25"/>
  <c r="AR20" i="25"/>
  <c r="AQ20" i="25"/>
  <c r="AR19" i="25"/>
  <c r="AQ19" i="25"/>
  <c r="AR18" i="25"/>
  <c r="AQ18" i="25"/>
  <c r="AR17" i="25"/>
  <c r="AQ17" i="25"/>
  <c r="AR16" i="25"/>
  <c r="AQ16" i="25"/>
  <c r="AR15" i="25"/>
  <c r="AQ15" i="25"/>
  <c r="AR14" i="25"/>
  <c r="AQ14" i="25"/>
  <c r="AR13" i="25"/>
  <c r="AQ13" i="25"/>
  <c r="AR12" i="25"/>
  <c r="AQ12" i="25"/>
  <c r="AR11" i="25"/>
  <c r="AQ11" i="25"/>
  <c r="AR10" i="25"/>
  <c r="AQ10" i="25"/>
  <c r="AR9" i="25"/>
  <c r="AQ9" i="25"/>
  <c r="AR8" i="25"/>
  <c r="AQ8" i="25"/>
  <c r="AR7" i="25"/>
  <c r="AQ7" i="25"/>
  <c r="AI80" i="25"/>
  <c r="AH80" i="25"/>
  <c r="AI79" i="25"/>
  <c r="AH79" i="25"/>
  <c r="AI78" i="25"/>
  <c r="AH78" i="25"/>
  <c r="AI77" i="25"/>
  <c r="AH77" i="25"/>
  <c r="AI76" i="25"/>
  <c r="AH76" i="25"/>
  <c r="AI75" i="25"/>
  <c r="AH75" i="25"/>
  <c r="AI74" i="25"/>
  <c r="AH74" i="25"/>
  <c r="AI73" i="25"/>
  <c r="AH73" i="25"/>
  <c r="AI72" i="25"/>
  <c r="AH72" i="25"/>
  <c r="AI71" i="25"/>
  <c r="AH71" i="25"/>
  <c r="AI70" i="25"/>
  <c r="AH70" i="25"/>
  <c r="AI69" i="25"/>
  <c r="AH69" i="25"/>
  <c r="AI68" i="25"/>
  <c r="AH68" i="25"/>
  <c r="AI67" i="25"/>
  <c r="AH67" i="25"/>
  <c r="AI66" i="25"/>
  <c r="AH66" i="25"/>
  <c r="AI65" i="25"/>
  <c r="AH65" i="25"/>
  <c r="AI64" i="25"/>
  <c r="AH64" i="25"/>
  <c r="AI63" i="25"/>
  <c r="AH63" i="25"/>
  <c r="AI62" i="25"/>
  <c r="AH62" i="25"/>
  <c r="AI61" i="25"/>
  <c r="AH61" i="25"/>
  <c r="AI60" i="25"/>
  <c r="AH60" i="25"/>
  <c r="AI59" i="25"/>
  <c r="AH59" i="25"/>
  <c r="AI58" i="25"/>
  <c r="AH58" i="25"/>
  <c r="AI57" i="25"/>
  <c r="AH57" i="25"/>
  <c r="AI56" i="25"/>
  <c r="AH56" i="25"/>
  <c r="AI55" i="25"/>
  <c r="AH55" i="25"/>
  <c r="AI54" i="25"/>
  <c r="AH54" i="25"/>
  <c r="AI53" i="25"/>
  <c r="AH53" i="25"/>
  <c r="AI52" i="25"/>
  <c r="AH52" i="25"/>
  <c r="AI51" i="25"/>
  <c r="AH51" i="25"/>
  <c r="AI50" i="25"/>
  <c r="AH50" i="25"/>
  <c r="AI49" i="25"/>
  <c r="AH49" i="25"/>
  <c r="AI48" i="25"/>
  <c r="AH48" i="25"/>
  <c r="AI47" i="25"/>
  <c r="AH47" i="25"/>
  <c r="AI46" i="25"/>
  <c r="AH46" i="25"/>
  <c r="AI45" i="25"/>
  <c r="AH45" i="25"/>
  <c r="AI44" i="25"/>
  <c r="AH44" i="25"/>
  <c r="AI43" i="25"/>
  <c r="AH43" i="25"/>
  <c r="AI42" i="25"/>
  <c r="AH42" i="25"/>
  <c r="AI41" i="25"/>
  <c r="AH41" i="25"/>
  <c r="AI40" i="25"/>
  <c r="AH40" i="25"/>
  <c r="AI39" i="25"/>
  <c r="AH39" i="25"/>
  <c r="AI38" i="25"/>
  <c r="AH38" i="25"/>
  <c r="AI37" i="25"/>
  <c r="AH37" i="25"/>
  <c r="AI36" i="25"/>
  <c r="AH36" i="25"/>
  <c r="AI35" i="25"/>
  <c r="AH35" i="25"/>
  <c r="AI34" i="25"/>
  <c r="AH34" i="25"/>
  <c r="AI33" i="25"/>
  <c r="AH33" i="25"/>
  <c r="AI32" i="25"/>
  <c r="AH32" i="25"/>
  <c r="AI31" i="25"/>
  <c r="AH31" i="25"/>
  <c r="AI30" i="25"/>
  <c r="AH30" i="25"/>
  <c r="AI29" i="25"/>
  <c r="AH29" i="25"/>
  <c r="AI28" i="25"/>
  <c r="AH28" i="25"/>
  <c r="AI27" i="25"/>
  <c r="AH27" i="25"/>
  <c r="AI26" i="25"/>
  <c r="AH26" i="25"/>
  <c r="AI25" i="25"/>
  <c r="AH25" i="25"/>
  <c r="AI24" i="25"/>
  <c r="AH24" i="25"/>
  <c r="AI23" i="25"/>
  <c r="AH23" i="25"/>
  <c r="AI22" i="25"/>
  <c r="AH22" i="25"/>
  <c r="AI21" i="25"/>
  <c r="AH21" i="25"/>
  <c r="AI20" i="25"/>
  <c r="AH20" i="25"/>
  <c r="AI19" i="25"/>
  <c r="AH19" i="25"/>
  <c r="AI18" i="25"/>
  <c r="AH18" i="25"/>
  <c r="AI17" i="25"/>
  <c r="AH17" i="25"/>
  <c r="AI16" i="25"/>
  <c r="AH16" i="25"/>
  <c r="AI15" i="25"/>
  <c r="AH15" i="25"/>
  <c r="AI14" i="25"/>
  <c r="AH14" i="25"/>
  <c r="AI13" i="25"/>
  <c r="AH13" i="25"/>
  <c r="AI12" i="25"/>
  <c r="AH12" i="25"/>
  <c r="AI11" i="25"/>
  <c r="AH11" i="25"/>
  <c r="AI10" i="25"/>
  <c r="AH10" i="25"/>
  <c r="AI9" i="25"/>
  <c r="AH9" i="25"/>
  <c r="AI8" i="25"/>
  <c r="AH8" i="25"/>
  <c r="AI7" i="25"/>
  <c r="AH7" i="25"/>
  <c r="Z80" i="25"/>
  <c r="Y80" i="25"/>
  <c r="Z79" i="25"/>
  <c r="Y79" i="25"/>
  <c r="Z78" i="25"/>
  <c r="Y78" i="25"/>
  <c r="Z77" i="25"/>
  <c r="Y77" i="25"/>
  <c r="Z76" i="25"/>
  <c r="Y76" i="25"/>
  <c r="Z75" i="25"/>
  <c r="Y75" i="25"/>
  <c r="Z74" i="25"/>
  <c r="Y74" i="25"/>
  <c r="Z73" i="25"/>
  <c r="Y73" i="25"/>
  <c r="Z72" i="25"/>
  <c r="Y72" i="25"/>
  <c r="Z71" i="25"/>
  <c r="Y71" i="25"/>
  <c r="Z70" i="25"/>
  <c r="Y70" i="25"/>
  <c r="Z69" i="25"/>
  <c r="Y69" i="25"/>
  <c r="Z68" i="25"/>
  <c r="Y68" i="25"/>
  <c r="Z67" i="25"/>
  <c r="Y67" i="25"/>
  <c r="Z66" i="25"/>
  <c r="Y66" i="25"/>
  <c r="Z65" i="25"/>
  <c r="Y65" i="25"/>
  <c r="Z64" i="25"/>
  <c r="Y64" i="25"/>
  <c r="Z63" i="25"/>
  <c r="Y63" i="25"/>
  <c r="Z62" i="25"/>
  <c r="Y62" i="25"/>
  <c r="Z61" i="25"/>
  <c r="Y61" i="25"/>
  <c r="Z60" i="25"/>
  <c r="Y60" i="25"/>
  <c r="Z59" i="25"/>
  <c r="Y59" i="25"/>
  <c r="Z58" i="25"/>
  <c r="Y58" i="25"/>
  <c r="Z57" i="25"/>
  <c r="Y57" i="25"/>
  <c r="Z56" i="25"/>
  <c r="Y56" i="25"/>
  <c r="Z55" i="25"/>
  <c r="Y55" i="25"/>
  <c r="Z54" i="25"/>
  <c r="Y54" i="25"/>
  <c r="Z53" i="25"/>
  <c r="Y53" i="25"/>
  <c r="Z52" i="25"/>
  <c r="Y52" i="25"/>
  <c r="Z51" i="25"/>
  <c r="Y51" i="25"/>
  <c r="Z50" i="25"/>
  <c r="Y50" i="25"/>
  <c r="Z49" i="25"/>
  <c r="Y49" i="25"/>
  <c r="Z48" i="25"/>
  <c r="Y48" i="25"/>
  <c r="Z47" i="25"/>
  <c r="Y47" i="25"/>
  <c r="Z46" i="25"/>
  <c r="Y46" i="25"/>
  <c r="Z45" i="25"/>
  <c r="Y45" i="25"/>
  <c r="Z44" i="25"/>
  <c r="Y44" i="25"/>
  <c r="Z43" i="25"/>
  <c r="Y43" i="25"/>
  <c r="Z42" i="25"/>
  <c r="Y42" i="25"/>
  <c r="Z41" i="25"/>
  <c r="Y41" i="25"/>
  <c r="Z40" i="25"/>
  <c r="Y40" i="25"/>
  <c r="Z39" i="25"/>
  <c r="Y39" i="25"/>
  <c r="Z38" i="25"/>
  <c r="Y38" i="25"/>
  <c r="Z37" i="25"/>
  <c r="Y37" i="25"/>
  <c r="Z36" i="25"/>
  <c r="Y36" i="25"/>
  <c r="Z35" i="25"/>
  <c r="Y35" i="25"/>
  <c r="Z34" i="25"/>
  <c r="Y34" i="25"/>
  <c r="Z33" i="25"/>
  <c r="Y33" i="25"/>
  <c r="Z32" i="25"/>
  <c r="Y32" i="25"/>
  <c r="Z31" i="25"/>
  <c r="Y31" i="25"/>
  <c r="Z30" i="25"/>
  <c r="Y30" i="25"/>
  <c r="Z29" i="25"/>
  <c r="Y29" i="25"/>
  <c r="Z28" i="25"/>
  <c r="Y28" i="25"/>
  <c r="Z27" i="25"/>
  <c r="Y27" i="25"/>
  <c r="Z26" i="25"/>
  <c r="Y26" i="25"/>
  <c r="Z25" i="25"/>
  <c r="Y25" i="25"/>
  <c r="Z24" i="25"/>
  <c r="Y24" i="25"/>
  <c r="Z23" i="25"/>
  <c r="Y23" i="25"/>
  <c r="Z22" i="25"/>
  <c r="Y22" i="25"/>
  <c r="Z21" i="25"/>
  <c r="Y21" i="25"/>
  <c r="Z20" i="25"/>
  <c r="Y20" i="25"/>
  <c r="Z19" i="25"/>
  <c r="Y19" i="25"/>
  <c r="Z18" i="25"/>
  <c r="Y18" i="25"/>
  <c r="Z17" i="25"/>
  <c r="Y17" i="25"/>
  <c r="Z16" i="25"/>
  <c r="Y16" i="25"/>
  <c r="Z15" i="25"/>
  <c r="Y15" i="25"/>
  <c r="Z14" i="25"/>
  <c r="Y14" i="25"/>
  <c r="Z13" i="25"/>
  <c r="Y13" i="25"/>
  <c r="Z12" i="25"/>
  <c r="Y12" i="25"/>
  <c r="Z11" i="25"/>
  <c r="Y11" i="25"/>
  <c r="Z10" i="25"/>
  <c r="Y10" i="25"/>
  <c r="Z9" i="25"/>
  <c r="Y9" i="25"/>
  <c r="Z8" i="25"/>
  <c r="Y8" i="25"/>
  <c r="Z7" i="25"/>
  <c r="Y7" i="25"/>
  <c r="Q80" i="25"/>
  <c r="P80" i="25"/>
  <c r="Q79" i="25"/>
  <c r="P79" i="25"/>
  <c r="Q78" i="25"/>
  <c r="P78" i="25"/>
  <c r="Q77" i="25"/>
  <c r="P77" i="25"/>
  <c r="Q76" i="25"/>
  <c r="P76" i="25"/>
  <c r="Q75" i="25"/>
  <c r="P75" i="25"/>
  <c r="Q74" i="25"/>
  <c r="P74" i="25"/>
  <c r="Q73" i="25"/>
  <c r="P73" i="25"/>
  <c r="Q72" i="25"/>
  <c r="P72" i="25"/>
  <c r="Q71" i="25"/>
  <c r="P71" i="25"/>
  <c r="Q70" i="25"/>
  <c r="P70" i="25"/>
  <c r="Q69" i="25"/>
  <c r="P69" i="25"/>
  <c r="Q68" i="25"/>
  <c r="P68" i="25"/>
  <c r="Q67" i="25"/>
  <c r="P67" i="25"/>
  <c r="Q66" i="25"/>
  <c r="P66" i="25"/>
  <c r="Q65" i="25"/>
  <c r="P65" i="25"/>
  <c r="Q64" i="25"/>
  <c r="P64" i="25"/>
  <c r="Q63" i="25"/>
  <c r="P63" i="25"/>
  <c r="Q62" i="25"/>
  <c r="P62" i="25"/>
  <c r="Q61" i="25"/>
  <c r="P61" i="25"/>
  <c r="Q60" i="25"/>
  <c r="P60" i="25"/>
  <c r="Q59" i="25"/>
  <c r="P59" i="25"/>
  <c r="Q58" i="25"/>
  <c r="P58" i="25"/>
  <c r="Q57" i="25"/>
  <c r="P57" i="25"/>
  <c r="Q56" i="25"/>
  <c r="P56" i="25"/>
  <c r="Q55" i="25"/>
  <c r="P55" i="25"/>
  <c r="Q54" i="25"/>
  <c r="P54" i="25"/>
  <c r="Q53" i="25"/>
  <c r="P53" i="25"/>
  <c r="Q52" i="25"/>
  <c r="P52" i="25"/>
  <c r="Q51" i="25"/>
  <c r="P51" i="25"/>
  <c r="Q50" i="25"/>
  <c r="P50" i="25"/>
  <c r="Q49" i="25"/>
  <c r="P49" i="25"/>
  <c r="Q48" i="25"/>
  <c r="P48" i="25"/>
  <c r="Q47" i="25"/>
  <c r="P47" i="25"/>
  <c r="Q46" i="25"/>
  <c r="P46" i="25"/>
  <c r="Q45" i="25"/>
  <c r="P45" i="25"/>
  <c r="Q44" i="25"/>
  <c r="P44" i="25"/>
  <c r="Q43" i="25"/>
  <c r="P43" i="25"/>
  <c r="Q42" i="25"/>
  <c r="P42" i="25"/>
  <c r="Q41" i="25"/>
  <c r="P41" i="25"/>
  <c r="Q40" i="25"/>
  <c r="P40" i="25"/>
  <c r="Q39" i="25"/>
  <c r="P39" i="25"/>
  <c r="Q38" i="25"/>
  <c r="P38" i="25"/>
  <c r="Q37" i="25"/>
  <c r="P37" i="25"/>
  <c r="Q36" i="25"/>
  <c r="P36" i="25"/>
  <c r="Q35" i="25"/>
  <c r="P35" i="25"/>
  <c r="Q34" i="25"/>
  <c r="P34" i="25"/>
  <c r="Q33" i="25"/>
  <c r="P33" i="25"/>
  <c r="Q32" i="25"/>
  <c r="P32" i="25"/>
  <c r="Q31" i="25"/>
  <c r="P31" i="25"/>
  <c r="Q30" i="25"/>
  <c r="P30" i="25"/>
  <c r="Q29" i="25"/>
  <c r="P29" i="25"/>
  <c r="Q28" i="25"/>
  <c r="P28" i="25"/>
  <c r="Q27" i="25"/>
  <c r="P27" i="25"/>
  <c r="Q26" i="25"/>
  <c r="P26" i="25"/>
  <c r="Q25" i="25"/>
  <c r="P25" i="25"/>
  <c r="Q24" i="25"/>
  <c r="P24" i="25"/>
  <c r="Q23" i="25"/>
  <c r="P23" i="25"/>
  <c r="Q22" i="25"/>
  <c r="P22" i="25"/>
  <c r="Q21" i="25"/>
  <c r="P21" i="25"/>
  <c r="Q20" i="25"/>
  <c r="P20" i="25"/>
  <c r="Q19" i="25"/>
  <c r="P19" i="25"/>
  <c r="Q18" i="25"/>
  <c r="P18" i="25"/>
  <c r="Q17" i="25"/>
  <c r="P17" i="25"/>
  <c r="Q16" i="25"/>
  <c r="P16" i="25"/>
  <c r="Q15" i="25"/>
  <c r="P15" i="25"/>
  <c r="Q14" i="25"/>
  <c r="P14" i="25"/>
  <c r="Q13" i="25"/>
  <c r="P13" i="25"/>
  <c r="Q12" i="25"/>
  <c r="P12" i="25"/>
  <c r="Q11" i="25"/>
  <c r="P11" i="25"/>
  <c r="Q10" i="25"/>
  <c r="P10" i="25"/>
  <c r="Q9" i="25"/>
  <c r="P9" i="25"/>
  <c r="Q8" i="25"/>
  <c r="P8" i="25"/>
  <c r="Q7" i="25"/>
  <c r="P7" i="25"/>
  <c r="K8" i="25"/>
  <c r="L8" i="25"/>
  <c r="K9" i="25"/>
  <c r="L9" i="25"/>
  <c r="K10" i="25"/>
  <c r="L10" i="25"/>
  <c r="K11" i="25"/>
  <c r="L11" i="25"/>
  <c r="K12" i="25"/>
  <c r="L12" i="25"/>
  <c r="K13" i="25"/>
  <c r="L13" i="25"/>
  <c r="K14" i="25"/>
  <c r="L14" i="25"/>
  <c r="K15" i="25"/>
  <c r="L15" i="25"/>
  <c r="K16" i="25"/>
  <c r="L16" i="25"/>
  <c r="K17" i="25"/>
  <c r="L17" i="25"/>
  <c r="K18" i="25"/>
  <c r="L18" i="25"/>
  <c r="K19" i="25"/>
  <c r="L19" i="25"/>
  <c r="K20" i="25"/>
  <c r="L20" i="25"/>
  <c r="K21" i="25"/>
  <c r="L21" i="25"/>
  <c r="K22" i="25"/>
  <c r="L22" i="25"/>
  <c r="K23" i="25"/>
  <c r="L23" i="25"/>
  <c r="K24" i="25"/>
  <c r="L24" i="25"/>
  <c r="K25" i="25"/>
  <c r="L25" i="25"/>
  <c r="K26" i="25"/>
  <c r="L26" i="25"/>
  <c r="K27" i="25"/>
  <c r="L27" i="25"/>
  <c r="K28" i="25"/>
  <c r="L28" i="25"/>
  <c r="K29" i="25"/>
  <c r="L29" i="25"/>
  <c r="K30" i="25"/>
  <c r="L30" i="25"/>
  <c r="K31" i="25"/>
  <c r="L31" i="25"/>
  <c r="K32" i="25"/>
  <c r="L32" i="25"/>
  <c r="K33" i="25"/>
  <c r="L33" i="25"/>
  <c r="K34" i="25"/>
  <c r="L34" i="25"/>
  <c r="K35" i="25"/>
  <c r="L35" i="25"/>
  <c r="K36" i="25"/>
  <c r="L36" i="25"/>
  <c r="K37" i="25"/>
  <c r="L37" i="25"/>
  <c r="K38" i="25"/>
  <c r="L38" i="25"/>
  <c r="K39" i="25"/>
  <c r="L39" i="25"/>
  <c r="K40" i="25"/>
  <c r="L40" i="25"/>
  <c r="K41" i="25"/>
  <c r="L41" i="25"/>
  <c r="K42" i="25"/>
  <c r="L42" i="25"/>
  <c r="K43" i="25"/>
  <c r="L43" i="25"/>
  <c r="K44" i="25"/>
  <c r="L44" i="25"/>
  <c r="K45" i="25"/>
  <c r="L45" i="25"/>
  <c r="K46" i="25"/>
  <c r="L46" i="25"/>
  <c r="K47" i="25"/>
  <c r="L47" i="25"/>
  <c r="K48" i="25"/>
  <c r="L48" i="25"/>
  <c r="K49" i="25"/>
  <c r="L49" i="25"/>
  <c r="K50" i="25"/>
  <c r="L50" i="25"/>
  <c r="K51" i="25"/>
  <c r="L51" i="25"/>
  <c r="K52" i="25"/>
  <c r="L52" i="25"/>
  <c r="K53" i="25"/>
  <c r="L53" i="25"/>
  <c r="K54" i="25"/>
  <c r="L54" i="25"/>
  <c r="K55" i="25"/>
  <c r="L55" i="25"/>
  <c r="K56" i="25"/>
  <c r="L56" i="25"/>
  <c r="K57" i="25"/>
  <c r="L57" i="25"/>
  <c r="K58" i="25"/>
  <c r="L58" i="25"/>
  <c r="K59" i="25"/>
  <c r="L59" i="25"/>
  <c r="K60" i="25"/>
  <c r="L60" i="25"/>
  <c r="K61" i="25"/>
  <c r="L61" i="25"/>
  <c r="K62" i="25"/>
  <c r="L62" i="25"/>
  <c r="K63" i="25"/>
  <c r="L63" i="25"/>
  <c r="K64" i="25"/>
  <c r="L64" i="25"/>
  <c r="K65" i="25"/>
  <c r="L65" i="25"/>
  <c r="K66" i="25"/>
  <c r="L66" i="25"/>
  <c r="K67" i="25"/>
  <c r="L67" i="25"/>
  <c r="K68" i="25"/>
  <c r="L68" i="25"/>
  <c r="K69" i="25"/>
  <c r="L69" i="25"/>
  <c r="K70" i="25"/>
  <c r="L70" i="25"/>
  <c r="K71" i="25"/>
  <c r="L71" i="25"/>
  <c r="K72" i="25"/>
  <c r="L72" i="25"/>
  <c r="K73" i="25"/>
  <c r="L73" i="25"/>
  <c r="K74" i="25"/>
  <c r="L74" i="25"/>
  <c r="K75" i="25"/>
  <c r="L75" i="25"/>
  <c r="K76" i="25"/>
  <c r="L76" i="25"/>
  <c r="K77" i="25"/>
  <c r="L77" i="25"/>
  <c r="K78" i="25"/>
  <c r="L78" i="25"/>
  <c r="K79" i="25"/>
  <c r="L79" i="25"/>
  <c r="K80" i="25"/>
  <c r="L80" i="25"/>
  <c r="G8" i="25"/>
  <c r="H8" i="25"/>
  <c r="G9" i="25"/>
  <c r="H9" i="25"/>
  <c r="G10" i="25"/>
  <c r="H10" i="25"/>
  <c r="G11" i="25"/>
  <c r="H11" i="25"/>
  <c r="G12" i="25"/>
  <c r="H12" i="25"/>
  <c r="G13" i="25"/>
  <c r="H13" i="25"/>
  <c r="G14" i="25"/>
  <c r="H14" i="25"/>
  <c r="G15" i="25"/>
  <c r="H15" i="25"/>
  <c r="G16" i="25"/>
  <c r="H16" i="25"/>
  <c r="G17" i="25"/>
  <c r="H17" i="25"/>
  <c r="G18" i="25"/>
  <c r="H18" i="25"/>
  <c r="G19" i="25"/>
  <c r="H19" i="25"/>
  <c r="G20" i="25"/>
  <c r="H20" i="25"/>
  <c r="G21" i="25"/>
  <c r="H21" i="25"/>
  <c r="G22" i="25"/>
  <c r="H22" i="25"/>
  <c r="G23" i="25"/>
  <c r="H23" i="25"/>
  <c r="G24" i="25"/>
  <c r="H24" i="25"/>
  <c r="G25" i="25"/>
  <c r="H25" i="25"/>
  <c r="G26" i="25"/>
  <c r="H26" i="25"/>
  <c r="G27" i="25"/>
  <c r="H27" i="25"/>
  <c r="G28" i="25"/>
  <c r="H28" i="25"/>
  <c r="G29" i="25"/>
  <c r="H29" i="25"/>
  <c r="G30" i="25"/>
  <c r="H30" i="25"/>
  <c r="G31" i="25"/>
  <c r="H31" i="25"/>
  <c r="G32" i="25"/>
  <c r="H32" i="25"/>
  <c r="G33" i="25"/>
  <c r="H33" i="25"/>
  <c r="G34" i="25"/>
  <c r="H34" i="25"/>
  <c r="G35" i="25"/>
  <c r="H35" i="25"/>
  <c r="G36" i="25"/>
  <c r="H36" i="25"/>
  <c r="G37" i="25"/>
  <c r="H37" i="25"/>
  <c r="G38" i="25"/>
  <c r="H38" i="25"/>
  <c r="G39" i="25"/>
  <c r="H39" i="25"/>
  <c r="G40" i="25"/>
  <c r="H40" i="25"/>
  <c r="G41" i="25"/>
  <c r="H41" i="25"/>
  <c r="G42" i="25"/>
  <c r="H42" i="25"/>
  <c r="G43" i="25"/>
  <c r="H43" i="25"/>
  <c r="G44" i="25"/>
  <c r="H44" i="25"/>
  <c r="G45" i="25"/>
  <c r="H45" i="25"/>
  <c r="G46" i="25"/>
  <c r="H46" i="25"/>
  <c r="G47" i="25"/>
  <c r="H47" i="25"/>
  <c r="G48" i="25"/>
  <c r="H48" i="25"/>
  <c r="G49" i="25"/>
  <c r="H49" i="25"/>
  <c r="G50" i="25"/>
  <c r="H50" i="25"/>
  <c r="G51" i="25"/>
  <c r="H51" i="25"/>
  <c r="G52" i="25"/>
  <c r="H52" i="25"/>
  <c r="G53" i="25"/>
  <c r="H53" i="25"/>
  <c r="G54" i="25"/>
  <c r="H54" i="25"/>
  <c r="G55" i="25"/>
  <c r="H55" i="25"/>
  <c r="G56" i="25"/>
  <c r="H56" i="25"/>
  <c r="G57" i="25"/>
  <c r="H57" i="25"/>
  <c r="G58" i="25"/>
  <c r="H58" i="25"/>
  <c r="G59" i="25"/>
  <c r="H59" i="25"/>
  <c r="G60" i="25"/>
  <c r="H60" i="25"/>
  <c r="G61" i="25"/>
  <c r="H61" i="25"/>
  <c r="G62" i="25"/>
  <c r="H62" i="25"/>
  <c r="G63" i="25"/>
  <c r="H63" i="25"/>
  <c r="G64" i="25"/>
  <c r="H64" i="25"/>
  <c r="G65" i="25"/>
  <c r="H65" i="25"/>
  <c r="G66" i="25"/>
  <c r="H66" i="25"/>
  <c r="G67" i="25"/>
  <c r="H67" i="25"/>
  <c r="G68" i="25"/>
  <c r="H68" i="25"/>
  <c r="G69" i="25"/>
  <c r="H69" i="25"/>
  <c r="G70" i="25"/>
  <c r="H70" i="25"/>
  <c r="G71" i="25"/>
  <c r="H71" i="25"/>
  <c r="G72" i="25"/>
  <c r="H72" i="25"/>
  <c r="G73" i="25"/>
  <c r="H73" i="25"/>
  <c r="G74" i="25"/>
  <c r="H74" i="25"/>
  <c r="G75" i="25"/>
  <c r="H75" i="25"/>
  <c r="G76" i="25"/>
  <c r="H76" i="25"/>
  <c r="G77" i="25"/>
  <c r="H77" i="25"/>
  <c r="G78" i="25"/>
  <c r="H78" i="25"/>
  <c r="G79" i="25"/>
  <c r="H79" i="25"/>
  <c r="G80" i="25"/>
  <c r="H80" i="25"/>
  <c r="L7" i="25"/>
  <c r="K7" i="25"/>
  <c r="H7" i="25"/>
  <c r="G7" i="25"/>
  <c r="BJ15" i="50"/>
  <c r="BI15" i="50"/>
  <c r="AZ15" i="50"/>
  <c r="AR15" i="50"/>
  <c r="AQ15" i="50"/>
  <c r="AH15" i="50"/>
  <c r="Y15" i="50"/>
  <c r="Q15" i="50"/>
  <c r="BT7" i="50"/>
  <c r="BM14" i="50"/>
  <c r="AZ14" i="50"/>
  <c r="AZ13" i="50"/>
  <c r="AZ12" i="50"/>
  <c r="AZ11" i="50"/>
  <c r="BA10" i="50"/>
  <c r="AZ10" i="50"/>
  <c r="BA9" i="50"/>
  <c r="AZ9" i="50"/>
  <c r="BA8" i="50"/>
  <c r="AZ8" i="50"/>
  <c r="BA7" i="50"/>
  <c r="AZ7" i="50"/>
  <c r="H79" i="48" l="1"/>
  <c r="F79" i="48"/>
  <c r="E79" i="48"/>
  <c r="D79" i="48"/>
  <c r="AI58" i="54" l="1"/>
  <c r="AI57" i="54"/>
  <c r="AI56" i="54"/>
  <c r="AI55" i="54"/>
  <c r="AI54" i="54"/>
  <c r="AI53" i="54"/>
  <c r="AM6" i="54"/>
  <c r="AS6" i="54" l="1"/>
  <c r="AS12" i="54"/>
  <c r="AS5" i="54"/>
  <c r="AS7" i="54"/>
  <c r="AS8" i="54"/>
  <c r="AS9" i="54"/>
  <c r="AS10" i="54"/>
  <c r="AS11" i="54"/>
  <c r="AI450" i="82"/>
  <c r="AH450" i="82"/>
  <c r="AI449" i="82"/>
  <c r="AH449" i="82"/>
  <c r="AI451" i="82"/>
  <c r="AH451" i="82"/>
  <c r="AI452" i="82"/>
  <c r="AH452" i="82"/>
  <c r="AH453" i="82"/>
  <c r="AI453" i="82"/>
  <c r="AH454" i="82"/>
  <c r="J453" i="47"/>
  <c r="AI454" i="82" l="1"/>
  <c r="D15" i="50"/>
  <c r="D15" i="51" s="1"/>
  <c r="J453" i="74" l="1"/>
  <c r="H453" i="74"/>
  <c r="F449" i="74"/>
  <c r="G449" i="74"/>
  <c r="H449" i="74"/>
  <c r="J449" i="74"/>
  <c r="F450" i="74"/>
  <c r="G450" i="74"/>
  <c r="H450" i="74"/>
  <c r="J450" i="74"/>
  <c r="F451" i="74"/>
  <c r="G451" i="74"/>
  <c r="H451" i="74"/>
  <c r="J451" i="74"/>
  <c r="F452" i="74"/>
  <c r="G452" i="74"/>
  <c r="H452" i="74"/>
  <c r="J452" i="74"/>
  <c r="G448" i="74"/>
  <c r="H448" i="74"/>
  <c r="J448" i="74"/>
  <c r="F448" i="74"/>
  <c r="J453" i="73"/>
  <c r="H453" i="73"/>
  <c r="G448" i="73"/>
  <c r="H448" i="73"/>
  <c r="J448" i="73"/>
  <c r="G449" i="73"/>
  <c r="H449" i="73"/>
  <c r="J449" i="73"/>
  <c r="G450" i="73"/>
  <c r="H450" i="73"/>
  <c r="J450" i="73"/>
  <c r="G451" i="73"/>
  <c r="H451" i="73"/>
  <c r="J451" i="73"/>
  <c r="G452" i="73"/>
  <c r="H452" i="73"/>
  <c r="J452" i="73"/>
  <c r="F449" i="73"/>
  <c r="F450" i="73"/>
  <c r="F451" i="73"/>
  <c r="F452" i="73"/>
  <c r="F448" i="73"/>
  <c r="BL81" i="41"/>
  <c r="BK81" i="41"/>
  <c r="BH81" i="41"/>
  <c r="BG81" i="41"/>
  <c r="BC81" i="41"/>
  <c r="BB81" i="41"/>
  <c r="AY81" i="41"/>
  <c r="AX81" i="41"/>
  <c r="AT81" i="41"/>
  <c r="AS81" i="41"/>
  <c r="AP81" i="41"/>
  <c r="AO81" i="41"/>
  <c r="AK81" i="41"/>
  <c r="AJ81" i="41"/>
  <c r="AG81" i="41"/>
  <c r="AF81" i="41"/>
  <c r="AB81" i="41"/>
  <c r="AA81" i="41"/>
  <c r="X81" i="41"/>
  <c r="W81" i="41"/>
  <c r="S81" i="41"/>
  <c r="R81" i="41"/>
  <c r="O81" i="41"/>
  <c r="N81" i="41"/>
  <c r="J81" i="41"/>
  <c r="I81" i="41"/>
  <c r="F81" i="41"/>
  <c r="E81" i="41"/>
  <c r="BL15" i="51"/>
  <c r="BK15" i="51"/>
  <c r="BH15" i="51"/>
  <c r="BG15" i="51"/>
  <c r="BC15" i="51"/>
  <c r="BB15" i="51"/>
  <c r="AY15" i="51"/>
  <c r="AX15" i="51"/>
  <c r="AT15" i="51"/>
  <c r="AS15" i="51"/>
  <c r="AP15" i="51"/>
  <c r="AO15" i="51"/>
  <c r="AK15" i="51"/>
  <c r="AJ15" i="51"/>
  <c r="AG15" i="51"/>
  <c r="AF15" i="51"/>
  <c r="AB15" i="51"/>
  <c r="AA15" i="51"/>
  <c r="X15" i="51"/>
  <c r="W15" i="51"/>
  <c r="S15" i="51"/>
  <c r="R15" i="51"/>
  <c r="O15" i="51"/>
  <c r="N15" i="51"/>
  <c r="J15" i="51"/>
  <c r="I15" i="51"/>
  <c r="F15" i="51"/>
  <c r="E15" i="51"/>
  <c r="BL81" i="25"/>
  <c r="BK81" i="25"/>
  <c r="BH81" i="25"/>
  <c r="BG81" i="25"/>
  <c r="BF81" i="25"/>
  <c r="BF81" i="41" s="1"/>
  <c r="BC81" i="25"/>
  <c r="BB81" i="25"/>
  <c r="AY81" i="25"/>
  <c r="AX81" i="25"/>
  <c r="AW81" i="25"/>
  <c r="AW81" i="41" s="1"/>
  <c r="AT81" i="25"/>
  <c r="AS81" i="25"/>
  <c r="AP81" i="25"/>
  <c r="AO81" i="25"/>
  <c r="AN81" i="25"/>
  <c r="AN81" i="41" s="1"/>
  <c r="AK81" i="25"/>
  <c r="AJ81" i="25"/>
  <c r="AG81" i="25"/>
  <c r="AF81" i="25"/>
  <c r="AE81" i="25"/>
  <c r="AE81" i="41" s="1"/>
  <c r="AB81" i="25"/>
  <c r="AA81" i="25"/>
  <c r="X81" i="25"/>
  <c r="W81" i="25"/>
  <c r="V81" i="25"/>
  <c r="V81" i="41" s="1"/>
  <c r="S81" i="25"/>
  <c r="R81" i="25"/>
  <c r="O81" i="25"/>
  <c r="N81" i="25"/>
  <c r="M81" i="25"/>
  <c r="M81" i="41" s="1"/>
  <c r="J81" i="25"/>
  <c r="I81" i="25"/>
  <c r="F81" i="25"/>
  <c r="E81" i="25"/>
  <c r="D81" i="25"/>
  <c r="D81" i="41" s="1"/>
  <c r="BL15" i="50"/>
  <c r="BK15" i="50"/>
  <c r="BH15" i="50"/>
  <c r="BG15" i="50"/>
  <c r="BF15" i="50"/>
  <c r="BF15" i="51" s="1"/>
  <c r="BC15" i="50"/>
  <c r="BB15" i="50"/>
  <c r="AY15" i="50"/>
  <c r="AX15" i="50"/>
  <c r="AW15" i="50"/>
  <c r="AW15" i="51" s="1"/>
  <c r="AT15" i="50"/>
  <c r="AS15" i="50"/>
  <c r="AP15" i="50"/>
  <c r="AO15" i="50"/>
  <c r="AN15" i="50"/>
  <c r="AN15" i="51" s="1"/>
  <c r="AK15" i="50"/>
  <c r="AJ15" i="50"/>
  <c r="AG15" i="50"/>
  <c r="AF15" i="50"/>
  <c r="AE15" i="50"/>
  <c r="AE15" i="51" s="1"/>
  <c r="AB15" i="50"/>
  <c r="AA15" i="50"/>
  <c r="X15" i="50"/>
  <c r="W15" i="50"/>
  <c r="V15" i="50"/>
  <c r="V15" i="51" s="1"/>
  <c r="S15" i="50"/>
  <c r="R15" i="50"/>
  <c r="O15" i="50"/>
  <c r="N15" i="50"/>
  <c r="M15" i="50"/>
  <c r="M15" i="51" s="1"/>
  <c r="J15" i="50"/>
  <c r="I15" i="50"/>
  <c r="F15" i="50"/>
  <c r="E15" i="50"/>
  <c r="K452" i="73" l="1"/>
  <c r="K448" i="73"/>
  <c r="K450" i="73"/>
  <c r="K451" i="73"/>
  <c r="K449" i="73"/>
  <c r="L453" i="73"/>
  <c r="L450" i="73"/>
  <c r="I450" i="73"/>
  <c r="L448" i="73"/>
  <c r="I448" i="73"/>
  <c r="I452" i="73"/>
  <c r="L452" i="73"/>
  <c r="I451" i="73"/>
  <c r="L451" i="73"/>
  <c r="L449" i="73"/>
  <c r="I449" i="73"/>
  <c r="H453" i="47"/>
  <c r="L453" i="47" s="1"/>
  <c r="F449" i="47"/>
  <c r="G449" i="47"/>
  <c r="J449" i="47"/>
  <c r="L449" i="47" s="1"/>
  <c r="F450" i="47"/>
  <c r="G450" i="47"/>
  <c r="J450" i="47"/>
  <c r="L450" i="47" s="1"/>
  <c r="F451" i="47"/>
  <c r="G451" i="47"/>
  <c r="J451" i="47"/>
  <c r="L451" i="47" s="1"/>
  <c r="F452" i="47"/>
  <c r="G452" i="47"/>
  <c r="J452" i="47"/>
  <c r="L452" i="47" s="1"/>
  <c r="J448" i="47"/>
  <c r="H448" i="47"/>
  <c r="G448" i="47"/>
  <c r="F448" i="47"/>
  <c r="L448" i="47" l="1"/>
  <c r="C7" i="69"/>
  <c r="BO15" i="51" l="1"/>
  <c r="BU80" i="41" l="1"/>
  <c r="BT80" i="41"/>
  <c r="BQ80" i="41"/>
  <c r="BP80" i="41"/>
  <c r="BU79" i="41"/>
  <c r="BT79" i="41"/>
  <c r="BQ79" i="41"/>
  <c r="BP79" i="41"/>
  <c r="BU78" i="41"/>
  <c r="BT78" i="41"/>
  <c r="BQ78" i="41"/>
  <c r="BP78" i="41"/>
  <c r="BU77" i="41"/>
  <c r="BT77" i="41"/>
  <c r="BQ77" i="41"/>
  <c r="BP77" i="41"/>
  <c r="BU76" i="41"/>
  <c r="BT76" i="41"/>
  <c r="BQ76" i="41"/>
  <c r="BP76" i="41"/>
  <c r="BU75" i="41"/>
  <c r="BT75" i="41"/>
  <c r="BQ75" i="41"/>
  <c r="BP75" i="41"/>
  <c r="BU74" i="41"/>
  <c r="BT74" i="41"/>
  <c r="BQ74" i="41"/>
  <c r="BP74" i="41"/>
  <c r="BU73" i="41"/>
  <c r="BT73" i="41"/>
  <c r="BQ73" i="41"/>
  <c r="BP73" i="41"/>
  <c r="BU72" i="41"/>
  <c r="BT72" i="41"/>
  <c r="BQ72" i="41"/>
  <c r="BP72" i="41"/>
  <c r="BU71" i="41"/>
  <c r="BT71" i="41"/>
  <c r="BQ71" i="41"/>
  <c r="BP71" i="41"/>
  <c r="BU70" i="41"/>
  <c r="BT70" i="41"/>
  <c r="BQ70" i="41"/>
  <c r="BP70" i="41"/>
  <c r="BU69" i="41"/>
  <c r="BT69" i="41"/>
  <c r="BQ69" i="41"/>
  <c r="BP69" i="41"/>
  <c r="BU68" i="41"/>
  <c r="BT68" i="41"/>
  <c r="BQ68" i="41"/>
  <c r="BP68" i="41"/>
  <c r="BU67" i="41"/>
  <c r="BT67" i="41"/>
  <c r="BQ67" i="41"/>
  <c r="BP67" i="41"/>
  <c r="BU66" i="41"/>
  <c r="BT66" i="41"/>
  <c r="BQ66" i="41"/>
  <c r="BP66" i="41"/>
  <c r="BU65" i="41"/>
  <c r="BT65" i="41"/>
  <c r="BQ65" i="41"/>
  <c r="BP65" i="41"/>
  <c r="BU64" i="41"/>
  <c r="BT64" i="41"/>
  <c r="BQ64" i="41"/>
  <c r="BP64" i="41"/>
  <c r="BU63" i="41"/>
  <c r="BT63" i="41"/>
  <c r="BQ63" i="41"/>
  <c r="BP63" i="41"/>
  <c r="BU62" i="41"/>
  <c r="BT62" i="41"/>
  <c r="BQ62" i="41"/>
  <c r="BP62" i="41"/>
  <c r="BU61" i="41"/>
  <c r="BT61" i="41"/>
  <c r="BQ61" i="41"/>
  <c r="BP61" i="41"/>
  <c r="BU60" i="41"/>
  <c r="BT60" i="41"/>
  <c r="BQ60" i="41"/>
  <c r="BP60" i="41"/>
  <c r="BU59" i="41"/>
  <c r="BT59" i="41"/>
  <c r="BQ59" i="41"/>
  <c r="BP59" i="41"/>
  <c r="BU58" i="41"/>
  <c r="BT58" i="41"/>
  <c r="BQ58" i="41"/>
  <c r="BP58" i="41"/>
  <c r="BU57" i="41"/>
  <c r="BT57" i="41"/>
  <c r="BQ57" i="41"/>
  <c r="BP57" i="41"/>
  <c r="BU56" i="41"/>
  <c r="BT56" i="41"/>
  <c r="BQ56" i="41"/>
  <c r="BP56" i="41"/>
  <c r="BU55" i="41"/>
  <c r="BT55" i="41"/>
  <c r="BQ55" i="41"/>
  <c r="BP55" i="41"/>
  <c r="BU54" i="41"/>
  <c r="BT54" i="41"/>
  <c r="BQ54" i="41"/>
  <c r="BP54" i="41"/>
  <c r="BU53" i="41"/>
  <c r="BT53" i="41"/>
  <c r="BQ53" i="41"/>
  <c r="BP53" i="41"/>
  <c r="BU52" i="41"/>
  <c r="BT52" i="41"/>
  <c r="BQ52" i="41"/>
  <c r="BP52" i="41"/>
  <c r="BU51" i="41"/>
  <c r="BT51" i="41"/>
  <c r="BQ51" i="41"/>
  <c r="BP51" i="41"/>
  <c r="BU50" i="41"/>
  <c r="BT50" i="41"/>
  <c r="BQ50" i="41"/>
  <c r="BP50" i="41"/>
  <c r="BU49" i="41"/>
  <c r="BT49" i="41"/>
  <c r="BQ49" i="41"/>
  <c r="BP49" i="41"/>
  <c r="BU48" i="41"/>
  <c r="BT48" i="41"/>
  <c r="BQ48" i="41"/>
  <c r="BP48" i="41"/>
  <c r="BU47" i="41"/>
  <c r="BT47" i="41"/>
  <c r="BQ47" i="41"/>
  <c r="BP47" i="41"/>
  <c r="BU46" i="41"/>
  <c r="BT46" i="41"/>
  <c r="BQ46" i="41"/>
  <c r="BP46" i="41"/>
  <c r="BU45" i="41"/>
  <c r="BT45" i="41"/>
  <c r="BQ45" i="41"/>
  <c r="BP45" i="41"/>
  <c r="BU44" i="41"/>
  <c r="BT44" i="41"/>
  <c r="BQ44" i="41"/>
  <c r="BP44" i="41"/>
  <c r="BU43" i="41"/>
  <c r="BT43" i="41"/>
  <c r="BQ43" i="41"/>
  <c r="BP43" i="41"/>
  <c r="BU42" i="41"/>
  <c r="BT42" i="41"/>
  <c r="BQ42" i="41"/>
  <c r="BP42" i="41"/>
  <c r="BU41" i="41"/>
  <c r="BT41" i="41"/>
  <c r="BQ41" i="41"/>
  <c r="BP41" i="41"/>
  <c r="BU40" i="41"/>
  <c r="BT40" i="41"/>
  <c r="BQ40" i="41"/>
  <c r="BP40" i="41"/>
  <c r="BU39" i="41"/>
  <c r="BT39" i="41"/>
  <c r="BQ39" i="41"/>
  <c r="BP39" i="41"/>
  <c r="BU38" i="41"/>
  <c r="BT38" i="41"/>
  <c r="BQ38" i="41"/>
  <c r="BP38" i="41"/>
  <c r="BU37" i="41"/>
  <c r="BT37" i="41"/>
  <c r="BQ37" i="41"/>
  <c r="BP37" i="41"/>
  <c r="BU36" i="41"/>
  <c r="BT36" i="41"/>
  <c r="BQ36" i="41"/>
  <c r="BP36" i="41"/>
  <c r="BU35" i="41"/>
  <c r="BT35" i="41"/>
  <c r="BQ35" i="41"/>
  <c r="BP35" i="41"/>
  <c r="BU34" i="41"/>
  <c r="BT34" i="41"/>
  <c r="BQ34" i="41"/>
  <c r="BP34" i="41"/>
  <c r="BU33" i="41"/>
  <c r="BT33" i="41"/>
  <c r="BQ33" i="41"/>
  <c r="BP33" i="41"/>
  <c r="BU32" i="41"/>
  <c r="BT32" i="41"/>
  <c r="BQ32" i="41"/>
  <c r="BP32" i="41"/>
  <c r="BU31" i="41"/>
  <c r="BT31" i="41"/>
  <c r="BQ31" i="41"/>
  <c r="BP31" i="41"/>
  <c r="BU30" i="41"/>
  <c r="BT30" i="41"/>
  <c r="BQ30" i="41"/>
  <c r="BP30" i="41"/>
  <c r="BU29" i="41"/>
  <c r="BT29" i="41"/>
  <c r="BQ29" i="41"/>
  <c r="BP29" i="41"/>
  <c r="BU28" i="41"/>
  <c r="BT28" i="41"/>
  <c r="BQ28" i="41"/>
  <c r="BP28" i="41"/>
  <c r="BU27" i="41"/>
  <c r="BT27" i="41"/>
  <c r="BQ27" i="41"/>
  <c r="BP27" i="41"/>
  <c r="BU26" i="41"/>
  <c r="BT26" i="41"/>
  <c r="BQ26" i="41"/>
  <c r="BP26" i="41"/>
  <c r="BU25" i="41"/>
  <c r="BT25" i="41"/>
  <c r="BQ25" i="41"/>
  <c r="BP25" i="41"/>
  <c r="BU24" i="41"/>
  <c r="BT24" i="41"/>
  <c r="BQ24" i="41"/>
  <c r="BP24" i="41"/>
  <c r="BU23" i="41"/>
  <c r="BT23" i="41"/>
  <c r="BQ23" i="41"/>
  <c r="BP23" i="41"/>
  <c r="BU22" i="41"/>
  <c r="BT22" i="41"/>
  <c r="BQ22" i="41"/>
  <c r="BP22" i="41"/>
  <c r="BU21" i="41"/>
  <c r="BT21" i="41"/>
  <c r="BQ21" i="41"/>
  <c r="BP21" i="41"/>
  <c r="BU20" i="41"/>
  <c r="BT20" i="41"/>
  <c r="BQ20" i="41"/>
  <c r="BP20" i="41"/>
  <c r="BU19" i="41"/>
  <c r="BT19" i="41"/>
  <c r="BQ19" i="41"/>
  <c r="BP19" i="41"/>
  <c r="BU18" i="41"/>
  <c r="BT18" i="41"/>
  <c r="BQ18" i="41"/>
  <c r="BP18" i="41"/>
  <c r="BU17" i="41"/>
  <c r="BT17" i="41"/>
  <c r="BQ17" i="41"/>
  <c r="BP17" i="41"/>
  <c r="BU16" i="41"/>
  <c r="BT16" i="41"/>
  <c r="BQ16" i="41"/>
  <c r="BP16" i="41"/>
  <c r="BU15" i="41"/>
  <c r="BT15" i="41"/>
  <c r="BQ15" i="41"/>
  <c r="BP15" i="41"/>
  <c r="BU14" i="41"/>
  <c r="BT14" i="41"/>
  <c r="BQ14" i="41"/>
  <c r="BP14" i="41"/>
  <c r="BU13" i="41"/>
  <c r="BT13" i="41"/>
  <c r="BQ13" i="41"/>
  <c r="BP13" i="41"/>
  <c r="BU12" i="41"/>
  <c r="BT12" i="41"/>
  <c r="BQ12" i="41"/>
  <c r="BP12" i="41"/>
  <c r="BU11" i="41"/>
  <c r="BT11" i="41"/>
  <c r="BQ11" i="41"/>
  <c r="BP11" i="41"/>
  <c r="BU10" i="41"/>
  <c r="BT10" i="41"/>
  <c r="BQ10" i="41"/>
  <c r="BP10" i="41"/>
  <c r="BU9" i="41"/>
  <c r="BT9" i="41"/>
  <c r="BQ9" i="41"/>
  <c r="BP9" i="41"/>
  <c r="BU8" i="41"/>
  <c r="BT8" i="41"/>
  <c r="BQ8" i="41"/>
  <c r="BP8" i="41"/>
  <c r="BU7" i="41"/>
  <c r="BT7" i="41"/>
  <c r="BQ7" i="41"/>
  <c r="BP7" i="41"/>
  <c r="BU14" i="51"/>
  <c r="BT14" i="51"/>
  <c r="BQ14" i="51"/>
  <c r="BP14" i="51"/>
  <c r="BO14" i="51"/>
  <c r="BU13" i="51"/>
  <c r="BT13" i="51"/>
  <c r="BQ13" i="51"/>
  <c r="BP13" i="51"/>
  <c r="BO13" i="51"/>
  <c r="BU12" i="51"/>
  <c r="BT12" i="51"/>
  <c r="BQ12" i="51"/>
  <c r="BP12" i="51"/>
  <c r="BO12" i="51"/>
  <c r="BU11" i="51"/>
  <c r="BT11" i="51"/>
  <c r="BQ11" i="51"/>
  <c r="BP11" i="51"/>
  <c r="BO11" i="51"/>
  <c r="BU10" i="51"/>
  <c r="BT10" i="51"/>
  <c r="BQ10" i="51"/>
  <c r="BP10" i="51"/>
  <c r="BO10" i="51"/>
  <c r="BU9" i="51"/>
  <c r="BT9" i="51"/>
  <c r="BQ9" i="51"/>
  <c r="BP9" i="51"/>
  <c r="BO9" i="51"/>
  <c r="BU8" i="51"/>
  <c r="BT8" i="51"/>
  <c r="BQ8" i="51"/>
  <c r="BP8" i="51"/>
  <c r="BO8" i="51"/>
  <c r="BU7" i="51"/>
  <c r="BT7" i="51"/>
  <c r="BQ7" i="51"/>
  <c r="BP7" i="51"/>
  <c r="BO7" i="51"/>
  <c r="BV79" i="41" l="1"/>
  <c r="BW74" i="41"/>
  <c r="BW61" i="41"/>
  <c r="BV42" i="41"/>
  <c r="BW37" i="41"/>
  <c r="BV31" i="41"/>
  <c r="BW26" i="41"/>
  <c r="BV26" i="41"/>
  <c r="BW21" i="41"/>
  <c r="BW19" i="41"/>
  <c r="BV7" i="41"/>
  <c r="BW10" i="51"/>
  <c r="BS7" i="51"/>
  <c r="BV10" i="51"/>
  <c r="BW13" i="41"/>
  <c r="BV18" i="41"/>
  <c r="BV66" i="41"/>
  <c r="BW44" i="41"/>
  <c r="BR8" i="51"/>
  <c r="BW14" i="41"/>
  <c r="BW38" i="41"/>
  <c r="BR9" i="51"/>
  <c r="BW50" i="41"/>
  <c r="BV55" i="41"/>
  <c r="BS9" i="51"/>
  <c r="BW7" i="41"/>
  <c r="BV12" i="41"/>
  <c r="BW15" i="41"/>
  <c r="BV20" i="41"/>
  <c r="BW31" i="41"/>
  <c r="BV36" i="41"/>
  <c r="BW55" i="41"/>
  <c r="BV60" i="41"/>
  <c r="BW79" i="41"/>
  <c r="BV9" i="51"/>
  <c r="BS14" i="51"/>
  <c r="BW20" i="41"/>
  <c r="BV25" i="41"/>
  <c r="BV49" i="41"/>
  <c r="BW68" i="41"/>
  <c r="BV73" i="41"/>
  <c r="BW9" i="51"/>
  <c r="BV14" i="51"/>
  <c r="BW9" i="41"/>
  <c r="BV14" i="41"/>
  <c r="BW25" i="41"/>
  <c r="BV30" i="41"/>
  <c r="BW49" i="41"/>
  <c r="BV54" i="41"/>
  <c r="BW73" i="41"/>
  <c r="BV78" i="41"/>
  <c r="BS8" i="51"/>
  <c r="BV19" i="41"/>
  <c r="BV43" i="41"/>
  <c r="BW62" i="41"/>
  <c r="BV67" i="41"/>
  <c r="BV8" i="51"/>
  <c r="BW11" i="51"/>
  <c r="BS13" i="51"/>
  <c r="BV24" i="41"/>
  <c r="BW43" i="41"/>
  <c r="BV48" i="41"/>
  <c r="BW67" i="41"/>
  <c r="BV72" i="41"/>
  <c r="BW8" i="41"/>
  <c r="BV13" i="41"/>
  <c r="BW32" i="41"/>
  <c r="BV37" i="41"/>
  <c r="BW56" i="41"/>
  <c r="BV61" i="41"/>
  <c r="BW80" i="41"/>
  <c r="BW39" i="41"/>
  <c r="BR10" i="51"/>
  <c r="BS10" i="51"/>
  <c r="BV11" i="51"/>
  <c r="BW12" i="51"/>
  <c r="BV9" i="41"/>
  <c r="BW10" i="41"/>
  <c r="BV15" i="41"/>
  <c r="BW16" i="41"/>
  <c r="BV21" i="41"/>
  <c r="BW22" i="41"/>
  <c r="BV27" i="41"/>
  <c r="BW28" i="41"/>
  <c r="BV39" i="41"/>
  <c r="BR7" i="51"/>
  <c r="BR13" i="51"/>
  <c r="BR12" i="51"/>
  <c r="BV7" i="51"/>
  <c r="BW8" i="51"/>
  <c r="BR11" i="51"/>
  <c r="BS12" i="51"/>
  <c r="BV13" i="51"/>
  <c r="BW14" i="51"/>
  <c r="BV11" i="41"/>
  <c r="BW12" i="41"/>
  <c r="BV17" i="41"/>
  <c r="BW18" i="41"/>
  <c r="BV23" i="41"/>
  <c r="BW24" i="41"/>
  <c r="BV29" i="41"/>
  <c r="BW30" i="41"/>
  <c r="BV35" i="41"/>
  <c r="BW36" i="41"/>
  <c r="BV41" i="41"/>
  <c r="BW42" i="41"/>
  <c r="BV47" i="41"/>
  <c r="BW48" i="41"/>
  <c r="BV53" i="41"/>
  <c r="BW54" i="41"/>
  <c r="BV59" i="41"/>
  <c r="BW60" i="41"/>
  <c r="BV65" i="41"/>
  <c r="BW66" i="41"/>
  <c r="BV71" i="41"/>
  <c r="BW72" i="41"/>
  <c r="BV77" i="41"/>
  <c r="BW78" i="41"/>
  <c r="BW7" i="51"/>
  <c r="BS11" i="51"/>
  <c r="BV12" i="51"/>
  <c r="BW13" i="51"/>
  <c r="BV10" i="41"/>
  <c r="BW11" i="41"/>
  <c r="BV16" i="41"/>
  <c r="BW17" i="41"/>
  <c r="BV22" i="41"/>
  <c r="BW23" i="41"/>
  <c r="BV28" i="41"/>
  <c r="BW29" i="41"/>
  <c r="BV34" i="41"/>
  <c r="BW35" i="41"/>
  <c r="BV40" i="41"/>
  <c r="BW41" i="41"/>
  <c r="BV46" i="41"/>
  <c r="BW47" i="41"/>
  <c r="BV52" i="41"/>
  <c r="BW53" i="41"/>
  <c r="BV58" i="41"/>
  <c r="BW59" i="41"/>
  <c r="BV64" i="41"/>
  <c r="BW65" i="41"/>
  <c r="BV70" i="41"/>
  <c r="BW71" i="41"/>
  <c r="BV76" i="41"/>
  <c r="BW77" i="41"/>
  <c r="BV33" i="41"/>
  <c r="BW34" i="41"/>
  <c r="BW40" i="41"/>
  <c r="BV45" i="41"/>
  <c r="BW46" i="41"/>
  <c r="BV51" i="41"/>
  <c r="BW52" i="41"/>
  <c r="BV57" i="41"/>
  <c r="BW58" i="41"/>
  <c r="BV63" i="41"/>
  <c r="BW64" i="41"/>
  <c r="BV69" i="41"/>
  <c r="BW70" i="41"/>
  <c r="BV75" i="41"/>
  <c r="BW76" i="41"/>
  <c r="BR14" i="51"/>
  <c r="BV8" i="41"/>
  <c r="BW27" i="41"/>
  <c r="BV32" i="41"/>
  <c r="BW33" i="41"/>
  <c r="BV38" i="41"/>
  <c r="BV44" i="41"/>
  <c r="BW45" i="41"/>
  <c r="BV50" i="41"/>
  <c r="BW51" i="41"/>
  <c r="BV56" i="41"/>
  <c r="BW57" i="41"/>
  <c r="BV62" i="41"/>
  <c r="BW63" i="41"/>
  <c r="BV68" i="41"/>
  <c r="BW69" i="41"/>
  <c r="BV74" i="41"/>
  <c r="BW75" i="41"/>
  <c r="BV80" i="41"/>
  <c r="CC9" i="51" l="1"/>
  <c r="CB9" i="51" s="1"/>
  <c r="CC14" i="51"/>
  <c r="CB14" i="51" s="1"/>
  <c r="CC7" i="51"/>
  <c r="CB7" i="51" s="1"/>
  <c r="CC12" i="51"/>
  <c r="CB12" i="51" s="1"/>
  <c r="CC11" i="51"/>
  <c r="CB11" i="51" s="1"/>
  <c r="BZ8" i="51"/>
  <c r="BY8" i="51" s="1"/>
  <c r="CC8" i="51"/>
  <c r="CB8" i="51" s="1"/>
  <c r="BZ10" i="51"/>
  <c r="BY10" i="51" s="1"/>
  <c r="BZ11" i="51"/>
  <c r="BY11" i="51" s="1"/>
  <c r="BZ14" i="51"/>
  <c r="BY14" i="51" s="1"/>
  <c r="BZ9" i="51"/>
  <c r="BY9" i="51" s="1"/>
  <c r="CC10" i="51"/>
  <c r="CB10" i="51" s="1"/>
  <c r="BZ12" i="51"/>
  <c r="BY12" i="51" s="1"/>
  <c r="CC13" i="51"/>
  <c r="CB13" i="51" s="1"/>
  <c r="BZ13" i="51"/>
  <c r="BY13" i="51" s="1"/>
  <c r="BZ7" i="51"/>
  <c r="BY7" i="51" s="1"/>
  <c r="BU7" i="25"/>
  <c r="BT11" i="25"/>
  <c r="BT10" i="25"/>
  <c r="BT9" i="25"/>
  <c r="BT8" i="25"/>
  <c r="BT7" i="25"/>
  <c r="BQ7" i="25"/>
  <c r="BP7" i="25"/>
  <c r="BO14" i="25"/>
  <c r="BO13" i="25"/>
  <c r="BO12" i="25"/>
  <c r="BO11" i="25"/>
  <c r="BO10" i="25"/>
  <c r="BO9" i="25"/>
  <c r="BO8" i="25"/>
  <c r="BO7" i="25"/>
  <c r="BU7" i="50"/>
  <c r="BT8" i="50"/>
  <c r="BT9" i="50"/>
  <c r="BT10" i="50"/>
  <c r="BT11" i="50"/>
  <c r="BT12" i="50"/>
  <c r="BT13" i="50"/>
  <c r="BT14" i="50"/>
  <c r="AF47" i="82" l="1"/>
  <c r="R11" i="47"/>
  <c r="R11" i="74"/>
  <c r="BO14" i="41"/>
  <c r="R11" i="73"/>
  <c r="AF41" i="82"/>
  <c r="R10" i="74"/>
  <c r="R10" i="47"/>
  <c r="R10" i="73"/>
  <c r="BO13" i="41"/>
  <c r="AF35" i="82"/>
  <c r="R9" i="73"/>
  <c r="BO12" i="41"/>
  <c r="R9" i="74"/>
  <c r="R9" i="47"/>
  <c r="AF29" i="82"/>
  <c r="R8" i="47"/>
  <c r="R8" i="73"/>
  <c r="R8" i="74"/>
  <c r="BO11" i="41"/>
  <c r="AF23" i="82"/>
  <c r="BO10" i="41"/>
  <c r="R7" i="47"/>
  <c r="R7" i="73"/>
  <c r="R7" i="74"/>
  <c r="AF17" i="82"/>
  <c r="R6" i="74"/>
  <c r="R6" i="73"/>
  <c r="R6" i="47"/>
  <c r="M16" i="47" s="1"/>
  <c r="BO9" i="41"/>
  <c r="AF11" i="82"/>
  <c r="R5" i="74"/>
  <c r="R5" i="73"/>
  <c r="R5" i="47"/>
  <c r="BO8" i="41"/>
  <c r="AF5" i="82"/>
  <c r="BO7" i="41"/>
  <c r="R4" i="74"/>
  <c r="R4" i="73"/>
  <c r="R4" i="47"/>
  <c r="BR7" i="25"/>
  <c r="BS7" i="25"/>
  <c r="BW7" i="25"/>
  <c r="BV7" i="25"/>
  <c r="M15" i="47" l="1"/>
  <c r="M14" i="47"/>
  <c r="M13" i="47"/>
  <c r="M12" i="47"/>
  <c r="M11" i="47"/>
  <c r="M10" i="47"/>
  <c r="M7" i="47"/>
  <c r="M6" i="47"/>
  <c r="M8" i="47"/>
  <c r="M5" i="47"/>
  <c r="M4" i="47"/>
  <c r="M9" i="47"/>
  <c r="M46" i="73"/>
  <c r="D46" i="73"/>
  <c r="M51" i="73"/>
  <c r="M50" i="73"/>
  <c r="M49" i="73"/>
  <c r="M48" i="73"/>
  <c r="M47" i="73"/>
  <c r="BR14" i="41"/>
  <c r="BS14" i="41"/>
  <c r="M46" i="74"/>
  <c r="D46" i="74"/>
  <c r="M51" i="74"/>
  <c r="M47" i="74"/>
  <c r="M49" i="74"/>
  <c r="M48" i="74"/>
  <c r="M50" i="74"/>
  <c r="M47" i="47"/>
  <c r="M46" i="47"/>
  <c r="M49" i="47"/>
  <c r="D46" i="47"/>
  <c r="M51" i="47"/>
  <c r="M50" i="47"/>
  <c r="M48" i="47"/>
  <c r="AI50" i="82"/>
  <c r="AI49" i="82"/>
  <c r="AI48" i="82"/>
  <c r="AI47" i="82"/>
  <c r="AI52" i="82"/>
  <c r="AM12" i="82" s="1"/>
  <c r="AI51" i="82"/>
  <c r="M41" i="73"/>
  <c r="M40" i="73"/>
  <c r="D40" i="73"/>
  <c r="M45" i="73"/>
  <c r="M44" i="73"/>
  <c r="M43" i="73"/>
  <c r="M42" i="73"/>
  <c r="M44" i="47"/>
  <c r="M43" i="47"/>
  <c r="M42" i="47"/>
  <c r="M41" i="47"/>
  <c r="M40" i="47"/>
  <c r="M45" i="47"/>
  <c r="D40" i="47"/>
  <c r="BR13" i="41"/>
  <c r="BS13" i="41"/>
  <c r="M45" i="74"/>
  <c r="D40" i="74"/>
  <c r="M42" i="74"/>
  <c r="M43" i="74"/>
  <c r="M41" i="74"/>
  <c r="M40" i="74"/>
  <c r="M44" i="74"/>
  <c r="AI42" i="82"/>
  <c r="AI41" i="82"/>
  <c r="AI46" i="82"/>
  <c r="AM11" i="82" s="1"/>
  <c r="AI45" i="82"/>
  <c r="AI44" i="82"/>
  <c r="AI43" i="82"/>
  <c r="M38" i="74"/>
  <c r="M34" i="74"/>
  <c r="M36" i="74"/>
  <c r="M39" i="74"/>
  <c r="D34" i="74"/>
  <c r="M35" i="74"/>
  <c r="M37" i="74"/>
  <c r="BS12" i="41"/>
  <c r="BR12" i="41"/>
  <c r="M39" i="47"/>
  <c r="D34" i="47"/>
  <c r="M38" i="47"/>
  <c r="M37" i="47"/>
  <c r="M36" i="47"/>
  <c r="M35" i="47"/>
  <c r="M34" i="47"/>
  <c r="D34" i="73"/>
  <c r="M36" i="73"/>
  <c r="M37" i="73"/>
  <c r="M35" i="73"/>
  <c r="M34" i="73"/>
  <c r="M38" i="73"/>
  <c r="M39" i="73"/>
  <c r="AI40" i="82"/>
  <c r="AM10" i="82" s="1"/>
  <c r="AI39" i="82"/>
  <c r="AI38" i="82"/>
  <c r="AI37" i="82"/>
  <c r="AI36" i="82"/>
  <c r="AI35" i="82"/>
  <c r="M29" i="74"/>
  <c r="M30" i="74"/>
  <c r="M28" i="74"/>
  <c r="D28" i="74"/>
  <c r="M32" i="74"/>
  <c r="M33" i="74"/>
  <c r="M31" i="74"/>
  <c r="M28" i="73"/>
  <c r="M33" i="73"/>
  <c r="M29" i="73"/>
  <c r="M32" i="73"/>
  <c r="M31" i="73"/>
  <c r="M30" i="73"/>
  <c r="D28" i="73"/>
  <c r="M33" i="47"/>
  <c r="M29" i="47"/>
  <c r="M32" i="47"/>
  <c r="M31" i="47"/>
  <c r="D28" i="47"/>
  <c r="M30" i="47"/>
  <c r="M28" i="47"/>
  <c r="BS11" i="41"/>
  <c r="BR11" i="41"/>
  <c r="AI34" i="82"/>
  <c r="AM9" i="82" s="1"/>
  <c r="AI33" i="82"/>
  <c r="AI32" i="82"/>
  <c r="AI31" i="82"/>
  <c r="AI30" i="82"/>
  <c r="AI29" i="82"/>
  <c r="M25" i="73"/>
  <c r="M24" i="73"/>
  <c r="M23" i="73"/>
  <c r="D22" i="73"/>
  <c r="M22" i="73"/>
  <c r="M27" i="73"/>
  <c r="M26" i="73"/>
  <c r="M25" i="47"/>
  <c r="M27" i="47"/>
  <c r="M26" i="47"/>
  <c r="M24" i="47"/>
  <c r="D22" i="47"/>
  <c r="M23" i="47"/>
  <c r="M22" i="47"/>
  <c r="BR10" i="41"/>
  <c r="BS10" i="41"/>
  <c r="M27" i="74"/>
  <c r="D22" i="74"/>
  <c r="M22" i="74"/>
  <c r="M26" i="74"/>
  <c r="M24" i="74"/>
  <c r="M23" i="74"/>
  <c r="M25" i="74"/>
  <c r="AI26" i="82"/>
  <c r="AI25" i="82"/>
  <c r="AI24" i="82"/>
  <c r="AI23" i="82"/>
  <c r="AI28" i="82"/>
  <c r="AM8" i="82" s="1"/>
  <c r="AI27" i="82"/>
  <c r="M19" i="47"/>
  <c r="D16" i="47"/>
  <c r="M18" i="47"/>
  <c r="M17" i="47"/>
  <c r="M21" i="47"/>
  <c r="M20" i="47"/>
  <c r="M18" i="73"/>
  <c r="M17" i="73"/>
  <c r="M16" i="73"/>
  <c r="M21" i="73"/>
  <c r="M20" i="73"/>
  <c r="D16" i="73"/>
  <c r="M19" i="73"/>
  <c r="BS9" i="41"/>
  <c r="BR9" i="41"/>
  <c r="M21" i="74"/>
  <c r="M17" i="74"/>
  <c r="M20" i="74"/>
  <c r="M19" i="74"/>
  <c r="D16" i="74"/>
  <c r="M16" i="74"/>
  <c r="M18" i="74"/>
  <c r="AI18" i="82"/>
  <c r="AI17" i="82"/>
  <c r="AI22" i="82"/>
  <c r="AM7" i="82" s="1"/>
  <c r="AI21" i="82"/>
  <c r="AI20" i="82"/>
  <c r="AI19" i="82"/>
  <c r="BR8" i="41"/>
  <c r="BS8" i="41"/>
  <c r="M14" i="73"/>
  <c r="M13" i="73"/>
  <c r="M12" i="73"/>
  <c r="D10" i="73"/>
  <c r="M11" i="73"/>
  <c r="M10" i="73"/>
  <c r="M15" i="73"/>
  <c r="M14" i="74"/>
  <c r="M13" i="74"/>
  <c r="D10" i="74"/>
  <c r="M15" i="74"/>
  <c r="M10" i="74"/>
  <c r="M12" i="74"/>
  <c r="M11" i="74"/>
  <c r="D10" i="47"/>
  <c r="AI16" i="82"/>
  <c r="AM6" i="82" s="1"/>
  <c r="AI15" i="82"/>
  <c r="AI14" i="82"/>
  <c r="AI13" i="82"/>
  <c r="AI12" i="82"/>
  <c r="AI11" i="82"/>
  <c r="D4" i="74"/>
  <c r="M5" i="74"/>
  <c r="M7" i="74"/>
  <c r="M6" i="74"/>
  <c r="M8" i="74"/>
  <c r="M4" i="74"/>
  <c r="M9" i="74"/>
  <c r="M8" i="73"/>
  <c r="M9" i="73"/>
  <c r="M7" i="73"/>
  <c r="M6" i="73"/>
  <c r="D4" i="73"/>
  <c r="M5" i="73"/>
  <c r="M4" i="73"/>
  <c r="BR7" i="41"/>
  <c r="BS7" i="41"/>
  <c r="D4" i="47"/>
  <c r="AI10" i="82"/>
  <c r="AM5" i="82" s="1"/>
  <c r="AI9" i="82"/>
  <c r="AI8" i="82"/>
  <c r="AI7" i="82"/>
  <c r="AI6" i="82"/>
  <c r="AI5" i="82"/>
  <c r="P81" i="25"/>
  <c r="G81" i="25"/>
  <c r="H81" i="25"/>
  <c r="BT81" i="25"/>
  <c r="BT15" i="50"/>
  <c r="BM81" i="25"/>
  <c r="BN81" i="25"/>
  <c r="K81" i="25"/>
  <c r="AH81" i="25"/>
  <c r="AI81" i="25"/>
  <c r="T81" i="25"/>
  <c r="U81" i="25"/>
  <c r="Z81" i="25"/>
  <c r="AR81" i="25"/>
  <c r="AZ81" i="25"/>
  <c r="BA81" i="25"/>
  <c r="AL81" i="25"/>
  <c r="AM81" i="25"/>
  <c r="Q81" i="25"/>
  <c r="L81" i="25"/>
  <c r="AQ81" i="25"/>
  <c r="AD81" i="25"/>
  <c r="BI81" i="25"/>
  <c r="AU81" i="25"/>
  <c r="AV81" i="25"/>
  <c r="BU81" i="25"/>
  <c r="BU15" i="50"/>
  <c r="Y81" i="25"/>
  <c r="AC81" i="25"/>
  <c r="BJ81" i="25"/>
  <c r="BD81" i="25"/>
  <c r="BE81" i="25"/>
  <c r="BO81" i="25" l="1"/>
  <c r="BO81" i="41" s="1"/>
  <c r="BO15" i="50"/>
  <c r="Q12" i="49" s="1"/>
  <c r="M52" i="49" l="1"/>
  <c r="M54" i="49"/>
  <c r="M55" i="49"/>
  <c r="M57" i="49"/>
  <c r="D52" i="49"/>
  <c r="M53" i="49"/>
  <c r="M56" i="49"/>
  <c r="C3" i="69"/>
  <c r="Q12" i="71"/>
  <c r="R78" i="74"/>
  <c r="D448" i="74" s="1"/>
  <c r="R78" i="47"/>
  <c r="Q12" i="72"/>
  <c r="R78" i="73"/>
  <c r="E3" i="65"/>
  <c r="C12" i="69"/>
  <c r="C11" i="69"/>
  <c r="C10" i="69"/>
  <c r="C9" i="69"/>
  <c r="C8" i="69"/>
  <c r="D448" i="47" l="1"/>
  <c r="M453" i="47"/>
  <c r="M452" i="47"/>
  <c r="M451" i="47"/>
  <c r="M450" i="47"/>
  <c r="M449" i="47"/>
  <c r="M448" i="47"/>
  <c r="D52" i="72"/>
  <c r="M53" i="72"/>
  <c r="M56" i="72"/>
  <c r="M54" i="72"/>
  <c r="M55" i="72"/>
  <c r="M57" i="72"/>
  <c r="M52" i="72"/>
  <c r="M57" i="71"/>
  <c r="M56" i="71"/>
  <c r="M52" i="71"/>
  <c r="M54" i="71"/>
  <c r="M53" i="71"/>
  <c r="D52" i="71"/>
  <c r="M55" i="71"/>
  <c r="D448" i="73"/>
  <c r="M449" i="73"/>
  <c r="M450" i="73"/>
  <c r="M451" i="73"/>
  <c r="M453" i="73"/>
  <c r="M448" i="73"/>
  <c r="M452" i="73"/>
  <c r="D12" i="69"/>
  <c r="D7" i="69"/>
  <c r="D9" i="69"/>
  <c r="D8" i="69"/>
  <c r="D10" i="69"/>
  <c r="D11" i="69"/>
  <c r="M448" i="74" l="1"/>
  <c r="J6" i="65"/>
  <c r="M453" i="74"/>
  <c r="J11" i="65"/>
  <c r="M451" i="74"/>
  <c r="J9" i="65"/>
  <c r="M450" i="74"/>
  <c r="J8" i="65"/>
  <c r="M452" i="74"/>
  <c r="J10" i="65"/>
  <c r="M449" i="74"/>
  <c r="J7" i="65"/>
  <c r="BU14" i="50"/>
  <c r="BQ14" i="50"/>
  <c r="BP14" i="50"/>
  <c r="BO14" i="50"/>
  <c r="Q11" i="49" s="1"/>
  <c r="BU13" i="50"/>
  <c r="BQ13" i="50"/>
  <c r="BP13" i="50"/>
  <c r="BO13" i="50"/>
  <c r="Q10" i="49" s="1"/>
  <c r="BU12" i="50"/>
  <c r="BQ12" i="50"/>
  <c r="BP12" i="50"/>
  <c r="BO12" i="50"/>
  <c r="Q9" i="49" s="1"/>
  <c r="BU11" i="50"/>
  <c r="BQ11" i="50"/>
  <c r="BP11" i="50"/>
  <c r="BO11" i="50"/>
  <c r="Q8" i="49" s="1"/>
  <c r="BU10" i="50"/>
  <c r="BQ10" i="50"/>
  <c r="BP10" i="50"/>
  <c r="BO10" i="50"/>
  <c r="Q7" i="49" s="1"/>
  <c r="BU9" i="50"/>
  <c r="BQ9" i="50"/>
  <c r="BP9" i="50"/>
  <c r="BO9" i="50"/>
  <c r="Q6" i="49" s="1"/>
  <c r="BU8" i="50"/>
  <c r="BQ8" i="50"/>
  <c r="BP8" i="50"/>
  <c r="BQ7" i="50"/>
  <c r="BW7" i="50" s="1"/>
  <c r="BP7" i="50"/>
  <c r="BU80" i="25"/>
  <c r="BT80" i="25"/>
  <c r="BQ80" i="25"/>
  <c r="BP80" i="25"/>
  <c r="BO80" i="25"/>
  <c r="BU79" i="25"/>
  <c r="BT79" i="25"/>
  <c r="BQ79" i="25"/>
  <c r="BP79" i="25"/>
  <c r="BO79" i="25"/>
  <c r="BU78" i="25"/>
  <c r="BT78" i="25"/>
  <c r="BQ78" i="25"/>
  <c r="BP78" i="25"/>
  <c r="BO78" i="25"/>
  <c r="BU77" i="25"/>
  <c r="BT77" i="25"/>
  <c r="BQ77" i="25"/>
  <c r="BP77" i="25"/>
  <c r="BO77" i="25"/>
  <c r="BU76" i="25"/>
  <c r="BT76" i="25"/>
  <c r="BQ76" i="25"/>
  <c r="BP76" i="25"/>
  <c r="BO76" i="25"/>
  <c r="BU75" i="25"/>
  <c r="BT75" i="25"/>
  <c r="BQ75" i="25"/>
  <c r="BP75" i="25"/>
  <c r="BO75" i="25"/>
  <c r="BU74" i="25"/>
  <c r="BT74" i="25"/>
  <c r="BQ74" i="25"/>
  <c r="BP74" i="25"/>
  <c r="BO74" i="25"/>
  <c r="BU73" i="25"/>
  <c r="BT73" i="25"/>
  <c r="BQ73" i="25"/>
  <c r="BP73" i="25"/>
  <c r="BO73" i="25"/>
  <c r="BU72" i="25"/>
  <c r="BT72" i="25"/>
  <c r="BQ72" i="25"/>
  <c r="BP72" i="25"/>
  <c r="BO72" i="25"/>
  <c r="BU71" i="25"/>
  <c r="BT71" i="25"/>
  <c r="BQ71" i="25"/>
  <c r="BP71" i="25"/>
  <c r="BO71" i="25"/>
  <c r="BU70" i="25"/>
  <c r="BT70" i="25"/>
  <c r="BQ70" i="25"/>
  <c r="BP70" i="25"/>
  <c r="BO70" i="25"/>
  <c r="BU69" i="25"/>
  <c r="BT69" i="25"/>
  <c r="BQ69" i="25"/>
  <c r="BP69" i="25"/>
  <c r="BO69" i="25"/>
  <c r="BU68" i="25"/>
  <c r="BT68" i="25"/>
  <c r="BQ68" i="25"/>
  <c r="BP68" i="25"/>
  <c r="BO68" i="25"/>
  <c r="BU67" i="25"/>
  <c r="BT67" i="25"/>
  <c r="BQ67" i="25"/>
  <c r="BP67" i="25"/>
  <c r="BO67" i="25"/>
  <c r="BU66" i="25"/>
  <c r="BT66" i="25"/>
  <c r="BQ66" i="25"/>
  <c r="BP66" i="25"/>
  <c r="BO66" i="25"/>
  <c r="BU65" i="25"/>
  <c r="BT65" i="25"/>
  <c r="BQ65" i="25"/>
  <c r="BP65" i="25"/>
  <c r="BO65" i="25"/>
  <c r="BU64" i="25"/>
  <c r="BT64" i="25"/>
  <c r="BQ64" i="25"/>
  <c r="BP64" i="25"/>
  <c r="BO64" i="25"/>
  <c r="BU63" i="25"/>
  <c r="BT63" i="25"/>
  <c r="BQ63" i="25"/>
  <c r="BP63" i="25"/>
  <c r="BO63" i="25"/>
  <c r="BU62" i="25"/>
  <c r="BT62" i="25"/>
  <c r="BQ62" i="25"/>
  <c r="BP62" i="25"/>
  <c r="BO62" i="25"/>
  <c r="BU61" i="25"/>
  <c r="BT61" i="25"/>
  <c r="BQ61" i="25"/>
  <c r="BP61" i="25"/>
  <c r="BO61" i="25"/>
  <c r="BU60" i="25"/>
  <c r="BT60" i="25"/>
  <c r="BQ60" i="25"/>
  <c r="BP60" i="25"/>
  <c r="BO60" i="25"/>
  <c r="BU59" i="25"/>
  <c r="BT59" i="25"/>
  <c r="BQ59" i="25"/>
  <c r="BP59" i="25"/>
  <c r="BO59" i="25"/>
  <c r="BU58" i="25"/>
  <c r="BT58" i="25"/>
  <c r="BQ58" i="25"/>
  <c r="BP58" i="25"/>
  <c r="BO58" i="25"/>
  <c r="BU57" i="25"/>
  <c r="BT57" i="25"/>
  <c r="BQ57" i="25"/>
  <c r="BP57" i="25"/>
  <c r="BO57" i="25"/>
  <c r="BU56" i="25"/>
  <c r="BT56" i="25"/>
  <c r="BQ56" i="25"/>
  <c r="BP56" i="25"/>
  <c r="BO56" i="25"/>
  <c r="BU55" i="25"/>
  <c r="BT55" i="25"/>
  <c r="BQ55" i="25"/>
  <c r="BP55" i="25"/>
  <c r="BO55" i="25"/>
  <c r="BU54" i="25"/>
  <c r="BT54" i="25"/>
  <c r="BQ54" i="25"/>
  <c r="BP54" i="25"/>
  <c r="BO54" i="25"/>
  <c r="BU53" i="25"/>
  <c r="BT53" i="25"/>
  <c r="BQ53" i="25"/>
  <c r="BP53" i="25"/>
  <c r="BO53" i="25"/>
  <c r="BU52" i="25"/>
  <c r="BT52" i="25"/>
  <c r="BQ52" i="25"/>
  <c r="BP52" i="25"/>
  <c r="BO52" i="25"/>
  <c r="BU51" i="25"/>
  <c r="BT51" i="25"/>
  <c r="BQ51" i="25"/>
  <c r="BP51" i="25"/>
  <c r="BO51" i="25"/>
  <c r="BU50" i="25"/>
  <c r="BT50" i="25"/>
  <c r="BQ50" i="25"/>
  <c r="BP50" i="25"/>
  <c r="BO50" i="25"/>
  <c r="BU49" i="25"/>
  <c r="BT49" i="25"/>
  <c r="BQ49" i="25"/>
  <c r="BP49" i="25"/>
  <c r="BO49" i="25"/>
  <c r="BU48" i="25"/>
  <c r="BT48" i="25"/>
  <c r="BQ48" i="25"/>
  <c r="BP48" i="25"/>
  <c r="BO48" i="25"/>
  <c r="BU47" i="25"/>
  <c r="BT47" i="25"/>
  <c r="BQ47" i="25"/>
  <c r="BP47" i="25"/>
  <c r="BO47" i="25"/>
  <c r="BU46" i="25"/>
  <c r="BT46" i="25"/>
  <c r="BQ46" i="25"/>
  <c r="BP46" i="25"/>
  <c r="BO46" i="25"/>
  <c r="BU45" i="25"/>
  <c r="BT45" i="25"/>
  <c r="BQ45" i="25"/>
  <c r="BP45" i="25"/>
  <c r="BO45" i="25"/>
  <c r="BU44" i="25"/>
  <c r="BT44" i="25"/>
  <c r="BQ44" i="25"/>
  <c r="BP44" i="25"/>
  <c r="BO44" i="25"/>
  <c r="BU43" i="25"/>
  <c r="BT43" i="25"/>
  <c r="BQ43" i="25"/>
  <c r="BP43" i="25"/>
  <c r="BO43" i="25"/>
  <c r="BU42" i="25"/>
  <c r="BT42" i="25"/>
  <c r="BQ42" i="25"/>
  <c r="BP42" i="25"/>
  <c r="BO42" i="25"/>
  <c r="BU41" i="25"/>
  <c r="BT41" i="25"/>
  <c r="BQ41" i="25"/>
  <c r="BP41" i="25"/>
  <c r="BO41" i="25"/>
  <c r="BU40" i="25"/>
  <c r="BT40" i="25"/>
  <c r="BQ40" i="25"/>
  <c r="BP40" i="25"/>
  <c r="BO40" i="25"/>
  <c r="BU39" i="25"/>
  <c r="BT39" i="25"/>
  <c r="BQ39" i="25"/>
  <c r="BP39" i="25"/>
  <c r="BO39" i="25"/>
  <c r="BU38" i="25"/>
  <c r="BT38" i="25"/>
  <c r="BQ38" i="25"/>
  <c r="BP38" i="25"/>
  <c r="BO38" i="25"/>
  <c r="BU37" i="25"/>
  <c r="BT37" i="25"/>
  <c r="BQ37" i="25"/>
  <c r="BP37" i="25"/>
  <c r="BO37" i="25"/>
  <c r="BU36" i="25"/>
  <c r="BT36" i="25"/>
  <c r="BQ36" i="25"/>
  <c r="BP36" i="25"/>
  <c r="BO36" i="25"/>
  <c r="BU35" i="25"/>
  <c r="BT35" i="25"/>
  <c r="BQ35" i="25"/>
  <c r="BP35" i="25"/>
  <c r="BO35" i="25"/>
  <c r="BU34" i="25"/>
  <c r="BT34" i="25"/>
  <c r="BQ34" i="25"/>
  <c r="BP34" i="25"/>
  <c r="BO34" i="25"/>
  <c r="BU33" i="25"/>
  <c r="BT33" i="25"/>
  <c r="BQ33" i="25"/>
  <c r="BP33" i="25"/>
  <c r="BO33" i="25"/>
  <c r="BU32" i="25"/>
  <c r="BT32" i="25"/>
  <c r="BQ32" i="25"/>
  <c r="BP32" i="25"/>
  <c r="BO32" i="25"/>
  <c r="BU31" i="25"/>
  <c r="BT31" i="25"/>
  <c r="BQ31" i="25"/>
  <c r="BP31" i="25"/>
  <c r="BO31" i="25"/>
  <c r="BU30" i="25"/>
  <c r="BT30" i="25"/>
  <c r="BQ30" i="25"/>
  <c r="BP30" i="25"/>
  <c r="BO30" i="25"/>
  <c r="BU29" i="25"/>
  <c r="BT29" i="25"/>
  <c r="BQ29" i="25"/>
  <c r="BP29" i="25"/>
  <c r="BO29" i="25"/>
  <c r="BU28" i="25"/>
  <c r="BT28" i="25"/>
  <c r="BQ28" i="25"/>
  <c r="BP28" i="25"/>
  <c r="BO28" i="25"/>
  <c r="BU27" i="25"/>
  <c r="BT27" i="25"/>
  <c r="BQ27" i="25"/>
  <c r="BP27" i="25"/>
  <c r="BO27" i="25"/>
  <c r="BU26" i="25"/>
  <c r="BT26" i="25"/>
  <c r="BQ26" i="25"/>
  <c r="BP26" i="25"/>
  <c r="BO26" i="25"/>
  <c r="BU25" i="25"/>
  <c r="BT25" i="25"/>
  <c r="BQ25" i="25"/>
  <c r="BP25" i="25"/>
  <c r="BO25" i="25"/>
  <c r="BU24" i="25"/>
  <c r="BT24" i="25"/>
  <c r="BQ24" i="25"/>
  <c r="BP24" i="25"/>
  <c r="BO24" i="25"/>
  <c r="BU23" i="25"/>
  <c r="BT23" i="25"/>
  <c r="BQ23" i="25"/>
  <c r="BP23" i="25"/>
  <c r="BO23" i="25"/>
  <c r="BU22" i="25"/>
  <c r="BT22" i="25"/>
  <c r="BQ22" i="25"/>
  <c r="BP22" i="25"/>
  <c r="BO22" i="25"/>
  <c r="BU21" i="25"/>
  <c r="BT21" i="25"/>
  <c r="BQ21" i="25"/>
  <c r="BP21" i="25"/>
  <c r="BO21" i="25"/>
  <c r="BU20" i="25"/>
  <c r="BT20" i="25"/>
  <c r="BQ20" i="25"/>
  <c r="BP20" i="25"/>
  <c r="BO20" i="25"/>
  <c r="BU19" i="25"/>
  <c r="BT19" i="25"/>
  <c r="BQ19" i="25"/>
  <c r="BP19" i="25"/>
  <c r="BO19" i="25"/>
  <c r="BU18" i="25"/>
  <c r="BT18" i="25"/>
  <c r="BQ18" i="25"/>
  <c r="BP18" i="25"/>
  <c r="BO18" i="25"/>
  <c r="BU17" i="25"/>
  <c r="BT17" i="25"/>
  <c r="BQ17" i="25"/>
  <c r="BP17" i="25"/>
  <c r="BO17" i="25"/>
  <c r="BU16" i="25"/>
  <c r="BT16" i="25"/>
  <c r="BQ16" i="25"/>
  <c r="BP16" i="25"/>
  <c r="BO16" i="25"/>
  <c r="BU15" i="25"/>
  <c r="BT15" i="25"/>
  <c r="BQ15" i="25"/>
  <c r="BP15" i="25"/>
  <c r="BO15" i="25"/>
  <c r="BU14" i="25"/>
  <c r="BT14" i="25"/>
  <c r="BQ14" i="25"/>
  <c r="BS14" i="25" s="1"/>
  <c r="BP14" i="25"/>
  <c r="BR14" i="25" s="1"/>
  <c r="BU13" i="25"/>
  <c r="BT13" i="25"/>
  <c r="BQ13" i="25"/>
  <c r="BS13" i="25" s="1"/>
  <c r="BP13" i="25"/>
  <c r="BR13" i="25" s="1"/>
  <c r="BU12" i="25"/>
  <c r="BT12" i="25"/>
  <c r="BQ12" i="25"/>
  <c r="BS12" i="25" s="1"/>
  <c r="BP12" i="25"/>
  <c r="BR12" i="25" s="1"/>
  <c r="BU11" i="25"/>
  <c r="BQ11" i="25"/>
  <c r="BS11" i="25" s="1"/>
  <c r="BP11" i="25"/>
  <c r="BU10" i="25"/>
  <c r="BQ10" i="25"/>
  <c r="BS10" i="25" s="1"/>
  <c r="BP10" i="25"/>
  <c r="BU9" i="25"/>
  <c r="BQ9" i="25"/>
  <c r="BS9" i="25" s="1"/>
  <c r="BP9" i="25"/>
  <c r="BU8" i="25"/>
  <c r="BQ8" i="25"/>
  <c r="BS8" i="25" s="1"/>
  <c r="BP8" i="25"/>
  <c r="M22" i="49" l="1"/>
  <c r="M27" i="49"/>
  <c r="M26" i="49"/>
  <c r="M24" i="49"/>
  <c r="M25" i="49"/>
  <c r="D22" i="49"/>
  <c r="M23" i="49"/>
  <c r="M34" i="49"/>
  <c r="M35" i="49"/>
  <c r="D34" i="49"/>
  <c r="M39" i="49"/>
  <c r="M37" i="49"/>
  <c r="M38" i="49"/>
  <c r="M36" i="49"/>
  <c r="M51" i="49"/>
  <c r="M50" i="49"/>
  <c r="M48" i="49"/>
  <c r="D46" i="49"/>
  <c r="M46" i="49"/>
  <c r="M49" i="49"/>
  <c r="M47" i="49"/>
  <c r="M16" i="49"/>
  <c r="D16" i="49"/>
  <c r="M19" i="49"/>
  <c r="M17" i="49"/>
  <c r="M20" i="49"/>
  <c r="M18" i="49"/>
  <c r="M21" i="49"/>
  <c r="M33" i="49"/>
  <c r="M30" i="49"/>
  <c r="M32" i="49"/>
  <c r="D28" i="49"/>
  <c r="M29" i="49"/>
  <c r="M31" i="49"/>
  <c r="M28" i="49"/>
  <c r="M40" i="49"/>
  <c r="M42" i="49"/>
  <c r="M44" i="49"/>
  <c r="M45" i="49"/>
  <c r="M43" i="49"/>
  <c r="D40" i="49"/>
  <c r="M41" i="49"/>
  <c r="AF443" i="82"/>
  <c r="R77" i="74"/>
  <c r="R77" i="73"/>
  <c r="R77" i="47"/>
  <c r="BO80" i="41"/>
  <c r="AF437" i="82"/>
  <c r="R76" i="74"/>
  <c r="R76" i="73"/>
  <c r="R76" i="47"/>
  <c r="BO79" i="41"/>
  <c r="AF431" i="82"/>
  <c r="R75" i="47"/>
  <c r="R75" i="74"/>
  <c r="BO78" i="41"/>
  <c r="R75" i="73"/>
  <c r="BW77" i="25"/>
  <c r="BV77" i="25"/>
  <c r="AF425" i="82"/>
  <c r="R74" i="74"/>
  <c r="R74" i="47"/>
  <c r="R74" i="73"/>
  <c r="BO77" i="41"/>
  <c r="AF419" i="82"/>
  <c r="R73" i="73"/>
  <c r="BO76" i="41"/>
  <c r="R73" i="74"/>
  <c r="R73" i="47"/>
  <c r="AF413" i="82"/>
  <c r="R72" i="47"/>
  <c r="R72" i="73"/>
  <c r="R72" i="74"/>
  <c r="BO75" i="41"/>
  <c r="AF407" i="82"/>
  <c r="BO74" i="41"/>
  <c r="R71" i="47"/>
  <c r="R71" i="73"/>
  <c r="R71" i="74"/>
  <c r="AF401" i="82"/>
  <c r="R70" i="74"/>
  <c r="R70" i="73"/>
  <c r="R70" i="47"/>
  <c r="BO73" i="41"/>
  <c r="BW72" i="25"/>
  <c r="AF395" i="82"/>
  <c r="R69" i="74"/>
  <c r="R69" i="73"/>
  <c r="R69" i="47"/>
  <c r="BO72" i="41"/>
  <c r="AF389" i="82"/>
  <c r="R68" i="74"/>
  <c r="R68" i="73"/>
  <c r="R68" i="47"/>
  <c r="BO71" i="41"/>
  <c r="AF383" i="82"/>
  <c r="R67" i="47"/>
  <c r="R67" i="74"/>
  <c r="BO70" i="41"/>
  <c r="R67" i="73"/>
  <c r="AF377" i="82"/>
  <c r="R66" i="74"/>
  <c r="R66" i="47"/>
  <c r="R66" i="73"/>
  <c r="BO69" i="41"/>
  <c r="AF371" i="82"/>
  <c r="R65" i="73"/>
  <c r="BO68" i="41"/>
  <c r="R65" i="74"/>
  <c r="R65" i="47"/>
  <c r="AF365" i="82"/>
  <c r="R64" i="47"/>
  <c r="R64" i="73"/>
  <c r="R64" i="74"/>
  <c r="BO67" i="41"/>
  <c r="AF359" i="82"/>
  <c r="BO66" i="41"/>
  <c r="R63" i="47"/>
  <c r="R63" i="73"/>
  <c r="R63" i="74"/>
  <c r="AF353" i="82"/>
  <c r="R62" i="74"/>
  <c r="R62" i="73"/>
  <c r="R62" i="47"/>
  <c r="BO65" i="41"/>
  <c r="AF347" i="82"/>
  <c r="R61" i="74"/>
  <c r="R61" i="73"/>
  <c r="R61" i="47"/>
  <c r="BO64" i="41"/>
  <c r="AF341" i="82"/>
  <c r="R60" i="74"/>
  <c r="R60" i="73"/>
  <c r="R60" i="47"/>
  <c r="BO63" i="41"/>
  <c r="BS63" i="25"/>
  <c r="AF335" i="82"/>
  <c r="R59" i="47"/>
  <c r="R59" i="74"/>
  <c r="BO62" i="41"/>
  <c r="R59" i="73"/>
  <c r="AF329" i="82"/>
  <c r="R58" i="74"/>
  <c r="R58" i="47"/>
  <c r="R58" i="73"/>
  <c r="BO61" i="41"/>
  <c r="AF323" i="82"/>
  <c r="R57" i="73"/>
  <c r="BO60" i="41"/>
  <c r="R57" i="74"/>
  <c r="R57" i="47"/>
  <c r="AF317" i="82"/>
  <c r="R56" i="47"/>
  <c r="R56" i="73"/>
  <c r="R56" i="74"/>
  <c r="BO59" i="41"/>
  <c r="BV58" i="25"/>
  <c r="AF311" i="82"/>
  <c r="BO58" i="41"/>
  <c r="R55" i="47"/>
  <c r="R55" i="73"/>
  <c r="R55" i="74"/>
  <c r="BS58" i="25"/>
  <c r="AF305" i="82"/>
  <c r="R54" i="74"/>
  <c r="R54" i="73"/>
  <c r="R54" i="47"/>
  <c r="BO57" i="41"/>
  <c r="AF299" i="82"/>
  <c r="R53" i="74"/>
  <c r="R53" i="73"/>
  <c r="R53" i="47"/>
  <c r="BO56" i="41"/>
  <c r="AF293" i="82"/>
  <c r="R52" i="74"/>
  <c r="R52" i="73"/>
  <c r="R52" i="47"/>
  <c r="BO55" i="41"/>
  <c r="AF287" i="82"/>
  <c r="R51" i="47"/>
  <c r="R51" i="74"/>
  <c r="BO54" i="41"/>
  <c r="R51" i="73"/>
  <c r="BW53" i="25"/>
  <c r="BV53" i="25"/>
  <c r="AF281" i="82"/>
  <c r="R50" i="74"/>
  <c r="R50" i="47"/>
  <c r="R50" i="73"/>
  <c r="BO53" i="41"/>
  <c r="AF275" i="82"/>
  <c r="R49" i="73"/>
  <c r="BO52" i="41"/>
  <c r="R49" i="74"/>
  <c r="R49" i="47"/>
  <c r="AF269" i="82"/>
  <c r="R48" i="47"/>
  <c r="R48" i="73"/>
  <c r="R48" i="74"/>
  <c r="BO51" i="41"/>
  <c r="AF263" i="82"/>
  <c r="BO50" i="41"/>
  <c r="R47" i="47"/>
  <c r="R47" i="73"/>
  <c r="R47" i="74"/>
  <c r="AF257" i="82"/>
  <c r="R46" i="74"/>
  <c r="R46" i="73"/>
  <c r="R46" i="47"/>
  <c r="BO49" i="41"/>
  <c r="BW48" i="25"/>
  <c r="AF251" i="82"/>
  <c r="R45" i="74"/>
  <c r="R45" i="73"/>
  <c r="R45" i="47"/>
  <c r="BO48" i="41"/>
  <c r="AF245" i="82"/>
  <c r="R44" i="74"/>
  <c r="R44" i="73"/>
  <c r="R44" i="47"/>
  <c r="BO47" i="41"/>
  <c r="AF239" i="82"/>
  <c r="R43" i="47"/>
  <c r="R43" i="74"/>
  <c r="BO46" i="41"/>
  <c r="R43" i="73"/>
  <c r="AF233" i="82"/>
  <c r="R42" i="74"/>
  <c r="R42" i="47"/>
  <c r="R42" i="73"/>
  <c r="BO45" i="41"/>
  <c r="AF227" i="82"/>
  <c r="R41" i="73"/>
  <c r="BO44" i="41"/>
  <c r="R41" i="74"/>
  <c r="R41" i="47"/>
  <c r="AF221" i="82"/>
  <c r="R40" i="47"/>
  <c r="R40" i="73"/>
  <c r="R40" i="74"/>
  <c r="BO43" i="41"/>
  <c r="AF215" i="82"/>
  <c r="BO42" i="41"/>
  <c r="R39" i="47"/>
  <c r="R39" i="73"/>
  <c r="R39" i="74"/>
  <c r="AF209" i="82"/>
  <c r="R38" i="74"/>
  <c r="R38" i="73"/>
  <c r="R38" i="47"/>
  <c r="BO41" i="41"/>
  <c r="AF203" i="82"/>
  <c r="R37" i="74"/>
  <c r="R37" i="73"/>
  <c r="R37" i="47"/>
  <c r="BO40" i="41"/>
  <c r="AF197" i="82"/>
  <c r="R36" i="74"/>
  <c r="R36" i="73"/>
  <c r="R36" i="47"/>
  <c r="BO39" i="41"/>
  <c r="BS39" i="25"/>
  <c r="AF191" i="82"/>
  <c r="R35" i="47"/>
  <c r="R35" i="74"/>
  <c r="BO38" i="41"/>
  <c r="R35" i="73"/>
  <c r="AF185" i="82"/>
  <c r="R34" i="74"/>
  <c r="R34" i="47"/>
  <c r="R34" i="73"/>
  <c r="BO37" i="41"/>
  <c r="AF179" i="82"/>
  <c r="R33" i="73"/>
  <c r="BO36" i="41"/>
  <c r="R33" i="74"/>
  <c r="R33" i="47"/>
  <c r="AF173" i="82"/>
  <c r="R32" i="47"/>
  <c r="R32" i="73"/>
  <c r="R32" i="74"/>
  <c r="BO35" i="41"/>
  <c r="BV34" i="25"/>
  <c r="AF167" i="82"/>
  <c r="BO34" i="41"/>
  <c r="R31" i="47"/>
  <c r="R31" i="73"/>
  <c r="R31" i="74"/>
  <c r="BS34" i="25"/>
  <c r="AF161" i="82"/>
  <c r="R30" i="74"/>
  <c r="R30" i="73"/>
  <c r="R30" i="47"/>
  <c r="BO33" i="41"/>
  <c r="AF155" i="82"/>
  <c r="R29" i="74"/>
  <c r="R29" i="73"/>
  <c r="R29" i="47"/>
  <c r="BO32" i="41"/>
  <c r="AF149" i="82"/>
  <c r="R28" i="74"/>
  <c r="R28" i="73"/>
  <c r="R28" i="47"/>
  <c r="BO31" i="41"/>
  <c r="AF143" i="82"/>
  <c r="R27" i="47"/>
  <c r="R27" i="74"/>
  <c r="BO30" i="41"/>
  <c r="R27" i="73"/>
  <c r="BW29" i="25"/>
  <c r="BV29" i="25"/>
  <c r="AF137" i="82"/>
  <c r="R26" i="74"/>
  <c r="R26" i="47"/>
  <c r="R26" i="73"/>
  <c r="BO29" i="41"/>
  <c r="AF131" i="82"/>
  <c r="R25" i="73"/>
  <c r="BO28" i="41"/>
  <c r="R25" i="74"/>
  <c r="R25" i="47"/>
  <c r="AF125" i="82"/>
  <c r="R24" i="47"/>
  <c r="R24" i="73"/>
  <c r="R24" i="74"/>
  <c r="BO27" i="41"/>
  <c r="AF119" i="82"/>
  <c r="BO26" i="41"/>
  <c r="R23" i="47"/>
  <c r="R23" i="73"/>
  <c r="R23" i="74"/>
  <c r="AF113" i="82"/>
  <c r="R22" i="74"/>
  <c r="R22" i="73"/>
  <c r="R22" i="47"/>
  <c r="BO25" i="41"/>
  <c r="BW24" i="25"/>
  <c r="AF107" i="82"/>
  <c r="R21" i="74"/>
  <c r="R21" i="73"/>
  <c r="R21" i="47"/>
  <c r="BO24" i="41"/>
  <c r="AF101" i="82"/>
  <c r="R20" i="74"/>
  <c r="R20" i="73"/>
  <c r="R20" i="47"/>
  <c r="BO23" i="41"/>
  <c r="AF95" i="82"/>
  <c r="R19" i="47"/>
  <c r="R19" i="74"/>
  <c r="BO22" i="41"/>
  <c r="R19" i="73"/>
  <c r="AF89" i="82"/>
  <c r="R18" i="74"/>
  <c r="R18" i="47"/>
  <c r="R18" i="73"/>
  <c r="BO21" i="41"/>
  <c r="AF83" i="82"/>
  <c r="R17" i="73"/>
  <c r="BO20" i="41"/>
  <c r="R17" i="74"/>
  <c r="R17" i="47"/>
  <c r="AF77" i="82"/>
  <c r="R16" i="47"/>
  <c r="R16" i="73"/>
  <c r="R16" i="74"/>
  <c r="BO19" i="41"/>
  <c r="AF71" i="82"/>
  <c r="BO18" i="41"/>
  <c r="R15" i="47"/>
  <c r="R15" i="73"/>
  <c r="R15" i="74"/>
  <c r="AF65" i="82"/>
  <c r="R14" i="74"/>
  <c r="R14" i="73"/>
  <c r="R14" i="47"/>
  <c r="BO17" i="41"/>
  <c r="AF59" i="82"/>
  <c r="R13" i="74"/>
  <c r="R13" i="73"/>
  <c r="R13" i="47"/>
  <c r="BO16" i="41"/>
  <c r="AF53" i="82"/>
  <c r="R12" i="74"/>
  <c r="R12" i="73"/>
  <c r="R12" i="47"/>
  <c r="BO15" i="41"/>
  <c r="BS15" i="25"/>
  <c r="AF47" i="54"/>
  <c r="Q11" i="72"/>
  <c r="Q11" i="71"/>
  <c r="AF41" i="54"/>
  <c r="Q10" i="71"/>
  <c r="Q10" i="72"/>
  <c r="AF35" i="54"/>
  <c r="Q9" i="71"/>
  <c r="Q9" i="72"/>
  <c r="Q8" i="72"/>
  <c r="AF29" i="54"/>
  <c r="Q8" i="71"/>
  <c r="Q7" i="71"/>
  <c r="Q7" i="72"/>
  <c r="AF23" i="54"/>
  <c r="AF17" i="54"/>
  <c r="Q6" i="72"/>
  <c r="Q6" i="71"/>
  <c r="BR21" i="25"/>
  <c r="BR45" i="25"/>
  <c r="BR69" i="25"/>
  <c r="BW35" i="25"/>
  <c r="BV40" i="25"/>
  <c r="BS45" i="25"/>
  <c r="BW59" i="25"/>
  <c r="BR33" i="25"/>
  <c r="BR15" i="25"/>
  <c r="BR39" i="25"/>
  <c r="BR63" i="25"/>
  <c r="BR57" i="25"/>
  <c r="BW47" i="25"/>
  <c r="BW71" i="25"/>
  <c r="BW23" i="25"/>
  <c r="BV17" i="25"/>
  <c r="BS22" i="25"/>
  <c r="BR27" i="25"/>
  <c r="BW36" i="25"/>
  <c r="BV41" i="25"/>
  <c r="BS46" i="25"/>
  <c r="BR51" i="25"/>
  <c r="BW60" i="25"/>
  <c r="BV65" i="25"/>
  <c r="BS70" i="25"/>
  <c r="BR75" i="25"/>
  <c r="BS16" i="25"/>
  <c r="BW30" i="25"/>
  <c r="BW54" i="25"/>
  <c r="BV59" i="25"/>
  <c r="BW78" i="25"/>
  <c r="BS10" i="50"/>
  <c r="BW13" i="25"/>
  <c r="BW18" i="25"/>
  <c r="BV23" i="25"/>
  <c r="BS28" i="25"/>
  <c r="BW42" i="25"/>
  <c r="BV47" i="25"/>
  <c r="BS52" i="25"/>
  <c r="BW66" i="25"/>
  <c r="BV71" i="25"/>
  <c r="BS76" i="25"/>
  <c r="BS13" i="50"/>
  <c r="BV28" i="25"/>
  <c r="BS33" i="25"/>
  <c r="BV52" i="25"/>
  <c r="BS57" i="25"/>
  <c r="BV76" i="25"/>
  <c r="BV12" i="25"/>
  <c r="BW17" i="25"/>
  <c r="BV22" i="25"/>
  <c r="BS27" i="25"/>
  <c r="BW41" i="25"/>
  <c r="BV46" i="25"/>
  <c r="BS51" i="25"/>
  <c r="BW65" i="25"/>
  <c r="BV70" i="25"/>
  <c r="BS75" i="25"/>
  <c r="BV35" i="25"/>
  <c r="BS40" i="25"/>
  <c r="BS64" i="25"/>
  <c r="BV16" i="25"/>
  <c r="BS21" i="25"/>
  <c r="BV64" i="25"/>
  <c r="BS69" i="25"/>
  <c r="BR20" i="25"/>
  <c r="BR26" i="25"/>
  <c r="BR32" i="25"/>
  <c r="BR68" i="25"/>
  <c r="BR74" i="25"/>
  <c r="BR80" i="25"/>
  <c r="BW12" i="25"/>
  <c r="BR19" i="25"/>
  <c r="BV21" i="25"/>
  <c r="BR25" i="25"/>
  <c r="BS26" i="25"/>
  <c r="BV27" i="25"/>
  <c r="BW28" i="25"/>
  <c r="BR31" i="25"/>
  <c r="BS32" i="25"/>
  <c r="BV33" i="25"/>
  <c r="BW34" i="25"/>
  <c r="BR37" i="25"/>
  <c r="BS38" i="25"/>
  <c r="BV39" i="25"/>
  <c r="BW40" i="25"/>
  <c r="BR43" i="25"/>
  <c r="BS44" i="25"/>
  <c r="BV45" i="25"/>
  <c r="BW46" i="25"/>
  <c r="BR49" i="25"/>
  <c r="BS50" i="25"/>
  <c r="BV51" i="25"/>
  <c r="BW52" i="25"/>
  <c r="BR55" i="25"/>
  <c r="BS56" i="25"/>
  <c r="BV57" i="25"/>
  <c r="BW58" i="25"/>
  <c r="BR61" i="25"/>
  <c r="BS62" i="25"/>
  <c r="BV63" i="25"/>
  <c r="BW64" i="25"/>
  <c r="BR67" i="25"/>
  <c r="BS68" i="25"/>
  <c r="BV69" i="25"/>
  <c r="BW70" i="25"/>
  <c r="BR73" i="25"/>
  <c r="BS74" i="25"/>
  <c r="BV75" i="25"/>
  <c r="BW76" i="25"/>
  <c r="BR79" i="25"/>
  <c r="BS80" i="25"/>
  <c r="BS9" i="50"/>
  <c r="BS12" i="50"/>
  <c r="BW10" i="25"/>
  <c r="BR62" i="25"/>
  <c r="BW10" i="50"/>
  <c r="BR11" i="25"/>
  <c r="BV11" i="25"/>
  <c r="BW16" i="25"/>
  <c r="BV14" i="25"/>
  <c r="BW15" i="25"/>
  <c r="BR18" i="25"/>
  <c r="BS19" i="25"/>
  <c r="BV20" i="25"/>
  <c r="BW21" i="25"/>
  <c r="BR24" i="25"/>
  <c r="BS25" i="25"/>
  <c r="BV26" i="25"/>
  <c r="BW27" i="25"/>
  <c r="BR30" i="25"/>
  <c r="BS31" i="25"/>
  <c r="BV32" i="25"/>
  <c r="BW33" i="25"/>
  <c r="BR36" i="25"/>
  <c r="BS37" i="25"/>
  <c r="BV38" i="25"/>
  <c r="BW39" i="25"/>
  <c r="BR42" i="25"/>
  <c r="BS43" i="25"/>
  <c r="BV44" i="25"/>
  <c r="BW45" i="25"/>
  <c r="BR48" i="25"/>
  <c r="BS49" i="25"/>
  <c r="BV50" i="25"/>
  <c r="BW51" i="25"/>
  <c r="BR54" i="25"/>
  <c r="BS55" i="25"/>
  <c r="BV56" i="25"/>
  <c r="BW57" i="25"/>
  <c r="BR60" i="25"/>
  <c r="BS61" i="25"/>
  <c r="BV62" i="25"/>
  <c r="BW63" i="25"/>
  <c r="BR66" i="25"/>
  <c r="BS67" i="25"/>
  <c r="BV68" i="25"/>
  <c r="BW69" i="25"/>
  <c r="BR72" i="25"/>
  <c r="BS73" i="25"/>
  <c r="BV74" i="25"/>
  <c r="BW75" i="25"/>
  <c r="BR78" i="25"/>
  <c r="BS79" i="25"/>
  <c r="BV80" i="25"/>
  <c r="BW9" i="50"/>
  <c r="BW12" i="50"/>
  <c r="BW8" i="25"/>
  <c r="BR38" i="25"/>
  <c r="BR44" i="25"/>
  <c r="BR56" i="25"/>
  <c r="BR9" i="25"/>
  <c r="BV9" i="25"/>
  <c r="BV15" i="25"/>
  <c r="BS20" i="25"/>
  <c r="BW11" i="25"/>
  <c r="BW14" i="25"/>
  <c r="BR17" i="25"/>
  <c r="BS18" i="25"/>
  <c r="BV19" i="25"/>
  <c r="BW20" i="25"/>
  <c r="BR23" i="25"/>
  <c r="BS24" i="25"/>
  <c r="BV25" i="25"/>
  <c r="BW26" i="25"/>
  <c r="BR29" i="25"/>
  <c r="BS30" i="25"/>
  <c r="BV31" i="25"/>
  <c r="BW32" i="25"/>
  <c r="BR35" i="25"/>
  <c r="BS36" i="25"/>
  <c r="BV37" i="25"/>
  <c r="BW38" i="25"/>
  <c r="BR41" i="25"/>
  <c r="BS42" i="25"/>
  <c r="BV43" i="25"/>
  <c r="BW44" i="25"/>
  <c r="BR47" i="25"/>
  <c r="BS48" i="25"/>
  <c r="BV49" i="25"/>
  <c r="BW50" i="25"/>
  <c r="BR53" i="25"/>
  <c r="BS54" i="25"/>
  <c r="BV55" i="25"/>
  <c r="BW56" i="25"/>
  <c r="BR59" i="25"/>
  <c r="BS60" i="25"/>
  <c r="BV61" i="25"/>
  <c r="BW62" i="25"/>
  <c r="BR65" i="25"/>
  <c r="BS66" i="25"/>
  <c r="BV67" i="25"/>
  <c r="BW68" i="25"/>
  <c r="BR71" i="25"/>
  <c r="BS72" i="25"/>
  <c r="BV73" i="25"/>
  <c r="BW74" i="25"/>
  <c r="BR77" i="25"/>
  <c r="BS78" i="25"/>
  <c r="BV79" i="25"/>
  <c r="BW80" i="25"/>
  <c r="BS8" i="50"/>
  <c r="BS11" i="50"/>
  <c r="BR50" i="25"/>
  <c r="BW13" i="50"/>
  <c r="BW22" i="25"/>
  <c r="BW9" i="25"/>
  <c r="BR8" i="25"/>
  <c r="BV8" i="25"/>
  <c r="BR10" i="25"/>
  <c r="BV10" i="25"/>
  <c r="BV13" i="25"/>
  <c r="BR16" i="25"/>
  <c r="BS17" i="25"/>
  <c r="BV18" i="25"/>
  <c r="BW19" i="25"/>
  <c r="BR22" i="25"/>
  <c r="BS23" i="25"/>
  <c r="BV24" i="25"/>
  <c r="BW25" i="25"/>
  <c r="BR28" i="25"/>
  <c r="BS29" i="25"/>
  <c r="BV30" i="25"/>
  <c r="BW31" i="25"/>
  <c r="BR34" i="25"/>
  <c r="BS35" i="25"/>
  <c r="BV36" i="25"/>
  <c r="BW37" i="25"/>
  <c r="BR40" i="25"/>
  <c r="BS41" i="25"/>
  <c r="BV42" i="25"/>
  <c r="BW43" i="25"/>
  <c r="BR46" i="25"/>
  <c r="BS47" i="25"/>
  <c r="BV48" i="25"/>
  <c r="BW49" i="25"/>
  <c r="BR52" i="25"/>
  <c r="BS53" i="25"/>
  <c r="BV54" i="25"/>
  <c r="BW55" i="25"/>
  <c r="BR58" i="25"/>
  <c r="BS59" i="25"/>
  <c r="BV60" i="25"/>
  <c r="BW61" i="25"/>
  <c r="BR64" i="25"/>
  <c r="BS65" i="25"/>
  <c r="BV66" i="25"/>
  <c r="BW67" i="25"/>
  <c r="BR70" i="25"/>
  <c r="BS71" i="25"/>
  <c r="BV72" i="25"/>
  <c r="BW73" i="25"/>
  <c r="BR76" i="25"/>
  <c r="BS77" i="25"/>
  <c r="BV78" i="25"/>
  <c r="BW79" i="25"/>
  <c r="BW8" i="50"/>
  <c r="BW11" i="50"/>
  <c r="BW14" i="50"/>
  <c r="BV7" i="50"/>
  <c r="BR7" i="50"/>
  <c r="BS14" i="50"/>
  <c r="BS7" i="50"/>
  <c r="BR8" i="50"/>
  <c r="BV8" i="50"/>
  <c r="BR9" i="50"/>
  <c r="BV9" i="50"/>
  <c r="BR10" i="50"/>
  <c r="BV10" i="50"/>
  <c r="BR11" i="50"/>
  <c r="BV11" i="50"/>
  <c r="BR12" i="50"/>
  <c r="BV12" i="50"/>
  <c r="BR13" i="50"/>
  <c r="BV13" i="50"/>
  <c r="BR14" i="50"/>
  <c r="BV14" i="50"/>
  <c r="M445" i="47" l="1"/>
  <c r="M444" i="47"/>
  <c r="M443" i="47"/>
  <c r="M442" i="47"/>
  <c r="M447" i="47"/>
  <c r="M446" i="47"/>
  <c r="M441" i="47"/>
  <c r="M440" i="47"/>
  <c r="M438" i="47"/>
  <c r="M439" i="47"/>
  <c r="BR80" i="41"/>
  <c r="BS80" i="41"/>
  <c r="D442" i="47"/>
  <c r="M446" i="73"/>
  <c r="M444" i="73"/>
  <c r="M442" i="73"/>
  <c r="D442" i="73"/>
  <c r="M443" i="73"/>
  <c r="M447" i="73"/>
  <c r="M445" i="73"/>
  <c r="M446" i="74"/>
  <c r="M445" i="74"/>
  <c r="D442" i="74"/>
  <c r="M442" i="74"/>
  <c r="M443" i="74"/>
  <c r="M447" i="74"/>
  <c r="M444" i="74"/>
  <c r="AI448" i="82"/>
  <c r="AM78" i="82" s="1"/>
  <c r="AI447" i="82"/>
  <c r="AI446" i="82"/>
  <c r="AI445" i="82"/>
  <c r="AI444" i="82"/>
  <c r="AI443" i="82"/>
  <c r="BS79" i="41"/>
  <c r="BR79" i="41"/>
  <c r="M437" i="47"/>
  <c r="D436" i="47"/>
  <c r="M436" i="47"/>
  <c r="M436" i="73"/>
  <c r="M437" i="73"/>
  <c r="M441" i="73"/>
  <c r="M438" i="73"/>
  <c r="D436" i="73"/>
  <c r="M439" i="73"/>
  <c r="M440" i="73"/>
  <c r="M437" i="74"/>
  <c r="M436" i="74"/>
  <c r="M440" i="74"/>
  <c r="D436" i="74"/>
  <c r="M438" i="74"/>
  <c r="M439" i="74"/>
  <c r="M441" i="74"/>
  <c r="AI442" i="82"/>
  <c r="AM77" i="82" s="1"/>
  <c r="AI441" i="82"/>
  <c r="AI440" i="82"/>
  <c r="AI439" i="82"/>
  <c r="AI438" i="82"/>
  <c r="AI437" i="82"/>
  <c r="M432" i="73"/>
  <c r="M434" i="73"/>
  <c r="M431" i="73"/>
  <c r="M430" i="73"/>
  <c r="M435" i="73"/>
  <c r="M433" i="73"/>
  <c r="D430" i="73"/>
  <c r="BR78" i="41"/>
  <c r="BS78" i="41"/>
  <c r="M430" i="74"/>
  <c r="D430" i="74"/>
  <c r="M435" i="74"/>
  <c r="M433" i="74"/>
  <c r="M431" i="74"/>
  <c r="M432" i="74"/>
  <c r="M434" i="74"/>
  <c r="M432" i="47"/>
  <c r="M431" i="47"/>
  <c r="M433" i="47"/>
  <c r="M435" i="47"/>
  <c r="M434" i="47"/>
  <c r="M430" i="47"/>
  <c r="D430" i="47"/>
  <c r="AI434" i="82"/>
  <c r="AI433" i="82"/>
  <c r="AI432" i="82"/>
  <c r="AI431" i="82"/>
  <c r="AI436" i="82"/>
  <c r="AM76" i="82" s="1"/>
  <c r="AI435" i="82"/>
  <c r="BR77" i="41"/>
  <c r="BS77" i="41"/>
  <c r="M426" i="73"/>
  <c r="M428" i="73"/>
  <c r="D424" i="73"/>
  <c r="M429" i="73"/>
  <c r="M424" i="73"/>
  <c r="M427" i="73"/>
  <c r="M425" i="73"/>
  <c r="M429" i="47"/>
  <c r="M428" i="47"/>
  <c r="M427" i="47"/>
  <c r="M426" i="47"/>
  <c r="M425" i="47"/>
  <c r="M424" i="47"/>
  <c r="D424" i="47"/>
  <c r="D424" i="74"/>
  <c r="M429" i="74"/>
  <c r="M424" i="74"/>
  <c r="M428" i="74"/>
  <c r="M425" i="74"/>
  <c r="M427" i="74"/>
  <c r="M426" i="74"/>
  <c r="AI426" i="82"/>
  <c r="AI425" i="82"/>
  <c r="AI430" i="82"/>
  <c r="AM75" i="82" s="1"/>
  <c r="AI429" i="82"/>
  <c r="AI428" i="82"/>
  <c r="AI427" i="82"/>
  <c r="M423" i="47"/>
  <c r="M420" i="47"/>
  <c r="M419" i="47"/>
  <c r="M422" i="47"/>
  <c r="M421" i="47"/>
  <c r="D418" i="47"/>
  <c r="M418" i="47"/>
  <c r="M422" i="74"/>
  <c r="M419" i="74"/>
  <c r="M423" i="74"/>
  <c r="M418" i="74"/>
  <c r="M421" i="74"/>
  <c r="M420" i="74"/>
  <c r="D418" i="74"/>
  <c r="BS76" i="41"/>
  <c r="BR76" i="41"/>
  <c r="M418" i="73"/>
  <c r="D418" i="73"/>
  <c r="M419" i="73"/>
  <c r="M422" i="73"/>
  <c r="M421" i="73"/>
  <c r="M420" i="73"/>
  <c r="M423" i="73"/>
  <c r="AI424" i="82"/>
  <c r="AM74" i="82" s="1"/>
  <c r="AI423" i="82"/>
  <c r="AI422" i="82"/>
  <c r="AI421" i="82"/>
  <c r="AI420" i="82"/>
  <c r="AI419" i="82"/>
  <c r="BS75" i="41"/>
  <c r="BR75" i="41"/>
  <c r="M414" i="74"/>
  <c r="M415" i="74"/>
  <c r="M417" i="74"/>
  <c r="D412" i="74"/>
  <c r="M412" i="74"/>
  <c r="M416" i="74"/>
  <c r="M413" i="74"/>
  <c r="M414" i="73"/>
  <c r="M415" i="73"/>
  <c r="M416" i="73"/>
  <c r="M417" i="73"/>
  <c r="M412" i="73"/>
  <c r="D412" i="73"/>
  <c r="M413" i="73"/>
  <c r="M416" i="47"/>
  <c r="M415" i="47"/>
  <c r="M414" i="47"/>
  <c r="M413" i="47"/>
  <c r="M417" i="47"/>
  <c r="M412" i="47"/>
  <c r="D412" i="47"/>
  <c r="AI418" i="82"/>
  <c r="AM73" i="82" s="1"/>
  <c r="AI417" i="82"/>
  <c r="AI416" i="82"/>
  <c r="AI415" i="82"/>
  <c r="AI414" i="82"/>
  <c r="AI413" i="82"/>
  <c r="D406" i="74"/>
  <c r="M411" i="74"/>
  <c r="M406" i="74"/>
  <c r="M410" i="74"/>
  <c r="M408" i="74"/>
  <c r="M407" i="74"/>
  <c r="M409" i="74"/>
  <c r="M410" i="73"/>
  <c r="M411" i="73"/>
  <c r="M407" i="73"/>
  <c r="M409" i="73"/>
  <c r="M408" i="73"/>
  <c r="M406" i="73"/>
  <c r="D406" i="73"/>
  <c r="M407" i="47"/>
  <c r="M411" i="47"/>
  <c r="M409" i="47"/>
  <c r="M410" i="47"/>
  <c r="M408" i="47"/>
  <c r="M406" i="47"/>
  <c r="D406" i="47"/>
  <c r="BR74" i="41"/>
  <c r="BS74" i="41"/>
  <c r="AI410" i="82"/>
  <c r="AI409" i="82"/>
  <c r="AI408" i="82"/>
  <c r="AI407" i="82"/>
  <c r="AI412" i="82"/>
  <c r="AM72" i="82" s="1"/>
  <c r="AI411" i="82"/>
  <c r="BS73" i="41"/>
  <c r="BR73" i="41"/>
  <c r="M402" i="47"/>
  <c r="M401" i="47"/>
  <c r="M405" i="47"/>
  <c r="M404" i="47"/>
  <c r="M403" i="47"/>
  <c r="M400" i="47"/>
  <c r="D400" i="47"/>
  <c r="M405" i="73"/>
  <c r="M403" i="73"/>
  <c r="M404" i="73"/>
  <c r="M402" i="73"/>
  <c r="D400" i="73"/>
  <c r="M401" i="73"/>
  <c r="M400" i="73"/>
  <c r="M405" i="74"/>
  <c r="M404" i="74"/>
  <c r="M401" i="74"/>
  <c r="M400" i="74"/>
  <c r="D400" i="74"/>
  <c r="M403" i="74"/>
  <c r="M402" i="74"/>
  <c r="AI402" i="82"/>
  <c r="AI401" i="82"/>
  <c r="AI406" i="82"/>
  <c r="AM71" i="82" s="1"/>
  <c r="AI405" i="82"/>
  <c r="AI404" i="82"/>
  <c r="AI403" i="82"/>
  <c r="BR72" i="41"/>
  <c r="BS72" i="41"/>
  <c r="M395" i="47"/>
  <c r="M398" i="47"/>
  <c r="M397" i="47"/>
  <c r="M399" i="47"/>
  <c r="M396" i="47"/>
  <c r="M394" i="47"/>
  <c r="D394" i="47"/>
  <c r="M396" i="73"/>
  <c r="D394" i="73"/>
  <c r="M395" i="73"/>
  <c r="M398" i="73"/>
  <c r="M394" i="73"/>
  <c r="M399" i="73"/>
  <c r="M397" i="73"/>
  <c r="M397" i="74"/>
  <c r="M398" i="74"/>
  <c r="M395" i="74"/>
  <c r="M394" i="74"/>
  <c r="M396" i="74"/>
  <c r="D394" i="74"/>
  <c r="M399" i="74"/>
  <c r="AI400" i="82"/>
  <c r="AM70" i="82" s="1"/>
  <c r="AI399" i="82"/>
  <c r="AI398" i="82"/>
  <c r="AI397" i="82"/>
  <c r="AI396" i="82"/>
  <c r="AI395" i="82"/>
  <c r="BS71" i="41"/>
  <c r="BR71" i="41"/>
  <c r="M393" i="47"/>
  <c r="M392" i="47"/>
  <c r="M390" i="47"/>
  <c r="M389" i="47"/>
  <c r="M391" i="47"/>
  <c r="D388" i="47"/>
  <c r="M388" i="47"/>
  <c r="M388" i="73"/>
  <c r="M389" i="73"/>
  <c r="D388" i="73"/>
  <c r="M390" i="73"/>
  <c r="M392" i="73"/>
  <c r="M393" i="73"/>
  <c r="M391" i="73"/>
  <c r="M389" i="74"/>
  <c r="M393" i="74"/>
  <c r="D388" i="74"/>
  <c r="M388" i="74"/>
  <c r="M390" i="74"/>
  <c r="M391" i="74"/>
  <c r="M392" i="74"/>
  <c r="AI394" i="82"/>
  <c r="AM69" i="82" s="1"/>
  <c r="AI393" i="82"/>
  <c r="AI392" i="82"/>
  <c r="AI391" i="82"/>
  <c r="AI390" i="82"/>
  <c r="AI389" i="82"/>
  <c r="M387" i="73"/>
  <c r="M386" i="73"/>
  <c r="M385" i="73"/>
  <c r="M384" i="73"/>
  <c r="M383" i="73"/>
  <c r="M382" i="73"/>
  <c r="D382" i="73"/>
  <c r="BR70" i="41"/>
  <c r="BS70" i="41"/>
  <c r="M387" i="74"/>
  <c r="M382" i="74"/>
  <c r="D382" i="74"/>
  <c r="M384" i="74"/>
  <c r="M386" i="74"/>
  <c r="M385" i="74"/>
  <c r="M383" i="74"/>
  <c r="M387" i="47"/>
  <c r="M383" i="47"/>
  <c r="M386" i="47"/>
  <c r="M385" i="47"/>
  <c r="M384" i="47"/>
  <c r="M382" i="47"/>
  <c r="D382" i="47"/>
  <c r="AI386" i="82"/>
  <c r="AI385" i="82"/>
  <c r="AI384" i="82"/>
  <c r="AI383" i="82"/>
  <c r="AI388" i="82"/>
  <c r="AM68" i="82" s="1"/>
  <c r="AI387" i="82"/>
  <c r="BR69" i="41"/>
  <c r="BS69" i="41"/>
  <c r="M379" i="73"/>
  <c r="M376" i="73"/>
  <c r="M380" i="73"/>
  <c r="M377" i="73"/>
  <c r="M381" i="73"/>
  <c r="M378" i="73"/>
  <c r="D376" i="73"/>
  <c r="M381" i="47"/>
  <c r="M380" i="47"/>
  <c r="M377" i="47"/>
  <c r="M379" i="47"/>
  <c r="M378" i="47"/>
  <c r="D376" i="47"/>
  <c r="M376" i="47"/>
  <c r="D376" i="74"/>
  <c r="M378" i="74"/>
  <c r="M379" i="74"/>
  <c r="M381" i="74"/>
  <c r="M376" i="74"/>
  <c r="M377" i="74"/>
  <c r="M380" i="74"/>
  <c r="AI378" i="82"/>
  <c r="AI377" i="82"/>
  <c r="AI382" i="82"/>
  <c r="AM67" i="82" s="1"/>
  <c r="AI381" i="82"/>
  <c r="AI380" i="82"/>
  <c r="AI379" i="82"/>
  <c r="M373" i="47"/>
  <c r="M372" i="47"/>
  <c r="M371" i="47"/>
  <c r="M374" i="47"/>
  <c r="M375" i="47"/>
  <c r="M370" i="47"/>
  <c r="D370" i="47"/>
  <c r="D370" i="74"/>
  <c r="M375" i="74"/>
  <c r="M371" i="74"/>
  <c r="M373" i="74"/>
  <c r="M374" i="74"/>
  <c r="M370" i="74"/>
  <c r="M372" i="74"/>
  <c r="BS68" i="41"/>
  <c r="BR68" i="41"/>
  <c r="D370" i="73"/>
  <c r="M373" i="73"/>
  <c r="M375" i="73"/>
  <c r="M374" i="73"/>
  <c r="M371" i="73"/>
  <c r="M372" i="73"/>
  <c r="M370" i="73"/>
  <c r="AI376" i="82"/>
  <c r="AM66" i="82" s="1"/>
  <c r="AI375" i="82"/>
  <c r="AI374" i="82"/>
  <c r="AI373" i="82"/>
  <c r="AI372" i="82"/>
  <c r="AI371" i="82"/>
  <c r="BR67" i="41"/>
  <c r="BS67" i="41"/>
  <c r="M365" i="74"/>
  <c r="M364" i="74"/>
  <c r="D364" i="74"/>
  <c r="M368" i="74"/>
  <c r="M369" i="74"/>
  <c r="M366" i="74"/>
  <c r="M367" i="74"/>
  <c r="M364" i="73"/>
  <c r="M366" i="73"/>
  <c r="M368" i="73"/>
  <c r="M365" i="73"/>
  <c r="M369" i="73"/>
  <c r="M367" i="73"/>
  <c r="D364" i="73"/>
  <c r="M369" i="47"/>
  <c r="M368" i="47"/>
  <c r="M367" i="47"/>
  <c r="M366" i="47"/>
  <c r="M365" i="47"/>
  <c r="M364" i="47"/>
  <c r="D364" i="47"/>
  <c r="AI370" i="82"/>
  <c r="AM65" i="82" s="1"/>
  <c r="AI369" i="82"/>
  <c r="AI368" i="82"/>
  <c r="AI367" i="82"/>
  <c r="AI366" i="82"/>
  <c r="AI365" i="82"/>
  <c r="M358" i="74"/>
  <c r="D358" i="74"/>
  <c r="M363" i="74"/>
  <c r="M361" i="74"/>
  <c r="M362" i="74"/>
  <c r="M360" i="74"/>
  <c r="M359" i="74"/>
  <c r="M361" i="73"/>
  <c r="M360" i="73"/>
  <c r="M359" i="73"/>
  <c r="D358" i="73"/>
  <c r="M363" i="73"/>
  <c r="M362" i="73"/>
  <c r="M358" i="73"/>
  <c r="M363" i="47"/>
  <c r="M362" i="47"/>
  <c r="M361" i="47"/>
  <c r="M360" i="47"/>
  <c r="M359" i="47"/>
  <c r="D358" i="47"/>
  <c r="M358" i="47"/>
  <c r="BR66" i="41"/>
  <c r="BS66" i="41"/>
  <c r="AI362" i="82"/>
  <c r="AI361" i="82"/>
  <c r="AI360" i="82"/>
  <c r="AI359" i="82"/>
  <c r="AI364" i="82"/>
  <c r="AM64" i="82" s="1"/>
  <c r="AI363" i="82"/>
  <c r="BR65" i="41"/>
  <c r="BS65" i="41"/>
  <c r="M357" i="47"/>
  <c r="M354" i="47"/>
  <c r="M356" i="47"/>
  <c r="M355" i="47"/>
  <c r="M353" i="47"/>
  <c r="D352" i="47"/>
  <c r="M352" i="47"/>
  <c r="M354" i="73"/>
  <c r="M356" i="73"/>
  <c r="M357" i="73"/>
  <c r="M355" i="73"/>
  <c r="M352" i="73"/>
  <c r="D352" i="73"/>
  <c r="M353" i="73"/>
  <c r="M357" i="74"/>
  <c r="M355" i="74"/>
  <c r="M354" i="74"/>
  <c r="M353" i="74"/>
  <c r="M356" i="74"/>
  <c r="M352" i="74"/>
  <c r="D352" i="74"/>
  <c r="AI354" i="82"/>
  <c r="AI353" i="82"/>
  <c r="AI358" i="82"/>
  <c r="AM63" i="82" s="1"/>
  <c r="AI357" i="82"/>
  <c r="AI356" i="82"/>
  <c r="AI355" i="82"/>
  <c r="BS64" i="41"/>
  <c r="BR64" i="41"/>
  <c r="M350" i="47"/>
  <c r="M351" i="47"/>
  <c r="M349" i="47"/>
  <c r="M347" i="47"/>
  <c r="M348" i="47"/>
  <c r="D346" i="47"/>
  <c r="M346" i="47"/>
  <c r="D346" i="73"/>
  <c r="M346" i="73"/>
  <c r="M350" i="73"/>
  <c r="M351" i="73"/>
  <c r="M349" i="73"/>
  <c r="M347" i="73"/>
  <c r="M348" i="73"/>
  <c r="M349" i="74"/>
  <c r="M350" i="74"/>
  <c r="M346" i="74"/>
  <c r="M348" i="74"/>
  <c r="M351" i="74"/>
  <c r="D346" i="74"/>
  <c r="M347" i="74"/>
  <c r="AI352" i="82"/>
  <c r="AM62" i="82" s="1"/>
  <c r="AI351" i="82"/>
  <c r="AI350" i="82"/>
  <c r="AI349" i="82"/>
  <c r="AI348" i="82"/>
  <c r="AI347" i="82"/>
  <c r="BR63" i="41"/>
  <c r="BS63" i="41"/>
  <c r="M345" i="47"/>
  <c r="M341" i="47"/>
  <c r="M344" i="47"/>
  <c r="M343" i="47"/>
  <c r="M342" i="47"/>
  <c r="M340" i="47"/>
  <c r="D340" i="47"/>
  <c r="M340" i="73"/>
  <c r="M343" i="73"/>
  <c r="M342" i="73"/>
  <c r="M345" i="73"/>
  <c r="D340" i="73"/>
  <c r="M341" i="73"/>
  <c r="M344" i="73"/>
  <c r="M341" i="74"/>
  <c r="M345" i="74"/>
  <c r="D340" i="74"/>
  <c r="M344" i="74"/>
  <c r="M343" i="74"/>
  <c r="M342" i="74"/>
  <c r="M340" i="74"/>
  <c r="AI346" i="82"/>
  <c r="AM61" i="82" s="1"/>
  <c r="AI345" i="82"/>
  <c r="AI344" i="82"/>
  <c r="AI343" i="82"/>
  <c r="AI342" i="82"/>
  <c r="AI341" i="82"/>
  <c r="M338" i="73"/>
  <c r="M337" i="73"/>
  <c r="M336" i="73"/>
  <c r="M335" i="73"/>
  <c r="M334" i="73"/>
  <c r="D334" i="73"/>
  <c r="M339" i="73"/>
  <c r="BS62" i="41"/>
  <c r="BR62" i="41"/>
  <c r="M334" i="74"/>
  <c r="D334" i="74"/>
  <c r="M339" i="74"/>
  <c r="M338" i="74"/>
  <c r="M336" i="74"/>
  <c r="M337" i="74"/>
  <c r="M335" i="74"/>
  <c r="M338" i="47"/>
  <c r="M337" i="47"/>
  <c r="M336" i="47"/>
  <c r="M335" i="47"/>
  <c r="M339" i="47"/>
  <c r="D334" i="47"/>
  <c r="M334" i="47"/>
  <c r="AI338" i="82"/>
  <c r="AI337" i="82"/>
  <c r="AI336" i="82"/>
  <c r="AI335" i="82"/>
  <c r="AI340" i="82"/>
  <c r="AM60" i="82" s="1"/>
  <c r="AI339" i="82"/>
  <c r="BR61" i="41"/>
  <c r="BS61" i="41"/>
  <c r="M332" i="73"/>
  <c r="M333" i="73"/>
  <c r="D328" i="73"/>
  <c r="M331" i="73"/>
  <c r="M330" i="73"/>
  <c r="M328" i="73"/>
  <c r="M329" i="73"/>
  <c r="M333" i="47"/>
  <c r="M332" i="47"/>
  <c r="M330" i="47"/>
  <c r="M331" i="47"/>
  <c r="M329" i="47"/>
  <c r="D328" i="47"/>
  <c r="M328" i="47"/>
  <c r="D328" i="74"/>
  <c r="M331" i="74"/>
  <c r="M328" i="74"/>
  <c r="M330" i="74"/>
  <c r="M329" i="74"/>
  <c r="M332" i="74"/>
  <c r="M333" i="74"/>
  <c r="AI330" i="82"/>
  <c r="AI329" i="82"/>
  <c r="AI334" i="82"/>
  <c r="AM59" i="82" s="1"/>
  <c r="AI333" i="82"/>
  <c r="AI332" i="82"/>
  <c r="AI331" i="82"/>
  <c r="M325" i="47"/>
  <c r="M327" i="47"/>
  <c r="M324" i="47"/>
  <c r="M326" i="47"/>
  <c r="M323" i="47"/>
  <c r="M322" i="47"/>
  <c r="D322" i="47"/>
  <c r="D322" i="74"/>
  <c r="M327" i="74"/>
  <c r="M322" i="74"/>
  <c r="M323" i="74"/>
  <c r="M326" i="74"/>
  <c r="M324" i="74"/>
  <c r="M325" i="74"/>
  <c r="BR60" i="41"/>
  <c r="BS60" i="41"/>
  <c r="D322" i="73"/>
  <c r="M325" i="73"/>
  <c r="M327" i="73"/>
  <c r="M324" i="73"/>
  <c r="M323" i="73"/>
  <c r="M326" i="73"/>
  <c r="M322" i="73"/>
  <c r="AI328" i="82"/>
  <c r="AM58" i="82" s="1"/>
  <c r="AI327" i="82"/>
  <c r="AI326" i="82"/>
  <c r="AI325" i="82"/>
  <c r="AI324" i="82"/>
  <c r="AI323" i="82"/>
  <c r="BS59" i="41"/>
  <c r="BR59" i="41"/>
  <c r="D316" i="74"/>
  <c r="M317" i="74"/>
  <c r="M319" i="74"/>
  <c r="M318" i="74"/>
  <c r="M320" i="74"/>
  <c r="M321" i="74"/>
  <c r="M316" i="74"/>
  <c r="M316" i="73"/>
  <c r="M318" i="73"/>
  <c r="M317" i="73"/>
  <c r="M320" i="73"/>
  <c r="M319" i="73"/>
  <c r="M321" i="73"/>
  <c r="D316" i="73"/>
  <c r="M321" i="47"/>
  <c r="M320" i="47"/>
  <c r="M319" i="47"/>
  <c r="M317" i="47"/>
  <c r="M318" i="47"/>
  <c r="D316" i="47"/>
  <c r="M316" i="47"/>
  <c r="AI322" i="82"/>
  <c r="AM57" i="82" s="1"/>
  <c r="AI321" i="82"/>
  <c r="AI320" i="82"/>
  <c r="AI319" i="82"/>
  <c r="AI318" i="82"/>
  <c r="AI317" i="82"/>
  <c r="M315" i="74"/>
  <c r="M310" i="74"/>
  <c r="M311" i="74"/>
  <c r="D310" i="74"/>
  <c r="M312" i="74"/>
  <c r="M313" i="74"/>
  <c r="M314" i="74"/>
  <c r="M312" i="73"/>
  <c r="D310" i="73"/>
  <c r="M311" i="73"/>
  <c r="M313" i="73"/>
  <c r="M315" i="73"/>
  <c r="M314" i="73"/>
  <c r="M310" i="73"/>
  <c r="M315" i="47"/>
  <c r="M312" i="47"/>
  <c r="M314" i="47"/>
  <c r="M313" i="47"/>
  <c r="M311" i="47"/>
  <c r="D310" i="47"/>
  <c r="M310" i="47"/>
  <c r="BR58" i="41"/>
  <c r="BS58" i="41"/>
  <c r="AI314" i="82"/>
  <c r="AI313" i="82"/>
  <c r="AI312" i="82"/>
  <c r="AI311" i="82"/>
  <c r="AI316" i="82"/>
  <c r="AM56" i="82" s="1"/>
  <c r="AI315" i="82"/>
  <c r="BR57" i="41"/>
  <c r="BS57" i="41"/>
  <c r="M309" i="47"/>
  <c r="M308" i="47"/>
  <c r="M307" i="47"/>
  <c r="M306" i="47"/>
  <c r="M305" i="47"/>
  <c r="D304" i="47"/>
  <c r="M304" i="47"/>
  <c r="M306" i="73"/>
  <c r="M309" i="73"/>
  <c r="M307" i="73"/>
  <c r="M308" i="73"/>
  <c r="M304" i="73"/>
  <c r="M305" i="73"/>
  <c r="D304" i="73"/>
  <c r="M309" i="74"/>
  <c r="M305" i="74"/>
  <c r="M308" i="74"/>
  <c r="M306" i="74"/>
  <c r="M304" i="74"/>
  <c r="M307" i="74"/>
  <c r="D304" i="74"/>
  <c r="AI306" i="82"/>
  <c r="AI305" i="82"/>
  <c r="AI310" i="82"/>
  <c r="AM55" i="82" s="1"/>
  <c r="AI309" i="82"/>
  <c r="AI308" i="82"/>
  <c r="AI307" i="82"/>
  <c r="BR56" i="41"/>
  <c r="BS56" i="41"/>
  <c r="M301" i="47"/>
  <c r="M299" i="47"/>
  <c r="M303" i="47"/>
  <c r="M302" i="47"/>
  <c r="M300" i="47"/>
  <c r="M298" i="47"/>
  <c r="D298" i="47"/>
  <c r="M298" i="73"/>
  <c r="M303" i="73"/>
  <c r="M301" i="73"/>
  <c r="M300" i="73"/>
  <c r="M302" i="73"/>
  <c r="D298" i="73"/>
  <c r="M299" i="73"/>
  <c r="D298" i="74"/>
  <c r="M301" i="74"/>
  <c r="M303" i="74"/>
  <c r="M302" i="74"/>
  <c r="M298" i="74"/>
  <c r="M300" i="74"/>
  <c r="M299" i="74"/>
  <c r="AI304" i="82"/>
  <c r="AM54" i="82" s="1"/>
  <c r="AI303" i="82"/>
  <c r="AI302" i="82"/>
  <c r="AI301" i="82"/>
  <c r="AI300" i="82"/>
  <c r="AI299" i="82"/>
  <c r="BS55" i="41"/>
  <c r="BR55" i="41"/>
  <c r="M295" i="47"/>
  <c r="M297" i="47"/>
  <c r="M296" i="47"/>
  <c r="M294" i="47"/>
  <c r="M293" i="47"/>
  <c r="D292" i="47"/>
  <c r="M292" i="47"/>
  <c r="M292" i="73"/>
  <c r="M293" i="73"/>
  <c r="M295" i="73"/>
  <c r="M296" i="73"/>
  <c r="M297" i="73"/>
  <c r="D292" i="73"/>
  <c r="M294" i="73"/>
  <c r="M293" i="74"/>
  <c r="M296" i="74"/>
  <c r="M292" i="74"/>
  <c r="M295" i="74"/>
  <c r="M297" i="74"/>
  <c r="M294" i="74"/>
  <c r="D292" i="74"/>
  <c r="AI298" i="82"/>
  <c r="AM53" i="82" s="1"/>
  <c r="AI297" i="82"/>
  <c r="AI296" i="82"/>
  <c r="AI295" i="82"/>
  <c r="AI294" i="82"/>
  <c r="AI293" i="82"/>
  <c r="M291" i="73"/>
  <c r="M290" i="73"/>
  <c r="M289" i="73"/>
  <c r="M288" i="73"/>
  <c r="M287" i="73"/>
  <c r="D286" i="73"/>
  <c r="M286" i="73"/>
  <c r="BR54" i="41"/>
  <c r="BS54" i="41"/>
  <c r="M291" i="74"/>
  <c r="D286" i="74"/>
  <c r="M286" i="74"/>
  <c r="M288" i="74"/>
  <c r="M290" i="74"/>
  <c r="M287" i="74"/>
  <c r="M289" i="74"/>
  <c r="M291" i="47"/>
  <c r="M290" i="47"/>
  <c r="M288" i="47"/>
  <c r="M287" i="47"/>
  <c r="M289" i="47"/>
  <c r="M286" i="47"/>
  <c r="D286" i="47"/>
  <c r="AI290" i="82"/>
  <c r="AI289" i="82"/>
  <c r="AI288" i="82"/>
  <c r="AI287" i="82"/>
  <c r="AI292" i="82"/>
  <c r="AM52" i="82" s="1"/>
  <c r="AI291" i="82"/>
  <c r="BS53" i="41"/>
  <c r="BR53" i="41"/>
  <c r="M285" i="73"/>
  <c r="M283" i="73"/>
  <c r="M282" i="73"/>
  <c r="M280" i="73"/>
  <c r="M284" i="73"/>
  <c r="M281" i="73"/>
  <c r="D280" i="73"/>
  <c r="M285" i="47"/>
  <c r="M284" i="47"/>
  <c r="M283" i="47"/>
  <c r="M281" i="47"/>
  <c r="M282" i="47"/>
  <c r="D280" i="47"/>
  <c r="M280" i="47"/>
  <c r="D280" i="74"/>
  <c r="M281" i="74"/>
  <c r="M285" i="74"/>
  <c r="M280" i="74"/>
  <c r="M284" i="74"/>
  <c r="M283" i="74"/>
  <c r="M282" i="74"/>
  <c r="AI282" i="82"/>
  <c r="AI281" i="82"/>
  <c r="AI286" i="82"/>
  <c r="AM51" i="82" s="1"/>
  <c r="AI285" i="82"/>
  <c r="AI284" i="82"/>
  <c r="AI283" i="82"/>
  <c r="M275" i="47"/>
  <c r="M277" i="47"/>
  <c r="M278" i="47"/>
  <c r="M279" i="47"/>
  <c r="M276" i="47"/>
  <c r="M274" i="47"/>
  <c r="D274" i="47"/>
  <c r="M277" i="74"/>
  <c r="D274" i="74"/>
  <c r="M278" i="74"/>
  <c r="M279" i="74"/>
  <c r="M275" i="74"/>
  <c r="M276" i="74"/>
  <c r="M274" i="74"/>
  <c r="BR52" i="41"/>
  <c r="BS52" i="41"/>
  <c r="D274" i="73"/>
  <c r="M279" i="73"/>
  <c r="M276" i="73"/>
  <c r="M274" i="73"/>
  <c r="M278" i="73"/>
  <c r="M277" i="73"/>
  <c r="M275" i="73"/>
  <c r="AI280" i="82"/>
  <c r="AM50" i="82" s="1"/>
  <c r="AI279" i="82"/>
  <c r="AI278" i="82"/>
  <c r="AI277" i="82"/>
  <c r="AI276" i="82"/>
  <c r="AI275" i="82"/>
  <c r="BS51" i="41"/>
  <c r="BR51" i="41"/>
  <c r="M270" i="74"/>
  <c r="M271" i="74"/>
  <c r="M269" i="74"/>
  <c r="M268" i="74"/>
  <c r="D268" i="74"/>
  <c r="M272" i="74"/>
  <c r="M273" i="74"/>
  <c r="M269" i="73"/>
  <c r="M268" i="73"/>
  <c r="M270" i="73"/>
  <c r="M273" i="73"/>
  <c r="M272" i="73"/>
  <c r="M271" i="73"/>
  <c r="D268" i="73"/>
  <c r="M270" i="47"/>
  <c r="M269" i="47"/>
  <c r="M273" i="47"/>
  <c r="M272" i="47"/>
  <c r="M271" i="47"/>
  <c r="D268" i="47"/>
  <c r="M268" i="47"/>
  <c r="AI274" i="82"/>
  <c r="AM49" i="82" s="1"/>
  <c r="AI273" i="82"/>
  <c r="AI272" i="82"/>
  <c r="AI271" i="82"/>
  <c r="AI270" i="82"/>
  <c r="AI269" i="82"/>
  <c r="M267" i="74"/>
  <c r="M262" i="74"/>
  <c r="M263" i="74"/>
  <c r="M264" i="74"/>
  <c r="M266" i="74"/>
  <c r="M265" i="74"/>
  <c r="D262" i="74"/>
  <c r="D262" i="73"/>
  <c r="M267" i="73"/>
  <c r="M265" i="73"/>
  <c r="M266" i="73"/>
  <c r="M264" i="73"/>
  <c r="M263" i="73"/>
  <c r="M262" i="73"/>
  <c r="M267" i="47"/>
  <c r="M266" i="47"/>
  <c r="M265" i="47"/>
  <c r="M263" i="47"/>
  <c r="M264" i="47"/>
  <c r="D262" i="47"/>
  <c r="M262" i="47"/>
  <c r="BR50" i="41"/>
  <c r="BS50" i="41"/>
  <c r="AI266" i="82"/>
  <c r="AI265" i="82"/>
  <c r="AI264" i="82"/>
  <c r="AI263" i="82"/>
  <c r="AI268" i="82"/>
  <c r="AM48" i="82" s="1"/>
  <c r="AI267" i="82"/>
  <c r="BR49" i="41"/>
  <c r="BS49" i="41"/>
  <c r="M258" i="47"/>
  <c r="M257" i="47"/>
  <c r="M260" i="47"/>
  <c r="M261" i="47"/>
  <c r="M259" i="47"/>
  <c r="D256" i="47"/>
  <c r="M256" i="47"/>
  <c r="M258" i="73"/>
  <c r="M256" i="73"/>
  <c r="M260" i="73"/>
  <c r="M261" i="73"/>
  <c r="M259" i="73"/>
  <c r="D256" i="73"/>
  <c r="M257" i="73"/>
  <c r="M261" i="74"/>
  <c r="M256" i="74"/>
  <c r="M257" i="74"/>
  <c r="M258" i="74"/>
  <c r="M259" i="74"/>
  <c r="M260" i="74"/>
  <c r="D256" i="74"/>
  <c r="AI258" i="82"/>
  <c r="AI257" i="82"/>
  <c r="AI262" i="82"/>
  <c r="AM47" i="82" s="1"/>
  <c r="AI261" i="82"/>
  <c r="AI260" i="82"/>
  <c r="AI259" i="82"/>
  <c r="BS48" i="41"/>
  <c r="BR48" i="41"/>
  <c r="M251" i="47"/>
  <c r="M255" i="47"/>
  <c r="M253" i="47"/>
  <c r="M254" i="47"/>
  <c r="M252" i="47"/>
  <c r="M250" i="47"/>
  <c r="D250" i="47"/>
  <c r="M253" i="73"/>
  <c r="M252" i="73"/>
  <c r="M251" i="73"/>
  <c r="M250" i="73"/>
  <c r="M254" i="73"/>
  <c r="D250" i="73"/>
  <c r="M255" i="73"/>
  <c r="M253" i="74"/>
  <c r="M254" i="74"/>
  <c r="D250" i="74"/>
  <c r="M252" i="74"/>
  <c r="M255" i="74"/>
  <c r="M250" i="74"/>
  <c r="M251" i="74"/>
  <c r="AI256" i="82"/>
  <c r="AM46" i="82" s="1"/>
  <c r="AI255" i="82"/>
  <c r="AI254" i="82"/>
  <c r="AI253" i="82"/>
  <c r="AI252" i="82"/>
  <c r="AI251" i="82"/>
  <c r="BS47" i="41"/>
  <c r="BR47" i="41"/>
  <c r="M249" i="47"/>
  <c r="M248" i="47"/>
  <c r="M246" i="47"/>
  <c r="M247" i="47"/>
  <c r="M245" i="47"/>
  <c r="M244" i="47"/>
  <c r="D244" i="47"/>
  <c r="M244" i="73"/>
  <c r="M248" i="73"/>
  <c r="M246" i="73"/>
  <c r="D244" i="73"/>
  <c r="M247" i="73"/>
  <c r="M245" i="73"/>
  <c r="M249" i="73"/>
  <c r="M245" i="74"/>
  <c r="M249" i="74"/>
  <c r="M247" i="74"/>
  <c r="D244" i="74"/>
  <c r="M248" i="74"/>
  <c r="M244" i="74"/>
  <c r="M246" i="74"/>
  <c r="AI250" i="82"/>
  <c r="AM45" i="82" s="1"/>
  <c r="AI249" i="82"/>
  <c r="AI248" i="82"/>
  <c r="AI247" i="82"/>
  <c r="AI246" i="82"/>
  <c r="AI245" i="82"/>
  <c r="M243" i="73"/>
  <c r="M242" i="73"/>
  <c r="M241" i="73"/>
  <c r="D238" i="73"/>
  <c r="M240" i="73"/>
  <c r="M239" i="73"/>
  <c r="M238" i="73"/>
  <c r="BS46" i="41"/>
  <c r="BR46" i="41"/>
  <c r="M238" i="74"/>
  <c r="M243" i="74"/>
  <c r="D238" i="74"/>
  <c r="M239" i="74"/>
  <c r="M241" i="74"/>
  <c r="M242" i="74"/>
  <c r="M240" i="74"/>
  <c r="M243" i="47"/>
  <c r="M239" i="47"/>
  <c r="M242" i="47"/>
  <c r="M241" i="47"/>
  <c r="M240" i="47"/>
  <c r="M238" i="47"/>
  <c r="D238" i="47"/>
  <c r="AI242" i="82"/>
  <c r="AI241" i="82"/>
  <c r="AI240" i="82"/>
  <c r="AI239" i="82"/>
  <c r="AI244" i="82"/>
  <c r="AM44" i="82" s="1"/>
  <c r="AI243" i="82"/>
  <c r="BS45" i="41"/>
  <c r="BR45" i="41"/>
  <c r="D232" i="73"/>
  <c r="M236" i="73"/>
  <c r="M237" i="73"/>
  <c r="M235" i="73"/>
  <c r="M234" i="73"/>
  <c r="M232" i="73"/>
  <c r="M233" i="73"/>
  <c r="M235" i="47"/>
  <c r="M234" i="47"/>
  <c r="M233" i="47"/>
  <c r="M237" i="47"/>
  <c r="M236" i="47"/>
  <c r="M232" i="47"/>
  <c r="D232" i="47"/>
  <c r="D232" i="74"/>
  <c r="M232" i="74"/>
  <c r="M234" i="74"/>
  <c r="M237" i="74"/>
  <c r="M235" i="74"/>
  <c r="M233" i="74"/>
  <c r="M236" i="74"/>
  <c r="AI234" i="82"/>
  <c r="AI233" i="82"/>
  <c r="AI238" i="82"/>
  <c r="AM43" i="82" s="1"/>
  <c r="AI237" i="82"/>
  <c r="AI236" i="82"/>
  <c r="AI235" i="82"/>
  <c r="M229" i="47"/>
  <c r="M228" i="47"/>
  <c r="M231" i="47"/>
  <c r="M227" i="47"/>
  <c r="M230" i="47"/>
  <c r="D226" i="47"/>
  <c r="M226" i="47"/>
  <c r="D226" i="74"/>
  <c r="M229" i="74"/>
  <c r="M230" i="74"/>
  <c r="M231" i="74"/>
  <c r="M227" i="74"/>
  <c r="M226" i="74"/>
  <c r="M228" i="74"/>
  <c r="BR44" i="41"/>
  <c r="BS44" i="41"/>
  <c r="M231" i="73"/>
  <c r="D226" i="73"/>
  <c r="M229" i="73"/>
  <c r="M230" i="73"/>
  <c r="M228" i="73"/>
  <c r="M227" i="73"/>
  <c r="M226" i="73"/>
  <c r="AI232" i="82"/>
  <c r="AM42" i="82" s="1"/>
  <c r="AI231" i="82"/>
  <c r="AI230" i="82"/>
  <c r="AI229" i="82"/>
  <c r="AI228" i="82"/>
  <c r="AI227" i="82"/>
  <c r="BS43" i="41"/>
  <c r="BR43" i="41"/>
  <c r="M221" i="74"/>
  <c r="M223" i="74"/>
  <c r="M220" i="74"/>
  <c r="D220" i="74"/>
  <c r="M225" i="74"/>
  <c r="M222" i="74"/>
  <c r="M224" i="74"/>
  <c r="M222" i="73"/>
  <c r="M221" i="73"/>
  <c r="M220" i="73"/>
  <c r="M224" i="73"/>
  <c r="M223" i="73"/>
  <c r="M225" i="73"/>
  <c r="D220" i="73"/>
  <c r="M224" i="47"/>
  <c r="M223" i="47"/>
  <c r="M222" i="47"/>
  <c r="M221" i="47"/>
  <c r="M225" i="47"/>
  <c r="M220" i="47"/>
  <c r="D220" i="47"/>
  <c r="AI226" i="82"/>
  <c r="AM41" i="82" s="1"/>
  <c r="AI225" i="82"/>
  <c r="AI224" i="82"/>
  <c r="AI223" i="82"/>
  <c r="AI222" i="82"/>
  <c r="AI221" i="82"/>
  <c r="M219" i="74"/>
  <c r="M214" i="74"/>
  <c r="M215" i="74"/>
  <c r="M217" i="74"/>
  <c r="M218" i="74"/>
  <c r="M216" i="74"/>
  <c r="D214" i="74"/>
  <c r="D214" i="73"/>
  <c r="M219" i="73"/>
  <c r="M218" i="73"/>
  <c r="M216" i="73"/>
  <c r="M215" i="73"/>
  <c r="M217" i="73"/>
  <c r="M214" i="73"/>
  <c r="M215" i="47"/>
  <c r="M218" i="47"/>
  <c r="M219" i="47"/>
  <c r="M216" i="47"/>
  <c r="M217" i="47"/>
  <c r="M214" i="47"/>
  <c r="D214" i="47"/>
  <c r="BR42" i="41"/>
  <c r="BS42" i="41"/>
  <c r="AI218" i="82"/>
  <c r="AI217" i="82"/>
  <c r="AI216" i="82"/>
  <c r="AI215" i="82"/>
  <c r="AI220" i="82"/>
  <c r="AM40" i="82" s="1"/>
  <c r="AI219" i="82"/>
  <c r="BR41" i="41"/>
  <c r="BS41" i="41"/>
  <c r="M212" i="47"/>
  <c r="M210" i="47"/>
  <c r="M211" i="47"/>
  <c r="M209" i="47"/>
  <c r="M213" i="47"/>
  <c r="D208" i="47"/>
  <c r="M208" i="47"/>
  <c r="M213" i="73"/>
  <c r="M211" i="73"/>
  <c r="M210" i="73"/>
  <c r="M208" i="73"/>
  <c r="M212" i="73"/>
  <c r="M209" i="73"/>
  <c r="D208" i="73"/>
  <c r="M213" i="74"/>
  <c r="M208" i="74"/>
  <c r="M209" i="74"/>
  <c r="M212" i="74"/>
  <c r="D208" i="74"/>
  <c r="M211" i="74"/>
  <c r="M210" i="74"/>
  <c r="AI210" i="82"/>
  <c r="AI209" i="82"/>
  <c r="AI214" i="82"/>
  <c r="AM39" i="82" s="1"/>
  <c r="AI213" i="82"/>
  <c r="AI212" i="82"/>
  <c r="AI211" i="82"/>
  <c r="BS40" i="41"/>
  <c r="BR40" i="41"/>
  <c r="M205" i="47"/>
  <c r="M204" i="47"/>
  <c r="M203" i="47"/>
  <c r="M207" i="47"/>
  <c r="M206" i="47"/>
  <c r="M202" i="47"/>
  <c r="D202" i="47"/>
  <c r="M207" i="73"/>
  <c r="M206" i="73"/>
  <c r="M205" i="73"/>
  <c r="M204" i="73"/>
  <c r="M203" i="73"/>
  <c r="M202" i="73"/>
  <c r="D202" i="73"/>
  <c r="M205" i="74"/>
  <c r="D202" i="74"/>
  <c r="M206" i="74"/>
  <c r="M202" i="74"/>
  <c r="M207" i="74"/>
  <c r="M204" i="74"/>
  <c r="M203" i="74"/>
  <c r="AI208" i="82"/>
  <c r="AM38" i="82" s="1"/>
  <c r="AI207" i="82"/>
  <c r="AI206" i="82"/>
  <c r="AI205" i="82"/>
  <c r="AI204" i="82"/>
  <c r="AI203" i="82"/>
  <c r="BR39" i="41"/>
  <c r="BS39" i="41"/>
  <c r="M198" i="47"/>
  <c r="M200" i="47"/>
  <c r="M197" i="47"/>
  <c r="M201" i="47"/>
  <c r="M199" i="47"/>
  <c r="M196" i="47"/>
  <c r="D196" i="47"/>
  <c r="M196" i="73"/>
  <c r="D196" i="73"/>
  <c r="M197" i="73"/>
  <c r="M198" i="73"/>
  <c r="M199" i="73"/>
  <c r="M200" i="73"/>
  <c r="M201" i="73"/>
  <c r="M197" i="74"/>
  <c r="D196" i="74"/>
  <c r="M196" i="74"/>
  <c r="M198" i="74"/>
  <c r="M199" i="74"/>
  <c r="M200" i="74"/>
  <c r="M201" i="74"/>
  <c r="AI202" i="82"/>
  <c r="AM37" i="82" s="1"/>
  <c r="AI201" i="82"/>
  <c r="AI200" i="82"/>
  <c r="AI199" i="82"/>
  <c r="AI198" i="82"/>
  <c r="AI197" i="82"/>
  <c r="M191" i="73"/>
  <c r="M190" i="73"/>
  <c r="M192" i="73"/>
  <c r="D190" i="73"/>
  <c r="M195" i="73"/>
  <c r="M194" i="73"/>
  <c r="M193" i="73"/>
  <c r="BS38" i="41"/>
  <c r="BR38" i="41"/>
  <c r="M190" i="74"/>
  <c r="M195" i="74"/>
  <c r="D190" i="74"/>
  <c r="M193" i="74"/>
  <c r="M194" i="74"/>
  <c r="M191" i="74"/>
  <c r="M192" i="74"/>
  <c r="M191" i="47"/>
  <c r="M194" i="47"/>
  <c r="M195" i="47"/>
  <c r="M193" i="47"/>
  <c r="M192" i="47"/>
  <c r="M190" i="47"/>
  <c r="D190" i="47"/>
  <c r="AI194" i="82"/>
  <c r="AI193" i="82"/>
  <c r="AI192" i="82"/>
  <c r="AI191" i="82"/>
  <c r="AI195" i="82"/>
  <c r="AI196" i="82"/>
  <c r="AM36" i="82" s="1"/>
  <c r="BS37" i="41"/>
  <c r="BR37" i="41"/>
  <c r="M189" i="73"/>
  <c r="M187" i="73"/>
  <c r="M186" i="73"/>
  <c r="M188" i="73"/>
  <c r="M184" i="73"/>
  <c r="D184" i="73"/>
  <c r="M185" i="73"/>
  <c r="M188" i="47"/>
  <c r="M187" i="47"/>
  <c r="M186" i="47"/>
  <c r="M185" i="47"/>
  <c r="M189" i="47"/>
  <c r="M184" i="47"/>
  <c r="D184" i="47"/>
  <c r="D184" i="74"/>
  <c r="M184" i="74"/>
  <c r="M185" i="74"/>
  <c r="M189" i="74"/>
  <c r="M186" i="74"/>
  <c r="M188" i="74"/>
  <c r="M187" i="74"/>
  <c r="AI186" i="82"/>
  <c r="AI185" i="82"/>
  <c r="AI190" i="82"/>
  <c r="AM35" i="82" s="1"/>
  <c r="AI189" i="82"/>
  <c r="AI188" i="82"/>
  <c r="AI187" i="82"/>
  <c r="M181" i="47"/>
  <c r="M180" i="47"/>
  <c r="M179" i="47"/>
  <c r="M183" i="47"/>
  <c r="M182" i="47"/>
  <c r="D178" i="47"/>
  <c r="M178" i="47"/>
  <c r="M182" i="74"/>
  <c r="D178" i="74"/>
  <c r="M181" i="74"/>
  <c r="M178" i="74"/>
  <c r="M183" i="74"/>
  <c r="M179" i="74"/>
  <c r="M180" i="74"/>
  <c r="BR36" i="41"/>
  <c r="BS36" i="41"/>
  <c r="D178" i="73"/>
  <c r="M182" i="73"/>
  <c r="M178" i="73"/>
  <c r="M181" i="73"/>
  <c r="M180" i="73"/>
  <c r="M179" i="73"/>
  <c r="M183" i="73"/>
  <c r="AI184" i="82"/>
  <c r="AM34" i="82" s="1"/>
  <c r="AI183" i="82"/>
  <c r="AI182" i="82"/>
  <c r="AI181" i="82"/>
  <c r="AI180" i="82"/>
  <c r="AI179" i="82"/>
  <c r="BR35" i="41"/>
  <c r="BS35" i="41"/>
  <c r="M173" i="74"/>
  <c r="M174" i="74"/>
  <c r="M172" i="74"/>
  <c r="D172" i="74"/>
  <c r="M175" i="74"/>
  <c r="M177" i="74"/>
  <c r="M176" i="74"/>
  <c r="M174" i="73"/>
  <c r="M176" i="73"/>
  <c r="M175" i="73"/>
  <c r="D172" i="73"/>
  <c r="M177" i="73"/>
  <c r="M172" i="73"/>
  <c r="M173" i="73"/>
  <c r="M176" i="47"/>
  <c r="M175" i="47"/>
  <c r="M174" i="47"/>
  <c r="M173" i="47"/>
  <c r="M177" i="47"/>
  <c r="M172" i="47"/>
  <c r="D172" i="47"/>
  <c r="AI178" i="82"/>
  <c r="AM33" i="82" s="1"/>
  <c r="AI177" i="82"/>
  <c r="AI176" i="82"/>
  <c r="AI175" i="82"/>
  <c r="AI174" i="82"/>
  <c r="AI173" i="82"/>
  <c r="M171" i="74"/>
  <c r="D166" i="74"/>
  <c r="M166" i="74"/>
  <c r="M168" i="74"/>
  <c r="M170" i="74"/>
  <c r="M167" i="74"/>
  <c r="M169" i="74"/>
  <c r="M171" i="73"/>
  <c r="M169" i="73"/>
  <c r="M170" i="73"/>
  <c r="M168" i="73"/>
  <c r="M167" i="73"/>
  <c r="D166" i="73"/>
  <c r="M166" i="73"/>
  <c r="M168" i="47"/>
  <c r="M167" i="47"/>
  <c r="M171" i="47"/>
  <c r="M170" i="47"/>
  <c r="M169" i="47"/>
  <c r="D166" i="47"/>
  <c r="M166" i="47"/>
  <c r="BR34" i="41"/>
  <c r="BS34" i="41"/>
  <c r="AI170" i="82"/>
  <c r="AI169" i="82"/>
  <c r="AI168" i="82"/>
  <c r="AI167" i="82"/>
  <c r="AI172" i="82"/>
  <c r="AM32" i="82" s="1"/>
  <c r="AI171" i="82"/>
  <c r="BS33" i="41"/>
  <c r="BR33" i="41"/>
  <c r="M165" i="47"/>
  <c r="M164" i="47"/>
  <c r="M162" i="47"/>
  <c r="M161" i="47"/>
  <c r="M163" i="47"/>
  <c r="M160" i="47"/>
  <c r="D160" i="47"/>
  <c r="M165" i="73"/>
  <c r="M163" i="73"/>
  <c r="M162" i="73"/>
  <c r="M160" i="73"/>
  <c r="M164" i="73"/>
  <c r="M161" i="73"/>
  <c r="D160" i="73"/>
  <c r="M165" i="74"/>
  <c r="M161" i="74"/>
  <c r="M163" i="74"/>
  <c r="M160" i="74"/>
  <c r="M164" i="74"/>
  <c r="M162" i="74"/>
  <c r="D160" i="74"/>
  <c r="AI162" i="82"/>
  <c r="AI161" i="82"/>
  <c r="AI166" i="82"/>
  <c r="AM31" i="82" s="1"/>
  <c r="AI165" i="82"/>
  <c r="AI164" i="82"/>
  <c r="AI163" i="82"/>
  <c r="BR32" i="41"/>
  <c r="BS32" i="41"/>
  <c r="M158" i="47"/>
  <c r="M157" i="47"/>
  <c r="M155" i="47"/>
  <c r="M156" i="47"/>
  <c r="M159" i="47"/>
  <c r="M154" i="47"/>
  <c r="D154" i="47"/>
  <c r="M159" i="73"/>
  <c r="M158" i="73"/>
  <c r="M157" i="73"/>
  <c r="M156" i="73"/>
  <c r="D154" i="73"/>
  <c r="M155" i="73"/>
  <c r="M154" i="73"/>
  <c r="M158" i="74"/>
  <c r="D154" i="74"/>
  <c r="M157" i="74"/>
  <c r="M155" i="74"/>
  <c r="M156" i="74"/>
  <c r="M159" i="74"/>
  <c r="M154" i="74"/>
  <c r="AI160" i="82"/>
  <c r="AM30" i="82" s="1"/>
  <c r="AI159" i="82"/>
  <c r="AI158" i="82"/>
  <c r="AI157" i="82"/>
  <c r="AI156" i="82"/>
  <c r="AI155" i="82"/>
  <c r="BR31" i="41"/>
  <c r="BS31" i="41"/>
  <c r="M152" i="47"/>
  <c r="M151" i="47"/>
  <c r="M150" i="47"/>
  <c r="M149" i="47"/>
  <c r="M153" i="47"/>
  <c r="M148" i="47"/>
  <c r="D148" i="47"/>
  <c r="M148" i="73"/>
  <c r="M151" i="73"/>
  <c r="M152" i="73"/>
  <c r="M153" i="73"/>
  <c r="M150" i="73"/>
  <c r="D148" i="73"/>
  <c r="M149" i="73"/>
  <c r="M149" i="74"/>
  <c r="M151" i="74"/>
  <c r="D148" i="74"/>
  <c r="M148" i="74"/>
  <c r="M150" i="74"/>
  <c r="M152" i="74"/>
  <c r="M153" i="74"/>
  <c r="AI154" i="82"/>
  <c r="AM29" i="82" s="1"/>
  <c r="AI153" i="82"/>
  <c r="AI152" i="82"/>
  <c r="AI151" i="82"/>
  <c r="AI150" i="82"/>
  <c r="AI149" i="82"/>
  <c r="M145" i="73"/>
  <c r="M144" i="73"/>
  <c r="M143" i="73"/>
  <c r="D142" i="73"/>
  <c r="M142" i="73"/>
  <c r="M147" i="73"/>
  <c r="M146" i="73"/>
  <c r="BS30" i="41"/>
  <c r="BR30" i="41"/>
  <c r="M147" i="74"/>
  <c r="M142" i="74"/>
  <c r="D142" i="74"/>
  <c r="M143" i="74"/>
  <c r="M144" i="74"/>
  <c r="M145" i="74"/>
  <c r="M146" i="74"/>
  <c r="M145" i="47"/>
  <c r="M143" i="47"/>
  <c r="M144" i="47"/>
  <c r="M147" i="47"/>
  <c r="M146" i="47"/>
  <c r="D142" i="47"/>
  <c r="M142" i="47"/>
  <c r="AI146" i="82"/>
  <c r="AI145" i="82"/>
  <c r="AI144" i="82"/>
  <c r="AI143" i="82"/>
  <c r="AI148" i="82"/>
  <c r="AM28" i="82" s="1"/>
  <c r="AI147" i="82"/>
  <c r="BR29" i="41"/>
  <c r="BS29" i="41"/>
  <c r="M139" i="73"/>
  <c r="M138" i="73"/>
  <c r="M137" i="73"/>
  <c r="M136" i="73"/>
  <c r="D136" i="73"/>
  <c r="M141" i="73"/>
  <c r="M140" i="73"/>
  <c r="M138" i="47"/>
  <c r="M141" i="47"/>
  <c r="M140" i="47"/>
  <c r="M139" i="47"/>
  <c r="M137" i="47"/>
  <c r="D136" i="47"/>
  <c r="M136" i="47"/>
  <c r="D136" i="74"/>
  <c r="M136" i="74"/>
  <c r="M139" i="74"/>
  <c r="M138" i="74"/>
  <c r="M141" i="74"/>
  <c r="M137" i="74"/>
  <c r="M140" i="74"/>
  <c r="AI138" i="82"/>
  <c r="AI137" i="82"/>
  <c r="AI142" i="82"/>
  <c r="AM27" i="82" s="1"/>
  <c r="AI141" i="82"/>
  <c r="AI140" i="82"/>
  <c r="AI139" i="82"/>
  <c r="M131" i="47"/>
  <c r="M135" i="47"/>
  <c r="M133" i="47"/>
  <c r="M134" i="47"/>
  <c r="M132" i="47"/>
  <c r="M130" i="47"/>
  <c r="D130" i="47"/>
  <c r="M134" i="74"/>
  <c r="M133" i="74"/>
  <c r="M130" i="74"/>
  <c r="M131" i="74"/>
  <c r="M132" i="74"/>
  <c r="D130" i="74"/>
  <c r="M135" i="74"/>
  <c r="BS28" i="41"/>
  <c r="BR28" i="41"/>
  <c r="D130" i="73"/>
  <c r="M133" i="73"/>
  <c r="M135" i="73"/>
  <c r="M130" i="73"/>
  <c r="M131" i="73"/>
  <c r="M132" i="73"/>
  <c r="M134" i="73"/>
  <c r="AI136" i="82"/>
  <c r="AM26" i="82" s="1"/>
  <c r="AI135" i="82"/>
  <c r="AI134" i="82"/>
  <c r="AI133" i="82"/>
  <c r="AI132" i="82"/>
  <c r="AI131" i="82"/>
  <c r="BS27" i="41"/>
  <c r="BR27" i="41"/>
  <c r="M126" i="74"/>
  <c r="D124" i="74"/>
  <c r="M129" i="74"/>
  <c r="M125" i="74"/>
  <c r="M127" i="74"/>
  <c r="M124" i="74"/>
  <c r="M128" i="74"/>
  <c r="M124" i="73"/>
  <c r="M126" i="73"/>
  <c r="M125" i="73"/>
  <c r="M128" i="73"/>
  <c r="M129" i="73"/>
  <c r="D124" i="73"/>
  <c r="M127" i="73"/>
  <c r="M127" i="47"/>
  <c r="M126" i="47"/>
  <c r="M125" i="47"/>
  <c r="M129" i="47"/>
  <c r="M128" i="47"/>
  <c r="D124" i="47"/>
  <c r="M124" i="47"/>
  <c r="AI130" i="82"/>
  <c r="AM25" i="82" s="1"/>
  <c r="AI129" i="82"/>
  <c r="AI128" i="82"/>
  <c r="AI127" i="82"/>
  <c r="AI126" i="82"/>
  <c r="AI125" i="82"/>
  <c r="M123" i="74"/>
  <c r="M118" i="74"/>
  <c r="M121" i="74"/>
  <c r="M119" i="74"/>
  <c r="M122" i="74"/>
  <c r="D118" i="74"/>
  <c r="M120" i="74"/>
  <c r="M123" i="73"/>
  <c r="M122" i="73"/>
  <c r="M118" i="73"/>
  <c r="M121" i="73"/>
  <c r="M120" i="73"/>
  <c r="M119" i="73"/>
  <c r="D118" i="73"/>
  <c r="M119" i="47"/>
  <c r="M123" i="47"/>
  <c r="M121" i="47"/>
  <c r="M122" i="47"/>
  <c r="M120" i="47"/>
  <c r="M118" i="47"/>
  <c r="D118" i="47"/>
  <c r="BR26" i="41"/>
  <c r="BS26" i="41"/>
  <c r="AI122" i="82"/>
  <c r="AI121" i="82"/>
  <c r="AI120" i="82"/>
  <c r="AI119" i="82"/>
  <c r="AI124" i="82"/>
  <c r="AM24" i="82" s="1"/>
  <c r="AI123" i="82"/>
  <c r="BR25" i="41"/>
  <c r="BS25" i="41"/>
  <c r="M116" i="47"/>
  <c r="M114" i="47"/>
  <c r="M115" i="47"/>
  <c r="M113" i="47"/>
  <c r="M117" i="47"/>
  <c r="D112" i="47"/>
  <c r="M112" i="47"/>
  <c r="M117" i="73"/>
  <c r="M115" i="73"/>
  <c r="M114" i="73"/>
  <c r="M112" i="73"/>
  <c r="M116" i="73"/>
  <c r="M113" i="73"/>
  <c r="D112" i="73"/>
  <c r="M117" i="74"/>
  <c r="M112" i="74"/>
  <c r="M115" i="74"/>
  <c r="D112" i="74"/>
  <c r="M113" i="74"/>
  <c r="M116" i="74"/>
  <c r="M114" i="74"/>
  <c r="AI114" i="82"/>
  <c r="AI113" i="82"/>
  <c r="AI118" i="82"/>
  <c r="AM23" i="82" s="1"/>
  <c r="AI117" i="82"/>
  <c r="AI116" i="82"/>
  <c r="AI115" i="82"/>
  <c r="BR24" i="41"/>
  <c r="BS24" i="41"/>
  <c r="M108" i="47"/>
  <c r="M107" i="47"/>
  <c r="M111" i="47"/>
  <c r="M110" i="47"/>
  <c r="M109" i="47"/>
  <c r="D106" i="47"/>
  <c r="M106" i="47"/>
  <c r="M110" i="73"/>
  <c r="M109" i="73"/>
  <c r="M108" i="73"/>
  <c r="M107" i="73"/>
  <c r="D106" i="73"/>
  <c r="M106" i="73"/>
  <c r="M111" i="73"/>
  <c r="M109" i="74"/>
  <c r="M110" i="74"/>
  <c r="M106" i="74"/>
  <c r="D106" i="74"/>
  <c r="M108" i="74"/>
  <c r="M107" i="74"/>
  <c r="M111" i="74"/>
  <c r="AI112" i="82"/>
  <c r="AM22" i="82" s="1"/>
  <c r="AI111" i="82"/>
  <c r="AI110" i="82"/>
  <c r="AI109" i="82"/>
  <c r="AI108" i="82"/>
  <c r="AI107" i="82"/>
  <c r="BS23" i="41"/>
  <c r="BR23" i="41"/>
  <c r="M102" i="47"/>
  <c r="M101" i="47"/>
  <c r="M105" i="47"/>
  <c r="M104" i="47"/>
  <c r="M103" i="47"/>
  <c r="M100" i="47"/>
  <c r="D100" i="47"/>
  <c r="M100" i="73"/>
  <c r="M104" i="73"/>
  <c r="M101" i="73"/>
  <c r="M105" i="73"/>
  <c r="D100" i="73"/>
  <c r="M103" i="73"/>
  <c r="M102" i="73"/>
  <c r="M101" i="74"/>
  <c r="D100" i="74"/>
  <c r="M103" i="74"/>
  <c r="M102" i="74"/>
  <c r="M100" i="74"/>
  <c r="M105" i="74"/>
  <c r="M104" i="74"/>
  <c r="AI106" i="82"/>
  <c r="AM21" i="82" s="1"/>
  <c r="AI105" i="82"/>
  <c r="AI104" i="82"/>
  <c r="AI103" i="82"/>
  <c r="AI102" i="82"/>
  <c r="AI101" i="82"/>
  <c r="M95" i="73"/>
  <c r="M94" i="73"/>
  <c r="D94" i="73"/>
  <c r="M99" i="73"/>
  <c r="M98" i="73"/>
  <c r="M97" i="73"/>
  <c r="M96" i="73"/>
  <c r="BS22" i="41"/>
  <c r="BR22" i="41"/>
  <c r="M99" i="74"/>
  <c r="D94" i="74"/>
  <c r="M94" i="74"/>
  <c r="M95" i="74"/>
  <c r="M98" i="74"/>
  <c r="M96" i="74"/>
  <c r="M97" i="74"/>
  <c r="M95" i="47"/>
  <c r="M99" i="47"/>
  <c r="M98" i="47"/>
  <c r="M97" i="47"/>
  <c r="M96" i="47"/>
  <c r="M94" i="47"/>
  <c r="D94" i="47"/>
  <c r="AI98" i="82"/>
  <c r="AI97" i="82"/>
  <c r="AI96" i="82"/>
  <c r="AI95" i="82"/>
  <c r="AI100" i="82"/>
  <c r="AM20" i="82" s="1"/>
  <c r="AI99" i="82"/>
  <c r="BR21" i="41"/>
  <c r="BS21" i="41"/>
  <c r="M89" i="73"/>
  <c r="M88" i="73"/>
  <c r="D88" i="73"/>
  <c r="M93" i="73"/>
  <c r="M92" i="73"/>
  <c r="M91" i="73"/>
  <c r="M90" i="73"/>
  <c r="M93" i="47"/>
  <c r="M92" i="47"/>
  <c r="M91" i="47"/>
  <c r="M90" i="47"/>
  <c r="M89" i="47"/>
  <c r="D88" i="47"/>
  <c r="M88" i="47"/>
  <c r="D88" i="74"/>
  <c r="M88" i="74"/>
  <c r="M89" i="74"/>
  <c r="M92" i="74"/>
  <c r="M91" i="74"/>
  <c r="M93" i="74"/>
  <c r="M90" i="74"/>
  <c r="AI90" i="82"/>
  <c r="AI89" i="82"/>
  <c r="AI94" i="82"/>
  <c r="AM19" i="82" s="1"/>
  <c r="AI93" i="82"/>
  <c r="AI92" i="82"/>
  <c r="AI91" i="82"/>
  <c r="M87" i="47"/>
  <c r="M86" i="47"/>
  <c r="M85" i="47"/>
  <c r="M84" i="47"/>
  <c r="M83" i="47"/>
  <c r="D82" i="47"/>
  <c r="M82" i="47"/>
  <c r="D82" i="74"/>
  <c r="M86" i="74"/>
  <c r="M87" i="74"/>
  <c r="M85" i="74"/>
  <c r="M83" i="74"/>
  <c r="M84" i="74"/>
  <c r="M82" i="74"/>
  <c r="BS20" i="41"/>
  <c r="BR20" i="41"/>
  <c r="D82" i="73"/>
  <c r="M84" i="73"/>
  <c r="M85" i="73"/>
  <c r="M82" i="73"/>
  <c r="M86" i="73"/>
  <c r="M87" i="73"/>
  <c r="M83" i="73"/>
  <c r="AI88" i="82"/>
  <c r="AM18" i="82" s="1"/>
  <c r="AI87" i="82"/>
  <c r="AI86" i="82"/>
  <c r="AI85" i="82"/>
  <c r="AI84" i="82"/>
  <c r="AI83" i="82"/>
  <c r="BS19" i="41"/>
  <c r="BR19" i="41"/>
  <c r="D76" i="74"/>
  <c r="M76" i="74"/>
  <c r="M79" i="74"/>
  <c r="M80" i="74"/>
  <c r="M77" i="74"/>
  <c r="M78" i="74"/>
  <c r="M81" i="74"/>
  <c r="M77" i="73"/>
  <c r="D76" i="73"/>
  <c r="M76" i="73"/>
  <c r="M81" i="73"/>
  <c r="M79" i="73"/>
  <c r="M78" i="73"/>
  <c r="M80" i="73"/>
  <c r="M81" i="47"/>
  <c r="M80" i="47"/>
  <c r="M79" i="47"/>
  <c r="M78" i="47"/>
  <c r="M77" i="47"/>
  <c r="D76" i="47"/>
  <c r="M76" i="47"/>
  <c r="AI82" i="82"/>
  <c r="AM17" i="82" s="1"/>
  <c r="AI81" i="82"/>
  <c r="AI80" i="82"/>
  <c r="AI79" i="82"/>
  <c r="AI78" i="82"/>
  <c r="AI77" i="82"/>
  <c r="M70" i="74"/>
  <c r="D70" i="74"/>
  <c r="M75" i="74"/>
  <c r="M74" i="74"/>
  <c r="M73" i="74"/>
  <c r="M71" i="74"/>
  <c r="M72" i="74"/>
  <c r="M70" i="73"/>
  <c r="M74" i="73"/>
  <c r="M73" i="73"/>
  <c r="M72" i="73"/>
  <c r="M71" i="73"/>
  <c r="D70" i="73"/>
  <c r="M75" i="73"/>
  <c r="M71" i="47"/>
  <c r="M75" i="47"/>
  <c r="M74" i="47"/>
  <c r="M73" i="47"/>
  <c r="M72" i="47"/>
  <c r="D70" i="47"/>
  <c r="M70" i="47"/>
  <c r="BR18" i="41"/>
  <c r="BS18" i="41"/>
  <c r="AI74" i="82"/>
  <c r="AI73" i="82"/>
  <c r="AI72" i="82"/>
  <c r="AI71" i="82"/>
  <c r="AI76" i="82"/>
  <c r="AM16" i="82" s="1"/>
  <c r="AI75" i="82"/>
  <c r="BS17" i="41"/>
  <c r="BR17" i="41"/>
  <c r="M68" i="47"/>
  <c r="M67" i="47"/>
  <c r="M66" i="47"/>
  <c r="M65" i="47"/>
  <c r="M69" i="47"/>
  <c r="D64" i="47"/>
  <c r="M64" i="47"/>
  <c r="M67" i="73"/>
  <c r="D64" i="73"/>
  <c r="M66" i="73"/>
  <c r="M65" i="73"/>
  <c r="M64" i="73"/>
  <c r="M69" i="73"/>
  <c r="M68" i="73"/>
  <c r="M69" i="74"/>
  <c r="M65" i="74"/>
  <c r="M66" i="74"/>
  <c r="M67" i="74"/>
  <c r="M68" i="74"/>
  <c r="D64" i="74"/>
  <c r="M64" i="74"/>
  <c r="AI66" i="82"/>
  <c r="AI65" i="82"/>
  <c r="AI70" i="82"/>
  <c r="AM15" i="82" s="1"/>
  <c r="AI69" i="82"/>
  <c r="AI68" i="82"/>
  <c r="AI67" i="82"/>
  <c r="BR16" i="41"/>
  <c r="BS16" i="41"/>
  <c r="M62" i="47"/>
  <c r="M61" i="47"/>
  <c r="M60" i="47"/>
  <c r="M59" i="47"/>
  <c r="M58" i="47"/>
  <c r="D58" i="47"/>
  <c r="M63" i="47"/>
  <c r="M62" i="73"/>
  <c r="M61" i="73"/>
  <c r="M60" i="73"/>
  <c r="D58" i="73"/>
  <c r="M59" i="73"/>
  <c r="M58" i="73"/>
  <c r="M63" i="73"/>
  <c r="M61" i="74"/>
  <c r="M62" i="74"/>
  <c r="D58" i="74"/>
  <c r="M60" i="74"/>
  <c r="M58" i="74"/>
  <c r="M59" i="74"/>
  <c r="M63" i="74"/>
  <c r="AI64" i="82"/>
  <c r="AM14" i="82" s="1"/>
  <c r="AI63" i="82"/>
  <c r="AI62" i="82"/>
  <c r="AI61" i="82"/>
  <c r="AI60" i="82"/>
  <c r="AI59" i="82"/>
  <c r="BS15" i="41"/>
  <c r="BR15" i="41"/>
  <c r="D52" i="47"/>
  <c r="M57" i="47"/>
  <c r="M56" i="47"/>
  <c r="M55" i="47"/>
  <c r="M54" i="47"/>
  <c r="M52" i="47"/>
  <c r="M53" i="47"/>
  <c r="M52" i="73"/>
  <c r="D52" i="73"/>
  <c r="M57" i="73"/>
  <c r="M55" i="73"/>
  <c r="M54" i="73"/>
  <c r="M53" i="73"/>
  <c r="M56" i="73"/>
  <c r="M53" i="74"/>
  <c r="M54" i="74"/>
  <c r="M55" i="74"/>
  <c r="M57" i="74"/>
  <c r="D52" i="74"/>
  <c r="M56" i="74"/>
  <c r="M52" i="74"/>
  <c r="AI58" i="82"/>
  <c r="AM13" i="82" s="1"/>
  <c r="AI57" i="82"/>
  <c r="AI56" i="82"/>
  <c r="AI55" i="82"/>
  <c r="AI54" i="82"/>
  <c r="AI53" i="82"/>
  <c r="M49" i="71"/>
  <c r="M48" i="71"/>
  <c r="M51" i="71"/>
  <c r="M47" i="71"/>
  <c r="D46" i="71"/>
  <c r="M46" i="71"/>
  <c r="M50" i="71"/>
  <c r="D46" i="72"/>
  <c r="M46" i="72"/>
  <c r="M50" i="72"/>
  <c r="M48" i="72"/>
  <c r="M49" i="72"/>
  <c r="M47" i="72"/>
  <c r="M51" i="72"/>
  <c r="AI52" i="54"/>
  <c r="AM12" i="54" s="1"/>
  <c r="AI51" i="54"/>
  <c r="AI50" i="54"/>
  <c r="AI49" i="54"/>
  <c r="AI48" i="54"/>
  <c r="AI47" i="54"/>
  <c r="D40" i="72"/>
  <c r="M42" i="72"/>
  <c r="M40" i="72"/>
  <c r="M45" i="72"/>
  <c r="M43" i="72"/>
  <c r="M41" i="72"/>
  <c r="M44" i="72"/>
  <c r="M42" i="71"/>
  <c r="M41" i="71"/>
  <c r="M40" i="71"/>
  <c r="D40" i="71"/>
  <c r="M44" i="71"/>
  <c r="M43" i="71"/>
  <c r="M45" i="71"/>
  <c r="AI46" i="54"/>
  <c r="AM11" i="54" s="1"/>
  <c r="AI45" i="54"/>
  <c r="AI44" i="54"/>
  <c r="AI43" i="54"/>
  <c r="AI42" i="54"/>
  <c r="AI41" i="54"/>
  <c r="D34" i="72"/>
  <c r="M38" i="72"/>
  <c r="M34" i="72"/>
  <c r="M39" i="72"/>
  <c r="M36" i="72"/>
  <c r="M37" i="72"/>
  <c r="M35" i="72"/>
  <c r="M38" i="71"/>
  <c r="D34" i="71"/>
  <c r="M36" i="71"/>
  <c r="M34" i="71"/>
  <c r="M35" i="71"/>
  <c r="M37" i="71"/>
  <c r="M39" i="71"/>
  <c r="AI38" i="54"/>
  <c r="AI37" i="54"/>
  <c r="AI36" i="54"/>
  <c r="AI35" i="54"/>
  <c r="AI40" i="54"/>
  <c r="AM10" i="54" s="1"/>
  <c r="AI39" i="54"/>
  <c r="M33" i="71"/>
  <c r="M29" i="71"/>
  <c r="M28" i="71"/>
  <c r="M32" i="71"/>
  <c r="M31" i="71"/>
  <c r="D28" i="71"/>
  <c r="M30" i="71"/>
  <c r="AI30" i="54"/>
  <c r="AI29" i="54"/>
  <c r="AI34" i="54"/>
  <c r="AM9" i="54" s="1"/>
  <c r="AI33" i="54"/>
  <c r="AI32" i="54"/>
  <c r="AI31" i="54"/>
  <c r="D28" i="72"/>
  <c r="M30" i="72"/>
  <c r="M32" i="72"/>
  <c r="M29" i="72"/>
  <c r="M33" i="72"/>
  <c r="M31" i="72"/>
  <c r="M28" i="72"/>
  <c r="AI28" i="54"/>
  <c r="AM8" i="54" s="1"/>
  <c r="AI27" i="54"/>
  <c r="AI26" i="54"/>
  <c r="AI25" i="54"/>
  <c r="AI24" i="54"/>
  <c r="AI23" i="54"/>
  <c r="D22" i="72"/>
  <c r="M24" i="72"/>
  <c r="M23" i="72"/>
  <c r="M26" i="72"/>
  <c r="M25" i="72"/>
  <c r="M22" i="72"/>
  <c r="M27" i="72"/>
  <c r="M25" i="71"/>
  <c r="D22" i="71"/>
  <c r="M22" i="71"/>
  <c r="M24" i="71"/>
  <c r="M27" i="71"/>
  <c r="M23" i="71"/>
  <c r="M26" i="71"/>
  <c r="M18" i="71"/>
  <c r="M16" i="71"/>
  <c r="M17" i="71"/>
  <c r="M20" i="71"/>
  <c r="M19" i="71"/>
  <c r="D16" i="71"/>
  <c r="M21" i="71"/>
  <c r="D16" i="72"/>
  <c r="M16" i="72"/>
  <c r="M19" i="72"/>
  <c r="M21" i="72"/>
  <c r="M17" i="72"/>
  <c r="M18" i="72"/>
  <c r="M20" i="72"/>
  <c r="AI22" i="54"/>
  <c r="AM7" i="54" s="1"/>
  <c r="AP5" i="54" s="1"/>
  <c r="AQ5" i="54" s="1"/>
  <c r="AI21" i="54"/>
  <c r="AI20" i="54"/>
  <c r="AI19" i="54"/>
  <c r="AI18" i="54"/>
  <c r="AI17" i="54"/>
  <c r="CC7" i="50"/>
  <c r="CB7" i="50" s="1"/>
  <c r="CC8" i="25"/>
  <c r="CB8" i="25" s="1"/>
  <c r="CC35" i="25"/>
  <c r="CB35" i="25" s="1"/>
  <c r="CC38" i="25"/>
  <c r="CB38" i="25" s="1"/>
  <c r="CC67" i="25"/>
  <c r="CB67" i="25" s="1"/>
  <c r="CC26" i="25"/>
  <c r="CB26" i="25" s="1"/>
  <c r="CC31" i="25"/>
  <c r="CB31" i="25" s="1"/>
  <c r="CC9" i="25"/>
  <c r="CB9" i="25" s="1"/>
  <c r="CC78" i="25"/>
  <c r="CB78" i="25" s="1"/>
  <c r="CC7" i="25"/>
  <c r="CB7" i="25" s="1"/>
  <c r="CC70" i="25"/>
  <c r="CB70" i="25" s="1"/>
  <c r="CC57" i="25"/>
  <c r="CB57" i="25" s="1"/>
  <c r="CC25" i="25"/>
  <c r="CB25" i="25" s="1"/>
  <c r="CC33" i="25"/>
  <c r="CB33" i="25" s="1"/>
  <c r="CC24" i="25"/>
  <c r="CB24" i="25" s="1"/>
  <c r="CC61" i="25"/>
  <c r="CB61" i="25" s="1"/>
  <c r="CC19" i="25"/>
  <c r="CB19" i="25" s="1"/>
  <c r="CC49" i="25"/>
  <c r="CB49" i="25" s="1"/>
  <c r="CC32" i="25"/>
  <c r="CB32" i="25" s="1"/>
  <c r="CC79" i="25"/>
  <c r="CB79" i="25" s="1"/>
  <c r="CC39" i="25"/>
  <c r="CB39" i="25" s="1"/>
  <c r="CC10" i="50"/>
  <c r="CB10" i="50" s="1"/>
  <c r="CC11" i="50"/>
  <c r="CB11" i="50" s="1"/>
  <c r="CC9" i="50"/>
  <c r="CB9" i="50" s="1"/>
  <c r="CC12" i="50"/>
  <c r="CB12" i="50" s="1"/>
  <c r="CC13" i="50"/>
  <c r="CB13" i="50" s="1"/>
  <c r="CC8" i="50"/>
  <c r="CB8" i="50" s="1"/>
  <c r="CC14" i="50"/>
  <c r="CB14" i="50" s="1"/>
  <c r="CC44" i="25"/>
  <c r="CB44" i="25" s="1"/>
  <c r="CC30" i="25"/>
  <c r="CB30" i="25" s="1"/>
  <c r="CC71" i="25"/>
  <c r="CB71" i="25" s="1"/>
  <c r="CC22" i="25"/>
  <c r="CB22" i="25" s="1"/>
  <c r="CC29" i="25"/>
  <c r="CB29" i="25" s="1"/>
  <c r="CC65" i="25"/>
  <c r="CB65" i="25" s="1"/>
  <c r="CC23" i="25"/>
  <c r="CB23" i="25" s="1"/>
  <c r="CC54" i="25"/>
  <c r="CB54" i="25" s="1"/>
  <c r="CC40" i="25"/>
  <c r="CB40" i="25" s="1"/>
  <c r="CC62" i="25"/>
  <c r="CB62" i="25" s="1"/>
  <c r="CC17" i="25"/>
  <c r="CB17" i="25" s="1"/>
  <c r="CC52" i="25"/>
  <c r="CB52" i="25" s="1"/>
  <c r="CC18" i="25"/>
  <c r="CB18" i="25" s="1"/>
  <c r="CC50" i="25"/>
  <c r="CB50" i="25" s="1"/>
  <c r="BZ31" i="25"/>
  <c r="BY31" i="25" s="1"/>
  <c r="BZ8" i="25"/>
  <c r="BY8" i="25" s="1"/>
  <c r="BZ53" i="25"/>
  <c r="BY53" i="25" s="1"/>
  <c r="BZ32" i="25"/>
  <c r="BY32" i="25" s="1"/>
  <c r="BZ80" i="25"/>
  <c r="BY80" i="25" s="1"/>
  <c r="BZ35" i="25"/>
  <c r="BY35" i="25" s="1"/>
  <c r="BZ27" i="25"/>
  <c r="BY27" i="25" s="1"/>
  <c r="BZ54" i="25"/>
  <c r="BY54" i="25" s="1"/>
  <c r="BZ7" i="25"/>
  <c r="BY7" i="25" s="1"/>
  <c r="BZ68" i="25"/>
  <c r="BY68" i="25" s="1"/>
  <c r="BZ18" i="25"/>
  <c r="BY18" i="25" s="1"/>
  <c r="BZ19" i="25"/>
  <c r="BY19" i="25" s="1"/>
  <c r="BZ52" i="25"/>
  <c r="BY52" i="25" s="1"/>
  <c r="BZ48" i="25"/>
  <c r="BY48" i="25" s="1"/>
  <c r="BZ58" i="25"/>
  <c r="BY58" i="25" s="1"/>
  <c r="BZ79" i="25"/>
  <c r="BY79" i="25" s="1"/>
  <c r="BZ46" i="25"/>
  <c r="BY46" i="25" s="1"/>
  <c r="BZ42" i="25"/>
  <c r="BY42" i="25" s="1"/>
  <c r="BZ64" i="25"/>
  <c r="BY64" i="25" s="1"/>
  <c r="BZ28" i="25"/>
  <c r="BY28" i="25" s="1"/>
  <c r="BZ57" i="25"/>
  <c r="BY57" i="25" s="1"/>
  <c r="BZ67" i="25"/>
  <c r="BY67" i="25" s="1"/>
  <c r="BZ72" i="25"/>
  <c r="BY72" i="25" s="1"/>
  <c r="BZ25" i="25"/>
  <c r="BY25" i="25" s="1"/>
  <c r="BZ17" i="25"/>
  <c r="BY17" i="25" s="1"/>
  <c r="BZ13" i="25"/>
  <c r="BY13" i="25" s="1"/>
  <c r="BZ61" i="25"/>
  <c r="BY61" i="25" s="1"/>
  <c r="BZ40" i="25"/>
  <c r="BY40" i="25" s="1"/>
  <c r="BZ76" i="25"/>
  <c r="BY76" i="25" s="1"/>
  <c r="BZ11" i="25"/>
  <c r="BY11" i="25" s="1"/>
  <c r="BZ50" i="25"/>
  <c r="BY50" i="25" s="1"/>
  <c r="BZ30" i="25"/>
  <c r="BY30" i="25" s="1"/>
  <c r="BZ51" i="25"/>
  <c r="BY51" i="25" s="1"/>
  <c r="BZ70" i="25"/>
  <c r="BY70" i="25" s="1"/>
  <c r="BZ44" i="25"/>
  <c r="BY44" i="25" s="1"/>
  <c r="BZ66" i="25"/>
  <c r="BY66" i="25" s="1"/>
  <c r="BZ62" i="25"/>
  <c r="BY62" i="25" s="1"/>
  <c r="BZ21" i="25"/>
  <c r="BY21" i="25" s="1"/>
  <c r="BZ69" i="25"/>
  <c r="BY69" i="25" s="1"/>
  <c r="BZ36" i="25"/>
  <c r="BY36" i="25" s="1"/>
  <c r="BZ73" i="25"/>
  <c r="BY73" i="25" s="1"/>
  <c r="BZ74" i="25"/>
  <c r="BY74" i="25" s="1"/>
  <c r="BZ20" i="25"/>
  <c r="BY20" i="25" s="1"/>
  <c r="BZ38" i="25"/>
  <c r="BY38" i="25" s="1"/>
  <c r="BZ37" i="25"/>
  <c r="BY37" i="25" s="1"/>
  <c r="BZ49" i="25"/>
  <c r="BY49" i="25" s="1"/>
  <c r="BZ9" i="25"/>
  <c r="BY9" i="25" s="1"/>
  <c r="BZ71" i="25"/>
  <c r="BY71" i="25" s="1"/>
  <c r="BZ63" i="25"/>
  <c r="BY63" i="25" s="1"/>
  <c r="BZ10" i="25"/>
  <c r="BY10" i="25" s="1"/>
  <c r="BZ59" i="25"/>
  <c r="BY59" i="25" s="1"/>
  <c r="BZ78" i="25"/>
  <c r="BY78" i="25" s="1"/>
  <c r="BZ47" i="25"/>
  <c r="BY47" i="25" s="1"/>
  <c r="BZ39" i="25"/>
  <c r="BY39" i="25" s="1"/>
  <c r="BZ29" i="25"/>
  <c r="BY29" i="25" s="1"/>
  <c r="BZ77" i="25"/>
  <c r="BY77" i="25" s="1"/>
  <c r="BZ56" i="25"/>
  <c r="BY56" i="25" s="1"/>
  <c r="BZ12" i="25"/>
  <c r="BY12" i="25" s="1"/>
  <c r="BZ34" i="25"/>
  <c r="BY34" i="25" s="1"/>
  <c r="BZ33" i="25"/>
  <c r="BY33" i="25" s="1"/>
  <c r="BZ55" i="25"/>
  <c r="BY55" i="25" s="1"/>
  <c r="BZ23" i="25"/>
  <c r="BY23" i="25" s="1"/>
  <c r="BZ22" i="25"/>
  <c r="BY22" i="25" s="1"/>
  <c r="BZ65" i="25"/>
  <c r="BY65" i="25" s="1"/>
  <c r="BZ15" i="25"/>
  <c r="BY15" i="25" s="1"/>
  <c r="BZ14" i="25"/>
  <c r="BY14" i="25" s="1"/>
  <c r="BZ16" i="25"/>
  <c r="BY16" i="25" s="1"/>
  <c r="BZ26" i="25"/>
  <c r="BY26" i="25" s="1"/>
  <c r="BZ41" i="25"/>
  <c r="BY41" i="25" s="1"/>
  <c r="BZ45" i="25"/>
  <c r="BY45" i="25" s="1"/>
  <c r="BZ24" i="25"/>
  <c r="BY24" i="25" s="1"/>
  <c r="BZ75" i="25"/>
  <c r="BY75" i="25" s="1"/>
  <c r="BZ60" i="25"/>
  <c r="BY60" i="25" s="1"/>
  <c r="BZ43" i="25"/>
  <c r="BY43" i="25" s="1"/>
  <c r="CC73" i="25"/>
  <c r="CB73" i="25" s="1"/>
  <c r="CC48" i="25"/>
  <c r="CB48" i="25" s="1"/>
  <c r="CC15" i="25"/>
  <c r="CB15" i="25" s="1"/>
  <c r="CC76" i="25"/>
  <c r="CB76" i="25" s="1"/>
  <c r="CC55" i="25"/>
  <c r="CB55" i="25" s="1"/>
  <c r="CC56" i="25"/>
  <c r="CB56" i="25" s="1"/>
  <c r="CC37" i="25"/>
  <c r="CB37" i="25" s="1"/>
  <c r="CC80" i="25"/>
  <c r="CB80" i="25" s="1"/>
  <c r="CC34" i="25"/>
  <c r="CB34" i="25" s="1"/>
  <c r="CC68" i="25"/>
  <c r="CB68" i="25" s="1"/>
  <c r="CC13" i="25"/>
  <c r="CB13" i="25" s="1"/>
  <c r="CC64" i="25"/>
  <c r="CB64" i="25" s="1"/>
  <c r="CC21" i="25"/>
  <c r="CB21" i="25" s="1"/>
  <c r="CC46" i="25"/>
  <c r="CB46" i="25" s="1"/>
  <c r="CC47" i="25"/>
  <c r="CB47" i="25" s="1"/>
  <c r="CC41" i="25"/>
  <c r="CB41" i="25" s="1"/>
  <c r="CC36" i="25"/>
  <c r="CB36" i="25" s="1"/>
  <c r="CC53" i="25"/>
  <c r="CB53" i="25" s="1"/>
  <c r="CC28" i="25"/>
  <c r="CB28" i="25" s="1"/>
  <c r="CC16" i="25"/>
  <c r="CB16" i="25" s="1"/>
  <c r="CC14" i="25"/>
  <c r="CB14" i="25" s="1"/>
  <c r="CC63" i="25"/>
  <c r="CB63" i="25" s="1"/>
  <c r="CC60" i="25"/>
  <c r="CB60" i="25" s="1"/>
  <c r="CC59" i="25"/>
  <c r="CB59" i="25" s="1"/>
  <c r="CC10" i="25"/>
  <c r="CB10" i="25" s="1"/>
  <c r="CC43" i="25"/>
  <c r="CB43" i="25" s="1"/>
  <c r="CC42" i="25"/>
  <c r="CB42" i="25" s="1"/>
  <c r="CC58" i="25"/>
  <c r="CB58" i="25" s="1"/>
  <c r="CC27" i="25"/>
  <c r="CB27" i="25" s="1"/>
  <c r="CC51" i="25"/>
  <c r="CB51" i="25" s="1"/>
  <c r="CC74" i="25"/>
  <c r="CB74" i="25" s="1"/>
  <c r="CC75" i="25"/>
  <c r="CB75" i="25" s="1"/>
  <c r="CC66" i="25"/>
  <c r="CB66" i="25" s="1"/>
  <c r="CC69" i="25"/>
  <c r="CB69" i="25" s="1"/>
  <c r="CC20" i="25"/>
  <c r="CB20" i="25" s="1"/>
  <c r="CC77" i="25"/>
  <c r="CB77" i="25" s="1"/>
  <c r="CC12" i="25"/>
  <c r="CB12" i="25" s="1"/>
  <c r="CC11" i="25"/>
  <c r="CB11" i="25" s="1"/>
  <c r="CC45" i="25"/>
  <c r="CB45" i="25" s="1"/>
  <c r="CC72" i="25"/>
  <c r="CB72" i="25" s="1"/>
  <c r="BZ13" i="50"/>
  <c r="BY13" i="50" s="1"/>
  <c r="BZ10" i="50"/>
  <c r="BY10" i="50" s="1"/>
  <c r="BZ14" i="50"/>
  <c r="BY14" i="50" s="1"/>
  <c r="BZ11" i="50"/>
  <c r="BY11" i="50" s="1"/>
  <c r="BZ8" i="50"/>
  <c r="BY8" i="50" s="1"/>
  <c r="BZ12" i="50"/>
  <c r="BY12" i="50" s="1"/>
  <c r="BZ7" i="50"/>
  <c r="BY7" i="50" s="1"/>
  <c r="BZ9" i="50"/>
  <c r="BY9" i="50" s="1"/>
  <c r="AP7" i="82" l="1"/>
  <c r="AP41" i="82"/>
  <c r="AP24" i="82"/>
  <c r="AP78" i="82"/>
  <c r="AP18" i="82"/>
  <c r="AP53" i="82"/>
  <c r="AP68" i="82"/>
  <c r="AP47" i="82"/>
  <c r="AP30" i="82"/>
  <c r="AP65" i="82"/>
  <c r="AP38" i="82"/>
  <c r="AP73" i="82"/>
  <c r="AP56" i="82"/>
  <c r="AP35" i="82"/>
  <c r="AP50" i="82"/>
  <c r="AP55" i="82"/>
  <c r="AP25" i="82"/>
  <c r="AP6" i="82"/>
  <c r="AP62" i="82"/>
  <c r="AP34" i="82"/>
  <c r="AP70" i="82"/>
  <c r="AP5" i="82"/>
  <c r="AP13" i="82"/>
  <c r="AP67" i="82"/>
  <c r="AP8" i="82"/>
  <c r="AP22" i="82"/>
  <c r="AP57" i="82"/>
  <c r="AP40" i="82"/>
  <c r="AP19" i="82"/>
  <c r="AP27" i="82"/>
  <c r="AP10" i="82"/>
  <c r="AP45" i="82"/>
  <c r="AP28" i="82"/>
  <c r="AP39" i="82"/>
  <c r="AP54" i="82"/>
  <c r="AP66" i="82"/>
  <c r="AP72" i="82"/>
  <c r="AP51" i="82"/>
  <c r="AP59" i="82"/>
  <c r="AP42" i="82"/>
  <c r="AP77" i="82"/>
  <c r="AP60" i="82"/>
  <c r="AP71" i="82"/>
  <c r="AP11" i="82"/>
  <c r="AP69" i="82"/>
  <c r="AP29" i="82"/>
  <c r="AP12" i="82"/>
  <c r="AP20" i="82"/>
  <c r="AP74" i="82"/>
  <c r="AP16" i="82"/>
  <c r="AP17" i="82"/>
  <c r="AP32" i="82"/>
  <c r="AP43" i="82"/>
  <c r="AP26" i="82"/>
  <c r="AP61" i="82"/>
  <c r="AP44" i="82"/>
  <c r="AP52" i="82"/>
  <c r="AP31" i="82"/>
  <c r="AP14" i="82"/>
  <c r="AP49" i="82"/>
  <c r="AP64" i="82"/>
  <c r="AP75" i="82"/>
  <c r="AP58" i="82"/>
  <c r="AP23" i="82"/>
  <c r="AP76" i="82"/>
  <c r="AP9" i="82"/>
  <c r="AP63" i="82"/>
  <c r="AP46" i="82"/>
  <c r="AP48" i="82"/>
  <c r="AP21" i="82"/>
  <c r="AP36" i="82"/>
  <c r="AP15" i="82"/>
  <c r="AP37" i="82"/>
  <c r="AP33" i="82"/>
  <c r="BZ60" i="41"/>
  <c r="BZ75" i="41"/>
  <c r="BZ41" i="41"/>
  <c r="BZ52" i="41"/>
  <c r="BZ43" i="41"/>
  <c r="BZ64" i="41"/>
  <c r="BZ31" i="41"/>
  <c r="BZ10" i="41"/>
  <c r="BZ55" i="41"/>
  <c r="BZ12" i="41"/>
  <c r="BZ34" i="41"/>
  <c r="BZ76" i="41"/>
  <c r="BZ78" i="41"/>
  <c r="BZ7" i="41"/>
  <c r="BZ53" i="41"/>
  <c r="BZ73" i="41"/>
  <c r="BZ77" i="41"/>
  <c r="BZ36" i="41"/>
  <c r="BZ33" i="41"/>
  <c r="BZ45" i="41"/>
  <c r="BZ23" i="41"/>
  <c r="BZ26" i="41"/>
  <c r="BZ59" i="41"/>
  <c r="BZ80" i="41"/>
  <c r="BZ62" i="41"/>
  <c r="BZ21" i="41"/>
  <c r="BZ14" i="41"/>
  <c r="BZ71" i="41"/>
  <c r="BZ79" i="41"/>
  <c r="BZ63" i="41"/>
  <c r="BZ66" i="41"/>
  <c r="BZ44" i="41"/>
  <c r="BZ37" i="41"/>
  <c r="BZ29" i="41"/>
  <c r="BZ74" i="41"/>
  <c r="BZ54" i="41"/>
  <c r="BZ42" i="41"/>
  <c r="BZ30" i="41"/>
  <c r="BZ8" i="41"/>
  <c r="BZ38" i="41"/>
  <c r="BZ16" i="41"/>
  <c r="BZ28" i="41"/>
  <c r="BZ13" i="41"/>
  <c r="BZ24" i="41"/>
  <c r="BZ39" i="41"/>
  <c r="BZ15" i="41"/>
  <c r="BZ47" i="41"/>
  <c r="BZ32" i="41"/>
  <c r="BZ65" i="41"/>
  <c r="BZ48" i="41"/>
  <c r="BZ51" i="41"/>
  <c r="BZ11" i="41"/>
  <c r="BZ46" i="41"/>
  <c r="BZ56" i="41"/>
  <c r="BZ9" i="41"/>
  <c r="BZ70" i="41"/>
  <c r="BZ72" i="41"/>
  <c r="BZ50" i="41"/>
  <c r="BZ68" i="41"/>
  <c r="BZ58" i="41"/>
  <c r="BZ69" i="41"/>
  <c r="BZ40" i="41"/>
  <c r="BZ35" i="41"/>
  <c r="BZ20" i="41"/>
  <c r="BZ61" i="41"/>
  <c r="BZ57" i="41"/>
  <c r="BZ49" i="41"/>
  <c r="BZ67" i="41"/>
  <c r="BZ25" i="41"/>
  <c r="BZ18" i="41"/>
  <c r="BZ17" i="41"/>
  <c r="BZ19" i="41"/>
  <c r="BZ22" i="41"/>
  <c r="BZ27" i="41"/>
  <c r="CC11" i="41"/>
  <c r="CC27" i="41"/>
  <c r="CC44" i="41"/>
  <c r="CC76" i="41"/>
  <c r="CC71" i="41"/>
  <c r="CC70" i="41"/>
  <c r="CC43" i="41"/>
  <c r="CC36" i="41"/>
  <c r="CC30" i="41"/>
  <c r="CC61" i="41"/>
  <c r="CC77" i="41"/>
  <c r="CC46" i="41"/>
  <c r="CC52" i="41"/>
  <c r="CC47" i="41"/>
  <c r="CC63" i="41"/>
  <c r="CC19" i="41"/>
  <c r="CC12" i="41"/>
  <c r="CC32" i="41"/>
  <c r="CC7" i="41"/>
  <c r="CC37" i="41"/>
  <c r="CC53" i="41"/>
  <c r="CC72" i="41"/>
  <c r="CC28" i="41"/>
  <c r="CC23" i="41"/>
  <c r="CC39" i="41"/>
  <c r="CC78" i="41"/>
  <c r="CC62" i="41"/>
  <c r="CC58" i="41"/>
  <c r="CC57" i="41"/>
  <c r="CC13" i="41"/>
  <c r="CC29" i="41"/>
  <c r="CC48" i="41"/>
  <c r="CC18" i="41"/>
  <c r="CC73" i="41"/>
  <c r="CC15" i="41"/>
  <c r="CC80" i="41"/>
  <c r="CC38" i="41"/>
  <c r="CC10" i="41"/>
  <c r="CC33" i="41"/>
  <c r="CC54" i="41"/>
  <c r="CC79" i="41"/>
  <c r="CC24" i="41"/>
  <c r="CC20" i="41"/>
  <c r="CC49" i="41"/>
  <c r="CC65" i="41"/>
  <c r="CC8" i="41"/>
  <c r="CC14" i="41"/>
  <c r="CC9" i="41"/>
  <c r="CC56" i="41"/>
  <c r="CC55" i="41"/>
  <c r="CC74" i="41"/>
  <c r="CC69" i="41"/>
  <c r="CC25" i="41"/>
  <c r="CC41" i="41"/>
  <c r="CC34" i="41"/>
  <c r="CC64" i="41"/>
  <c r="CC59" i="41"/>
  <c r="CC75" i="41"/>
  <c r="CC31" i="41"/>
  <c r="CC50" i="41"/>
  <c r="CC45" i="41"/>
  <c r="CC66" i="41"/>
  <c r="CC17" i="41"/>
  <c r="CC22" i="41"/>
  <c r="CC40" i="41"/>
  <c r="CC35" i="41"/>
  <c r="CC51" i="41"/>
  <c r="CC42" i="41"/>
  <c r="CC26" i="41"/>
  <c r="CC21" i="41"/>
  <c r="CC68" i="41"/>
  <c r="CC67" i="41"/>
  <c r="CC60" i="41"/>
  <c r="CC16" i="41"/>
  <c r="AO5" i="54"/>
  <c r="AP11" i="54"/>
  <c r="AP6" i="54"/>
  <c r="AP9" i="54"/>
  <c r="AP10" i="54"/>
  <c r="AP12" i="54"/>
  <c r="AP7" i="54"/>
  <c r="AP8" i="54"/>
  <c r="I13" i="38"/>
  <c r="H13" i="38"/>
  <c r="E13" i="38"/>
  <c r="D13" i="38"/>
  <c r="CB45" i="41" l="1"/>
  <c r="CD45" i="41"/>
  <c r="CB42" i="41"/>
  <c r="CD42" i="41"/>
  <c r="CB50" i="41"/>
  <c r="CD50" i="41"/>
  <c r="CB69" i="41"/>
  <c r="CD69" i="41"/>
  <c r="CB49" i="41"/>
  <c r="CD49" i="41"/>
  <c r="CB80" i="41"/>
  <c r="CD80" i="41"/>
  <c r="CB58" i="41"/>
  <c r="CD58" i="41"/>
  <c r="CB37" i="41"/>
  <c r="CD37" i="41"/>
  <c r="CB46" i="41"/>
  <c r="CD46" i="41"/>
  <c r="CB76" i="41"/>
  <c r="CD76" i="41"/>
  <c r="BY18" i="41"/>
  <c r="CA18" i="41"/>
  <c r="BY40" i="41"/>
  <c r="CA40" i="41"/>
  <c r="BY56" i="41"/>
  <c r="CA56" i="41"/>
  <c r="BY15" i="41"/>
  <c r="CA15" i="41"/>
  <c r="BY30" i="41"/>
  <c r="CA30" i="41"/>
  <c r="BY63" i="41"/>
  <c r="CA63" i="41"/>
  <c r="BY26" i="41"/>
  <c r="CA26" i="41"/>
  <c r="BY7" i="41"/>
  <c r="CA7" i="41"/>
  <c r="BY64" i="41"/>
  <c r="CA64" i="41"/>
  <c r="AO15" i="82"/>
  <c r="AQ15" i="82"/>
  <c r="AO23" i="82"/>
  <c r="AQ23" i="82"/>
  <c r="AO44" i="82"/>
  <c r="AQ44" i="82"/>
  <c r="AO20" i="82"/>
  <c r="AQ20" i="82"/>
  <c r="AO42" i="82"/>
  <c r="AQ42" i="82"/>
  <c r="AO45" i="82"/>
  <c r="AQ45" i="82"/>
  <c r="AO67" i="82"/>
  <c r="AQ67" i="82"/>
  <c r="AO55" i="82"/>
  <c r="AQ55" i="82"/>
  <c r="AO47" i="82"/>
  <c r="AQ47" i="82"/>
  <c r="CB51" i="41"/>
  <c r="CD51" i="41"/>
  <c r="CB31" i="41"/>
  <c r="CD31" i="41"/>
  <c r="CB74" i="41"/>
  <c r="CD74" i="41"/>
  <c r="CB20" i="41"/>
  <c r="CD20" i="41"/>
  <c r="CB15" i="41"/>
  <c r="CD15" i="41"/>
  <c r="CB62" i="41"/>
  <c r="CD62" i="41"/>
  <c r="CB7" i="41"/>
  <c r="CD7" i="41"/>
  <c r="CB77" i="41"/>
  <c r="CD77" i="41"/>
  <c r="CB44" i="41"/>
  <c r="CD44" i="41"/>
  <c r="BY25" i="41"/>
  <c r="CA25" i="41"/>
  <c r="BY69" i="41"/>
  <c r="CA69" i="41"/>
  <c r="BY46" i="41"/>
  <c r="CA46" i="41"/>
  <c r="BY39" i="41"/>
  <c r="CA39" i="41"/>
  <c r="BY42" i="41"/>
  <c r="CA42" i="41"/>
  <c r="BY79" i="41"/>
  <c r="CA79" i="41"/>
  <c r="BY23" i="41"/>
  <c r="CA23" i="41"/>
  <c r="BY78" i="41"/>
  <c r="CA78" i="41"/>
  <c r="BY43" i="41"/>
  <c r="CA43" i="41"/>
  <c r="AO36" i="82"/>
  <c r="AQ36" i="82"/>
  <c r="AO58" i="82"/>
  <c r="AQ58" i="82"/>
  <c r="AO61" i="82"/>
  <c r="AQ61" i="82"/>
  <c r="AO12" i="82"/>
  <c r="AQ12" i="82"/>
  <c r="AO59" i="82"/>
  <c r="AQ59" i="82"/>
  <c r="AO10" i="82"/>
  <c r="AQ10" i="82"/>
  <c r="AO13" i="82"/>
  <c r="AQ13" i="82"/>
  <c r="AO50" i="82"/>
  <c r="AQ50" i="82"/>
  <c r="AO68" i="82"/>
  <c r="AQ68" i="82"/>
  <c r="CB16" i="41"/>
  <c r="CD16" i="41"/>
  <c r="CB35" i="41"/>
  <c r="CD35" i="41"/>
  <c r="CB75" i="41"/>
  <c r="CD75" i="41"/>
  <c r="CB55" i="41"/>
  <c r="CD55" i="41"/>
  <c r="CB24" i="41"/>
  <c r="CD24" i="41"/>
  <c r="CB73" i="41"/>
  <c r="CD73" i="41"/>
  <c r="CB78" i="41"/>
  <c r="CD78" i="41"/>
  <c r="CB32" i="41"/>
  <c r="CD32" i="41"/>
  <c r="CB61" i="41"/>
  <c r="CD61" i="41"/>
  <c r="CB27" i="41"/>
  <c r="CD27" i="41"/>
  <c r="BY67" i="41"/>
  <c r="CA67" i="41"/>
  <c r="BY58" i="41"/>
  <c r="CA58" i="41"/>
  <c r="BY11" i="41"/>
  <c r="CA11" i="41"/>
  <c r="BY24" i="41"/>
  <c r="CA24" i="41"/>
  <c r="BY54" i="41"/>
  <c r="CA54" i="41"/>
  <c r="BY71" i="41"/>
  <c r="CA71" i="41"/>
  <c r="BY45" i="41"/>
  <c r="CA45" i="41"/>
  <c r="BY76" i="41"/>
  <c r="CA76" i="41"/>
  <c r="BY52" i="41"/>
  <c r="CA52" i="41"/>
  <c r="AO21" i="82"/>
  <c r="AQ21" i="82"/>
  <c r="AO75" i="82"/>
  <c r="AQ75" i="82"/>
  <c r="AO26" i="82"/>
  <c r="AQ26" i="82"/>
  <c r="AO29" i="82"/>
  <c r="AQ29" i="82"/>
  <c r="AO51" i="82"/>
  <c r="AQ51" i="82"/>
  <c r="AO27" i="82"/>
  <c r="AQ27" i="82"/>
  <c r="AO5" i="82"/>
  <c r="AQ5" i="82"/>
  <c r="AO35" i="82"/>
  <c r="AQ35" i="82"/>
  <c r="AO53" i="82"/>
  <c r="AQ53" i="82"/>
  <c r="CB40" i="41"/>
  <c r="CD40" i="41"/>
  <c r="CB59" i="41"/>
  <c r="CD59" i="41"/>
  <c r="CB56" i="41"/>
  <c r="CD56" i="41"/>
  <c r="CB79" i="41"/>
  <c r="CD79" i="41"/>
  <c r="CB18" i="41"/>
  <c r="CD18" i="41"/>
  <c r="CB39" i="41"/>
  <c r="CD39" i="41"/>
  <c r="CB12" i="41"/>
  <c r="CD12" i="41"/>
  <c r="CB30" i="41"/>
  <c r="CD30" i="41"/>
  <c r="CB11" i="41"/>
  <c r="CD11" i="41"/>
  <c r="BY49" i="41"/>
  <c r="CA49" i="41"/>
  <c r="BY68" i="41"/>
  <c r="CA68" i="41"/>
  <c r="BY51" i="41"/>
  <c r="CA51" i="41"/>
  <c r="BY13" i="41"/>
  <c r="CA13" i="41"/>
  <c r="BY74" i="41"/>
  <c r="CA74" i="41"/>
  <c r="BY14" i="41"/>
  <c r="CA14" i="41"/>
  <c r="BY33" i="41"/>
  <c r="CA33" i="41"/>
  <c r="BY34" i="41"/>
  <c r="CA34" i="41"/>
  <c r="BY41" i="41"/>
  <c r="CA41" i="41"/>
  <c r="AO48" i="82"/>
  <c r="AQ48" i="82"/>
  <c r="AO64" i="82"/>
  <c r="AQ64" i="82"/>
  <c r="AO43" i="82"/>
  <c r="AQ43" i="82"/>
  <c r="AO69" i="82"/>
  <c r="AQ69" i="82"/>
  <c r="AO72" i="82"/>
  <c r="AQ72" i="82"/>
  <c r="AO19" i="82"/>
  <c r="AQ19" i="82"/>
  <c r="AO70" i="82"/>
  <c r="AQ70" i="82"/>
  <c r="AO56" i="82"/>
  <c r="AQ56" i="82"/>
  <c r="AO18" i="82"/>
  <c r="AQ18" i="82"/>
  <c r="CB60" i="41"/>
  <c r="CD60" i="41"/>
  <c r="CB67" i="41"/>
  <c r="CD67" i="41"/>
  <c r="CB22" i="41"/>
  <c r="CD22" i="41"/>
  <c r="CB64" i="41"/>
  <c r="CD64" i="41"/>
  <c r="CB9" i="41"/>
  <c r="CD9" i="41"/>
  <c r="CB54" i="41"/>
  <c r="CD54" i="41"/>
  <c r="CB48" i="41"/>
  <c r="CD48" i="41"/>
  <c r="CB23" i="41"/>
  <c r="CD23" i="41"/>
  <c r="CB19" i="41"/>
  <c r="CD19" i="41"/>
  <c r="CB36" i="41"/>
  <c r="CD36" i="41"/>
  <c r="BY27" i="41"/>
  <c r="CA27" i="41"/>
  <c r="BY57" i="41"/>
  <c r="CA57" i="41"/>
  <c r="BY50" i="41"/>
  <c r="CA50" i="41"/>
  <c r="BY48" i="41"/>
  <c r="CA48" i="41"/>
  <c r="BY28" i="41"/>
  <c r="CA28" i="41"/>
  <c r="BY29" i="41"/>
  <c r="CA29" i="41"/>
  <c r="BY21" i="41"/>
  <c r="CA21" i="41"/>
  <c r="BY36" i="41"/>
  <c r="CA36" i="41"/>
  <c r="BY12" i="41"/>
  <c r="CA12" i="41"/>
  <c r="BY75" i="41"/>
  <c r="CA75" i="41"/>
  <c r="AO46" i="82"/>
  <c r="AQ46" i="82"/>
  <c r="AO49" i="82"/>
  <c r="AQ49" i="82"/>
  <c r="AO32" i="82"/>
  <c r="AQ32" i="82"/>
  <c r="AO11" i="82"/>
  <c r="AQ11" i="82"/>
  <c r="AO66" i="82"/>
  <c r="AQ66" i="82"/>
  <c r="AO40" i="82"/>
  <c r="AQ40" i="82"/>
  <c r="AO34" i="82"/>
  <c r="AQ34" i="82"/>
  <c r="AO73" i="82"/>
  <c r="AQ73" i="82"/>
  <c r="AO78" i="82"/>
  <c r="AQ78" i="82"/>
  <c r="CB68" i="41"/>
  <c r="CD68" i="41"/>
  <c r="CB17" i="41"/>
  <c r="CD17" i="41"/>
  <c r="CB14" i="41"/>
  <c r="CD14" i="41"/>
  <c r="CB33" i="41"/>
  <c r="CD33" i="41"/>
  <c r="CB29" i="41"/>
  <c r="CD29" i="41"/>
  <c r="CB28" i="41"/>
  <c r="CD28" i="41"/>
  <c r="CB63" i="41"/>
  <c r="CD63" i="41"/>
  <c r="CB43" i="41"/>
  <c r="CD43" i="41"/>
  <c r="BY22" i="41"/>
  <c r="CA22" i="41"/>
  <c r="BY61" i="41"/>
  <c r="CA61" i="41"/>
  <c r="BY72" i="41"/>
  <c r="CA72" i="41"/>
  <c r="BY65" i="41"/>
  <c r="CA65" i="41"/>
  <c r="BY16" i="41"/>
  <c r="CA16" i="41"/>
  <c r="BY37" i="41"/>
  <c r="CA37" i="41"/>
  <c r="BY62" i="41"/>
  <c r="CA62" i="41"/>
  <c r="BY77" i="41"/>
  <c r="CA77" i="41"/>
  <c r="BY55" i="41"/>
  <c r="CA55" i="41"/>
  <c r="BY60" i="41"/>
  <c r="CA60" i="41"/>
  <c r="AO63" i="82"/>
  <c r="AQ63" i="82"/>
  <c r="AO14" i="82"/>
  <c r="AQ14" i="82"/>
  <c r="AO17" i="82"/>
  <c r="AQ17" i="82"/>
  <c r="AO71" i="82"/>
  <c r="AQ71" i="82"/>
  <c r="AO54" i="82"/>
  <c r="AQ54" i="82"/>
  <c r="AO57" i="82"/>
  <c r="AQ57" i="82"/>
  <c r="AO62" i="82"/>
  <c r="AQ62" i="82"/>
  <c r="AO38" i="82"/>
  <c r="AQ38" i="82"/>
  <c r="AO24" i="82"/>
  <c r="AQ24" i="82"/>
  <c r="CB34" i="41"/>
  <c r="CD34" i="41"/>
  <c r="CB21" i="41"/>
  <c r="CD21" i="41"/>
  <c r="CB66" i="41"/>
  <c r="CD66" i="41"/>
  <c r="CB41" i="41"/>
  <c r="CD41" i="41"/>
  <c r="CB8" i="41"/>
  <c r="CD8" i="41"/>
  <c r="CB10" i="41"/>
  <c r="CD10" i="41"/>
  <c r="CB13" i="41"/>
  <c r="CD13" i="41"/>
  <c r="CB72" i="41"/>
  <c r="CD72" i="41"/>
  <c r="CB47" i="41"/>
  <c r="CD47" i="41"/>
  <c r="CB70" i="41"/>
  <c r="CD70" i="41"/>
  <c r="BY19" i="41"/>
  <c r="CA19" i="41"/>
  <c r="BY20" i="41"/>
  <c r="CA20" i="41"/>
  <c r="BY70" i="41"/>
  <c r="CA70" i="41"/>
  <c r="BY32" i="41"/>
  <c r="CA32" i="41"/>
  <c r="BY38" i="41"/>
  <c r="CA38" i="41"/>
  <c r="BY44" i="41"/>
  <c r="CA44" i="41"/>
  <c r="BY80" i="41"/>
  <c r="CA80" i="41"/>
  <c r="BY73" i="41"/>
  <c r="CA73" i="41"/>
  <c r="BY10" i="41"/>
  <c r="CA10" i="41"/>
  <c r="AO33" i="82"/>
  <c r="AQ33" i="82"/>
  <c r="AO9" i="82"/>
  <c r="AQ9" i="82"/>
  <c r="AO31" i="82"/>
  <c r="AQ31" i="82"/>
  <c r="AO16" i="82"/>
  <c r="AQ16" i="82"/>
  <c r="AO60" i="82"/>
  <c r="AQ60" i="82"/>
  <c r="AO39" i="82"/>
  <c r="AQ39" i="82"/>
  <c r="AO22" i="82"/>
  <c r="AQ22" i="82"/>
  <c r="AO6" i="82"/>
  <c r="AQ6" i="82"/>
  <c r="AO65" i="82"/>
  <c r="AQ65" i="82"/>
  <c r="AO41" i="82"/>
  <c r="AQ41" i="82"/>
  <c r="CB26" i="41"/>
  <c r="CD26" i="41"/>
  <c r="CB25" i="41"/>
  <c r="CD25" i="41"/>
  <c r="CB65" i="41"/>
  <c r="CD65" i="41"/>
  <c r="CB38" i="41"/>
  <c r="CD38" i="41"/>
  <c r="CB57" i="41"/>
  <c r="CD57" i="41"/>
  <c r="CB53" i="41"/>
  <c r="CD53" i="41"/>
  <c r="CB52" i="41"/>
  <c r="CD52" i="41"/>
  <c r="CB71" i="41"/>
  <c r="CD71" i="41"/>
  <c r="BY17" i="41"/>
  <c r="CA17" i="41"/>
  <c r="BY35" i="41"/>
  <c r="CA35" i="41"/>
  <c r="BY9" i="41"/>
  <c r="CA9" i="41"/>
  <c r="BY47" i="41"/>
  <c r="CA47" i="41"/>
  <c r="BY8" i="41"/>
  <c r="CA8" i="41"/>
  <c r="BY66" i="41"/>
  <c r="CA66" i="41"/>
  <c r="BY59" i="41"/>
  <c r="CA59" i="41"/>
  <c r="BY53" i="41"/>
  <c r="CA53" i="41"/>
  <c r="BY31" i="41"/>
  <c r="CA31" i="41"/>
  <c r="AO37" i="82"/>
  <c r="AQ37" i="82"/>
  <c r="AO76" i="82"/>
  <c r="AQ76" i="82"/>
  <c r="AO52" i="82"/>
  <c r="AQ52" i="82"/>
  <c r="AO74" i="82"/>
  <c r="AQ74" i="82"/>
  <c r="AO77" i="82"/>
  <c r="AQ77" i="82"/>
  <c r="AO28" i="82"/>
  <c r="AQ28" i="82"/>
  <c r="AO8" i="82"/>
  <c r="AQ8" i="82"/>
  <c r="AO25" i="82"/>
  <c r="AQ25" i="82"/>
  <c r="AO30" i="82"/>
  <c r="AQ30" i="82"/>
  <c r="AO7" i="82"/>
  <c r="AQ7" i="82"/>
  <c r="AO10" i="54"/>
  <c r="AQ10" i="54"/>
  <c r="AO6" i="54"/>
  <c r="AQ6" i="54"/>
  <c r="AO11" i="54"/>
  <c r="AQ11" i="54"/>
  <c r="AO9" i="54"/>
  <c r="AQ9" i="54"/>
  <c r="AO8" i="54"/>
  <c r="AQ8" i="54"/>
  <c r="AO7" i="54"/>
  <c r="AQ7" i="54"/>
  <c r="AO12" i="54"/>
  <c r="AQ12" i="54"/>
  <c r="F13" i="38"/>
  <c r="J13" i="38"/>
  <c r="G13" i="38"/>
  <c r="K13" i="38"/>
  <c r="BR15" i="50"/>
  <c r="BV15" i="50"/>
  <c r="BS15" i="50"/>
  <c r="BW15" i="50"/>
  <c r="BP81" i="25"/>
  <c r="BP15" i="50"/>
  <c r="BQ81" i="25"/>
  <c r="BQ15" i="50"/>
  <c r="U81" i="41"/>
  <c r="U15" i="51"/>
  <c r="AM81" i="41"/>
  <c r="AM15" i="51"/>
  <c r="BE81" i="41"/>
  <c r="BE15" i="51"/>
  <c r="BT81" i="41"/>
  <c r="BT15" i="51"/>
  <c r="G81" i="41"/>
  <c r="G15" i="51"/>
  <c r="BU81" i="41"/>
  <c r="BU15" i="51"/>
  <c r="Z81" i="41"/>
  <c r="Z15" i="51"/>
  <c r="AR81" i="41"/>
  <c r="AR15" i="51"/>
  <c r="BJ81" i="41"/>
  <c r="BJ15" i="51"/>
  <c r="K81" i="41"/>
  <c r="K15" i="51"/>
  <c r="AC81" i="41"/>
  <c r="AC15" i="51"/>
  <c r="AU81" i="41"/>
  <c r="AU15" i="51"/>
  <c r="BM81" i="41"/>
  <c r="BM15" i="51"/>
  <c r="AL81" i="41"/>
  <c r="AL15" i="51"/>
  <c r="BD81" i="41"/>
  <c r="BD15" i="51"/>
  <c r="BI81" i="41"/>
  <c r="BI15" i="51"/>
  <c r="AV81" i="41"/>
  <c r="AV15" i="51"/>
  <c r="T81" i="41"/>
  <c r="T15" i="51"/>
  <c r="BR81" i="41"/>
  <c r="BR15" i="51"/>
  <c r="Y81" i="41"/>
  <c r="Y15" i="51"/>
  <c r="AQ81" i="41"/>
  <c r="AQ15" i="51"/>
  <c r="H81" i="41"/>
  <c r="H15" i="51"/>
  <c r="L81" i="41"/>
  <c r="L15" i="51"/>
  <c r="AD81" i="41"/>
  <c r="AD15" i="51"/>
  <c r="BN81" i="41"/>
  <c r="BN15" i="51"/>
  <c r="P15" i="51"/>
  <c r="P81" i="41"/>
  <c r="AH15" i="51"/>
  <c r="AH81" i="41"/>
  <c r="AZ81" i="41"/>
  <c r="AZ15" i="51"/>
  <c r="BP81" i="41"/>
  <c r="BP15" i="51"/>
  <c r="Q81" i="41"/>
  <c r="Q15" i="51"/>
  <c r="AI81" i="41"/>
  <c r="AI15" i="51"/>
  <c r="BA81" i="41"/>
  <c r="BA15" i="51"/>
  <c r="BQ81" i="41"/>
  <c r="BQ15" i="51"/>
  <c r="BW81" i="41" l="1"/>
  <c r="BW15" i="51"/>
  <c r="BW81" i="25"/>
  <c r="BS81" i="41"/>
  <c r="BS15" i="51"/>
  <c r="BS81" i="25"/>
  <c r="BV81" i="41"/>
  <c r="BV15" i="51"/>
  <c r="BV81" i="25"/>
  <c r="BR81" i="25"/>
</calcChain>
</file>

<file path=xl/sharedStrings.xml><?xml version="1.0" encoding="utf-8"?>
<sst xmlns="http://schemas.openxmlformats.org/spreadsheetml/2006/main" count="9098" uniqueCount="322">
  <si>
    <t>市区町村</t>
    <phoneticPr fontId="3"/>
  </si>
  <si>
    <t>広域連合全体</t>
  </si>
  <si>
    <t>豊能医療圏</t>
    <rPh sb="0" eb="2">
      <t>トヨノ</t>
    </rPh>
    <rPh sb="2" eb="4">
      <t>イリョウ</t>
    </rPh>
    <rPh sb="4" eb="5">
      <t>ケン</t>
    </rPh>
    <phoneticPr fontId="30"/>
  </si>
  <si>
    <t>豊中市</t>
  </si>
  <si>
    <t>池田市</t>
  </si>
  <si>
    <t>吹田市</t>
  </si>
  <si>
    <t>箕面市</t>
  </si>
  <si>
    <t>豊能町</t>
  </si>
  <si>
    <t>能勢町</t>
  </si>
  <si>
    <t>三島医療圏</t>
    <rPh sb="0" eb="1">
      <t>ミシマ</t>
    </rPh>
    <rPh sb="1" eb="3">
      <t>イリョウ</t>
    </rPh>
    <rPh sb="3" eb="4">
      <t>ケン</t>
    </rPh>
    <phoneticPr fontId="30"/>
  </si>
  <si>
    <t>高槻市</t>
  </si>
  <si>
    <t>茨木市</t>
  </si>
  <si>
    <t>摂津市</t>
  </si>
  <si>
    <t>島本町</t>
  </si>
  <si>
    <t>北河内医療圏</t>
    <rPh sb="0" eb="2">
      <t>キタカワチ</t>
    </rPh>
    <rPh sb="2" eb="4">
      <t>イリョウ</t>
    </rPh>
    <rPh sb="4" eb="5">
      <t>ケン</t>
    </rPh>
    <phoneticPr fontId="30"/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</si>
  <si>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</si>
  <si>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</si>
  <si>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</si>
  <si>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</si>
  <si>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</si>
  <si>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</si>
  <si>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</si>
  <si>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中河内医療圏</t>
    <rPh sb="0" eb="2">
      <t>ナカガウチ</t>
    </rPh>
    <rPh sb="2" eb="4">
      <t>イリョウ</t>
    </rPh>
    <rPh sb="4" eb="5">
      <t>ケン</t>
    </rPh>
    <phoneticPr fontId="30"/>
  </si>
  <si>
    <t>八尾市</t>
  </si>
  <si>
    <t>柏原市</t>
  </si>
  <si>
    <t>東大阪市</t>
  </si>
  <si>
    <t>南河内医療圏</t>
    <rPh sb="0" eb="2">
      <t>カワチ</t>
    </rPh>
    <rPh sb="2" eb="4">
      <t>イリョウ</t>
    </rPh>
    <rPh sb="4" eb="5">
      <t>ケン</t>
    </rPh>
    <phoneticPr fontId="30"/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</si>
  <si>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</si>
  <si>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</si>
  <si>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</si>
  <si>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</si>
  <si>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</si>
  <si>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</si>
  <si>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</si>
  <si>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</si>
  <si>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</si>
  <si>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堺市医療圏</t>
    <rPh sb="0" eb="2">
      <t>サカイシ</t>
    </rPh>
    <rPh sb="2" eb="4">
      <t>イリョウ</t>
    </rPh>
    <rPh sb="4" eb="5">
      <t>ケン</t>
    </rPh>
    <phoneticPr fontId="30"/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</si>
  <si>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</si>
  <si>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</si>
  <si>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</si>
  <si>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</si>
  <si>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</si>
  <si>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</si>
  <si>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</si>
  <si>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</si>
  <si>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泉州医療圏</t>
    <rPh sb="0" eb="1">
      <t>センシュウ</t>
    </rPh>
    <rPh sb="1" eb="3">
      <t>イリョウ</t>
    </rPh>
    <rPh sb="3" eb="4">
      <t>ケン</t>
    </rPh>
    <phoneticPr fontId="30"/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</si>
  <si>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</si>
  <si>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</si>
  <si>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</si>
  <si>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</si>
  <si>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</si>
  <si>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</si>
  <si>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</si>
  <si>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</si>
  <si>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</si>
  <si>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</si>
  <si>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</si>
  <si>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</si>
  <si>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大阪市医療圏</t>
    <rPh sb="0" eb="2">
      <t>オオサカシ</t>
    </rPh>
    <rPh sb="2" eb="4">
      <t>イリョウ</t>
    </rPh>
    <rPh sb="4" eb="5">
      <t>ケン</t>
    </rPh>
    <phoneticPr fontId="30"/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</si>
  <si>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</si>
  <si>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</si>
  <si>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</si>
  <si>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</si>
  <si>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</si>
  <si>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</si>
  <si>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</si>
  <si>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65歳～69歳</t>
    <rPh sb="2" eb="3">
      <t>サイ</t>
    </rPh>
    <rPh sb="6" eb="7">
      <t>サイ</t>
    </rPh>
    <phoneticPr fontId="3"/>
  </si>
  <si>
    <t>70歳～74歳</t>
    <rPh sb="2" eb="3">
      <t>サイ</t>
    </rPh>
    <rPh sb="6" eb="7">
      <t>サイ</t>
    </rPh>
    <phoneticPr fontId="3"/>
  </si>
  <si>
    <t>75歳～79歳</t>
    <rPh sb="2" eb="3">
      <t>サイ</t>
    </rPh>
    <rPh sb="6" eb="7">
      <t>サイ</t>
    </rPh>
    <phoneticPr fontId="3"/>
  </si>
  <si>
    <t>80歳～84歳</t>
    <rPh sb="2" eb="3">
      <t>サイ</t>
    </rPh>
    <rPh sb="6" eb="7">
      <t>サイ</t>
    </rPh>
    <phoneticPr fontId="3"/>
  </si>
  <si>
    <t>85歳～89歳</t>
    <rPh sb="2" eb="3">
      <t>サイ</t>
    </rPh>
    <rPh sb="6" eb="7">
      <t>サイ</t>
    </rPh>
    <phoneticPr fontId="3"/>
  </si>
  <si>
    <t>90歳～94歳</t>
    <rPh sb="2" eb="3">
      <t>サイ</t>
    </rPh>
    <rPh sb="6" eb="7">
      <t>サイ</t>
    </rPh>
    <phoneticPr fontId="3"/>
  </si>
  <si>
    <t>95歳～</t>
    <rPh sb="2" eb="3">
      <t>サイ</t>
    </rPh>
    <phoneticPr fontId="3"/>
  </si>
  <si>
    <t>合計</t>
    <rPh sb="0" eb="2">
      <t>ゴウケイ</t>
    </rPh>
    <phoneticPr fontId="3"/>
  </si>
  <si>
    <t>地区</t>
    <rPh sb="0" eb="2">
      <t>チク</t>
    </rPh>
    <phoneticPr fontId="3"/>
  </si>
  <si>
    <t>70歳～74歳</t>
  </si>
  <si>
    <t>80歳～84歳</t>
  </si>
  <si>
    <t>85歳～89歳</t>
  </si>
  <si>
    <t>90歳～94歳</t>
  </si>
  <si>
    <t>95歳～</t>
  </si>
  <si>
    <t>年齢階層別</t>
    <rPh sb="0" eb="2">
      <t>ネンレイ</t>
    </rPh>
    <rPh sb="2" eb="4">
      <t>カイソウ</t>
    </rPh>
    <rPh sb="4" eb="5">
      <t>ベツ</t>
    </rPh>
    <phoneticPr fontId="37"/>
  </si>
  <si>
    <t>65歳～69歳</t>
  </si>
  <si>
    <t>75歳～79歳</t>
  </si>
  <si>
    <t>資格確認日…1日でも資格がある者を対象とする。</t>
    <rPh sb="0" eb="2">
      <t>シカク</t>
    </rPh>
    <rPh sb="2" eb="4">
      <t>カクニン</t>
    </rPh>
    <rPh sb="4" eb="5">
      <t>ビ</t>
    </rPh>
    <rPh sb="7" eb="8">
      <t>ニチ</t>
    </rPh>
    <rPh sb="10" eb="12">
      <t>シカク</t>
    </rPh>
    <rPh sb="15" eb="16">
      <t>モノ</t>
    </rPh>
    <rPh sb="17" eb="19">
      <t>タイショウ</t>
    </rPh>
    <phoneticPr fontId="37"/>
  </si>
  <si>
    <t>訪問診療…在宅患者訪問診療料を算定している者。</t>
    <rPh sb="0" eb="2">
      <t>ホウモン</t>
    </rPh>
    <rPh sb="2" eb="4">
      <t>シンリョウ</t>
    </rPh>
    <rPh sb="15" eb="17">
      <t>サンテイ</t>
    </rPh>
    <rPh sb="21" eb="22">
      <t>モノ</t>
    </rPh>
    <phoneticPr fontId="37"/>
  </si>
  <si>
    <t>順位</t>
    <rPh sb="0" eb="2">
      <t>ジュンイ</t>
    </rPh>
    <phoneticPr fontId="3"/>
  </si>
  <si>
    <t>認知症</t>
    <rPh sb="0" eb="3">
      <t>ニンチショウ</t>
    </rPh>
    <phoneticPr fontId="3"/>
  </si>
  <si>
    <t>脳血管疾患</t>
    <rPh sb="0" eb="1">
      <t>ノウ</t>
    </rPh>
    <rPh sb="1" eb="3">
      <t>ケッカン</t>
    </rPh>
    <rPh sb="3" eb="5">
      <t>シッカン</t>
    </rPh>
    <phoneticPr fontId="3"/>
  </si>
  <si>
    <t>関節疾患</t>
    <rPh sb="0" eb="2">
      <t>カンセツ</t>
    </rPh>
    <rPh sb="2" eb="4">
      <t>シッカン</t>
    </rPh>
    <phoneticPr fontId="3"/>
  </si>
  <si>
    <t>骨折</t>
    <rPh sb="0" eb="2">
      <t>コッセツ</t>
    </rPh>
    <phoneticPr fontId="3"/>
  </si>
  <si>
    <t>心疾患</t>
    <rPh sb="0" eb="3">
      <t>シンシッカン</t>
    </rPh>
    <phoneticPr fontId="3"/>
  </si>
  <si>
    <t>被保険者数(人)</t>
    <rPh sb="0" eb="4">
      <t>ヒホケンシャ</t>
    </rPh>
    <rPh sb="4" eb="5">
      <t>スウ</t>
    </rPh>
    <rPh sb="6" eb="7">
      <t>ニン</t>
    </rPh>
    <phoneticPr fontId="3"/>
  </si>
  <si>
    <t>疾病分類(中分類)</t>
  </si>
  <si>
    <t>患者数(人)</t>
    <rPh sb="0" eb="3">
      <t>カンジャスウ</t>
    </rPh>
    <phoneticPr fontId="3"/>
  </si>
  <si>
    <t>-</t>
    <phoneticPr fontId="3"/>
  </si>
  <si>
    <t xml:space="preserve">    市区町村別</t>
    <phoneticPr fontId="3"/>
  </si>
  <si>
    <t>市区町村</t>
    <rPh sb="0" eb="2">
      <t>シク</t>
    </rPh>
    <rPh sb="2" eb="3">
      <t>マチ</t>
    </rPh>
    <rPh sb="3" eb="4">
      <t>ムラ</t>
    </rPh>
    <phoneticPr fontId="3"/>
  </si>
  <si>
    <t>患者数(人)</t>
    <rPh sb="0" eb="3">
      <t>カンジャスウ</t>
    </rPh>
    <rPh sb="4" eb="5">
      <t>ニン</t>
    </rPh>
    <phoneticPr fontId="3"/>
  </si>
  <si>
    <t>医療費(円)</t>
    <rPh sb="0" eb="2">
      <t>イリョウ</t>
    </rPh>
    <rPh sb="2" eb="3">
      <t>ヒ</t>
    </rPh>
    <rPh sb="4" eb="5">
      <t>エン</t>
    </rPh>
    <phoneticPr fontId="3"/>
  </si>
  <si>
    <t>うち訪問診療</t>
    <rPh sb="2" eb="4">
      <t>ホウモン</t>
    </rPh>
    <rPh sb="4" eb="6">
      <t>シンリョウ</t>
    </rPh>
    <phoneticPr fontId="3"/>
  </si>
  <si>
    <t>　　広域連合全体</t>
    <rPh sb="2" eb="4">
      <t>コウイキ</t>
    </rPh>
    <rPh sb="4" eb="6">
      <t>レンゴウ</t>
    </rPh>
    <rPh sb="6" eb="8">
      <t>ゼンタイ</t>
    </rPh>
    <phoneticPr fontId="37"/>
  </si>
  <si>
    <t>大阪市</t>
    <phoneticPr fontId="3"/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</si>
  <si>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</si>
  <si>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</si>
  <si>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</si>
  <si>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</si>
  <si>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</si>
  <si>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</si>
  <si>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</si>
  <si>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</si>
  <si>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</si>
  <si>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</si>
  <si>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</si>
  <si>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</si>
  <si>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</si>
  <si>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</si>
  <si>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</si>
  <si>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</si>
  <si>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</si>
  <si>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</si>
  <si>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歯科医療費(円)</t>
    <rPh sb="0" eb="2">
      <t>シカ</t>
    </rPh>
    <rPh sb="2" eb="4">
      <t>イリョウ</t>
    </rPh>
    <rPh sb="4" eb="5">
      <t>ヒ</t>
    </rPh>
    <rPh sb="6" eb="7">
      <t>エン</t>
    </rPh>
    <phoneticPr fontId="3"/>
  </si>
  <si>
    <t>　　在宅医療患者数(歯科)</t>
    <rPh sb="2" eb="4">
      <t>ザイタク</t>
    </rPh>
    <rPh sb="4" eb="6">
      <t>イリョウ</t>
    </rPh>
    <rPh sb="6" eb="8">
      <t>カンジャ</t>
    </rPh>
    <rPh sb="8" eb="9">
      <t>スウ</t>
    </rPh>
    <rPh sb="10" eb="12">
      <t>シカ</t>
    </rPh>
    <phoneticPr fontId="3"/>
  </si>
  <si>
    <t>　　市区町村別</t>
    <phoneticPr fontId="3"/>
  </si>
  <si>
    <t>市区町村</t>
    <rPh sb="0" eb="2">
      <t>シク</t>
    </rPh>
    <rPh sb="2" eb="4">
      <t>チョウソン</t>
    </rPh>
    <phoneticPr fontId="3"/>
  </si>
  <si>
    <t>豊能医療圏</t>
    <phoneticPr fontId="3"/>
  </si>
  <si>
    <t>北河内医療圏</t>
    <phoneticPr fontId="3"/>
  </si>
  <si>
    <t>　　地区別</t>
    <rPh sb="2" eb="4">
      <t>チク</t>
    </rPh>
    <phoneticPr fontId="3"/>
  </si>
  <si>
    <t>疾病名</t>
    <rPh sb="0" eb="2">
      <t>シッペイ</t>
    </rPh>
    <rPh sb="2" eb="3">
      <t>メイ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</si>
  <si>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</si>
  <si>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【グラフ用】</t>
    <rPh sb="4" eb="5">
      <t>ヨウ</t>
    </rPh>
    <phoneticPr fontId="3"/>
  </si>
  <si>
    <t>うち訪問
診療</t>
    <rPh sb="2" eb="4">
      <t>ホウモン</t>
    </rPh>
    <rPh sb="5" eb="7">
      <t>シンリョウ</t>
    </rPh>
    <phoneticPr fontId="3"/>
  </si>
  <si>
    <t>　　広域連合全体</t>
    <rPh sb="2" eb="4">
      <t>コウイキ</t>
    </rPh>
    <rPh sb="4" eb="6">
      <t>レンゴウ</t>
    </rPh>
    <rPh sb="6" eb="8">
      <t>ゼンタイ</t>
    </rPh>
    <phoneticPr fontId="3"/>
  </si>
  <si>
    <t>-</t>
    <phoneticPr fontId="3"/>
  </si>
  <si>
    <t>-</t>
    <phoneticPr fontId="3"/>
  </si>
  <si>
    <t>その他</t>
    <rPh sb="2" eb="3">
      <t>タ</t>
    </rPh>
    <phoneticPr fontId="3"/>
  </si>
  <si>
    <t>三島医療圏</t>
  </si>
  <si>
    <t>中河内医療圏</t>
    <rPh sb="0" eb="1">
      <t>ナカ</t>
    </rPh>
    <phoneticPr fontId="3"/>
  </si>
  <si>
    <t>南河内医療圏</t>
  </si>
  <si>
    <t>堺市医療圏</t>
  </si>
  <si>
    <t>泉州医療圏</t>
  </si>
  <si>
    <t>大阪市医療圏</t>
  </si>
  <si>
    <t>-</t>
    <phoneticPr fontId="3"/>
  </si>
  <si>
    <t>訪問診療…歯科訪問診療料を算定している者。</t>
    <rPh sb="0" eb="2">
      <t>ホウモン</t>
    </rPh>
    <rPh sb="2" eb="4">
      <t>シンリョウ</t>
    </rPh>
    <rPh sb="5" eb="7">
      <t>シカ</t>
    </rPh>
    <rPh sb="13" eb="15">
      <t>サンテイ</t>
    </rPh>
    <rPh sb="19" eb="20">
      <t>モノ</t>
    </rPh>
    <phoneticPr fontId="37"/>
  </si>
  <si>
    <t>豊能医療圏</t>
    <rPh sb="0" eb="2">
      <t>トヨノ</t>
    </rPh>
    <rPh sb="2" eb="4">
      <t>イリョウ</t>
    </rPh>
    <rPh sb="4" eb="5">
      <t>ケン</t>
    </rPh>
    <phoneticPr fontId="3"/>
  </si>
  <si>
    <t>三島医療圏</t>
    <rPh sb="0" eb="1">
      <t>ミシマ</t>
    </rPh>
    <rPh sb="1" eb="3">
      <t>イリョウ</t>
    </rPh>
    <rPh sb="3" eb="4">
      <t>ケン</t>
    </rPh>
    <phoneticPr fontId="3"/>
  </si>
  <si>
    <t>北河内医療圏</t>
    <rPh sb="0" eb="2">
      <t>キタカワチ</t>
    </rPh>
    <rPh sb="2" eb="4">
      <t>イリョウ</t>
    </rPh>
    <rPh sb="4" eb="5">
      <t>ケン</t>
    </rPh>
    <phoneticPr fontId="3"/>
  </si>
  <si>
    <t>中河内医療圏</t>
    <rPh sb="0" eb="2">
      <t>ナカガウチ</t>
    </rPh>
    <rPh sb="2" eb="4">
      <t>イリョウ</t>
    </rPh>
    <rPh sb="4" eb="5">
      <t>ケン</t>
    </rPh>
    <phoneticPr fontId="3"/>
  </si>
  <si>
    <t>南河内医療圏</t>
    <rPh sb="0" eb="2">
      <t>カワチ</t>
    </rPh>
    <rPh sb="2" eb="4">
      <t>イリョウ</t>
    </rPh>
    <rPh sb="4" eb="5">
      <t>ケン</t>
    </rPh>
    <phoneticPr fontId="3"/>
  </si>
  <si>
    <t>堺市医療圏</t>
    <rPh sb="0" eb="2">
      <t>サカイシ</t>
    </rPh>
    <rPh sb="2" eb="4">
      <t>イリョウ</t>
    </rPh>
    <rPh sb="4" eb="5">
      <t>ケン</t>
    </rPh>
    <phoneticPr fontId="3"/>
  </si>
  <si>
    <t>泉州医療圏</t>
    <rPh sb="0" eb="1">
      <t>センシュウ</t>
    </rPh>
    <rPh sb="1" eb="3">
      <t>イリョウ</t>
    </rPh>
    <rPh sb="3" eb="4">
      <t>ケン</t>
    </rPh>
    <phoneticPr fontId="3"/>
  </si>
  <si>
    <t>大阪市医療圏</t>
    <rPh sb="0" eb="2">
      <t>オオサカシ</t>
    </rPh>
    <rPh sb="2" eb="4">
      <t>イリョウ</t>
    </rPh>
    <rPh sb="4" eb="5">
      <t>ケン</t>
    </rPh>
    <phoneticPr fontId="3"/>
  </si>
  <si>
    <t>在宅合計</t>
    <rPh sb="0" eb="2">
      <t>ザイタク</t>
    </rPh>
    <rPh sb="2" eb="4">
      <t>ゴウケイ</t>
    </rPh>
    <phoneticPr fontId="3"/>
  </si>
  <si>
    <t>年齢階層</t>
    <rPh sb="0" eb="2">
      <t>ネンレイ</t>
    </rPh>
    <rPh sb="2" eb="4">
      <t>カイソウ</t>
    </rPh>
    <phoneticPr fontId="37"/>
  </si>
  <si>
    <t>　　在宅医療患者数(医科)</t>
    <rPh sb="2" eb="4">
      <t>ザイタク</t>
    </rPh>
    <rPh sb="4" eb="6">
      <t>イリョウ</t>
    </rPh>
    <rPh sb="6" eb="8">
      <t>カンジャ</t>
    </rPh>
    <rPh sb="8" eb="9">
      <t>スウ</t>
    </rPh>
    <rPh sb="10" eb="12">
      <t>イカ</t>
    </rPh>
    <phoneticPr fontId="3"/>
  </si>
  <si>
    <t>患者割合(%)
(被保険者数に占める
割合)</t>
    <rPh sb="0" eb="2">
      <t>カンジャ</t>
    </rPh>
    <rPh sb="2" eb="4">
      <t>ワリアイ</t>
    </rPh>
    <rPh sb="9" eb="13">
      <t>ヒホケンシャ</t>
    </rPh>
    <rPh sb="13" eb="14">
      <t>スウ</t>
    </rPh>
    <rPh sb="15" eb="16">
      <t>シ</t>
    </rPh>
    <rPh sb="19" eb="21">
      <t>ワリアイ</t>
    </rPh>
    <phoneticPr fontId="3"/>
  </si>
  <si>
    <t>患者一人当たりの
歯科医療費(円)</t>
    <rPh sb="0" eb="2">
      <t>カンジャ</t>
    </rPh>
    <rPh sb="2" eb="4">
      <t>ヒトリ</t>
    </rPh>
    <rPh sb="4" eb="5">
      <t>ア</t>
    </rPh>
    <rPh sb="9" eb="11">
      <t>シカ</t>
    </rPh>
    <rPh sb="11" eb="13">
      <t>イリョウ</t>
    </rPh>
    <rPh sb="13" eb="14">
      <t>ヒ</t>
    </rPh>
    <phoneticPr fontId="3"/>
  </si>
  <si>
    <t>患者一人当たりの
医療費(円)</t>
    <rPh sb="0" eb="2">
      <t>カンジャ</t>
    </rPh>
    <rPh sb="2" eb="4">
      <t>ヒトリ</t>
    </rPh>
    <rPh sb="4" eb="5">
      <t>ア</t>
    </rPh>
    <rPh sb="9" eb="11">
      <t>イリョウ</t>
    </rPh>
    <rPh sb="11" eb="12">
      <t>ヒ</t>
    </rPh>
    <phoneticPr fontId="3"/>
  </si>
  <si>
    <t>訪問診療患者割合(医科)</t>
    <rPh sb="0" eb="2">
      <t>ホウモン</t>
    </rPh>
    <rPh sb="2" eb="4">
      <t>シンリョウ</t>
    </rPh>
    <rPh sb="4" eb="6">
      <t>カンジャ</t>
    </rPh>
    <rPh sb="6" eb="8">
      <t>ワリアイ</t>
    </rPh>
    <rPh sb="9" eb="11">
      <t>イカ</t>
    </rPh>
    <phoneticPr fontId="3"/>
  </si>
  <si>
    <t>　　在宅医療患者割合(医科)</t>
    <rPh sb="2" eb="4">
      <t>ザイタク</t>
    </rPh>
    <rPh sb="4" eb="6">
      <t>イリョウ</t>
    </rPh>
    <rPh sb="6" eb="8">
      <t>カンジャ</t>
    </rPh>
    <rPh sb="8" eb="10">
      <t>ワリアイ</t>
    </rPh>
    <rPh sb="11" eb="13">
      <t>イカ</t>
    </rPh>
    <phoneticPr fontId="3"/>
  </si>
  <si>
    <t>　　市区町村別</t>
    <phoneticPr fontId="3"/>
  </si>
  <si>
    <t>　　訪問診療患者割合(医科)</t>
    <rPh sb="2" eb="4">
      <t>ホウモン</t>
    </rPh>
    <rPh sb="4" eb="6">
      <t>シンリョウ</t>
    </rPh>
    <rPh sb="6" eb="8">
      <t>カンジャ</t>
    </rPh>
    <rPh sb="8" eb="10">
      <t>ワリアイ</t>
    </rPh>
    <rPh sb="11" eb="13">
      <t>イカ</t>
    </rPh>
    <phoneticPr fontId="3"/>
  </si>
  <si>
    <t>訪問診療患者割合(歯科)</t>
    <rPh sb="0" eb="2">
      <t>ホウモン</t>
    </rPh>
    <rPh sb="2" eb="4">
      <t>シンリョウ</t>
    </rPh>
    <rPh sb="4" eb="6">
      <t>カンジャ</t>
    </rPh>
    <rPh sb="6" eb="8">
      <t>ワリアイ</t>
    </rPh>
    <rPh sb="9" eb="11">
      <t>シカ</t>
    </rPh>
    <phoneticPr fontId="3"/>
  </si>
  <si>
    <t>　　在宅医療患者割合(歯科)</t>
    <rPh sb="2" eb="4">
      <t>ザイタク</t>
    </rPh>
    <rPh sb="4" eb="6">
      <t>イリョウ</t>
    </rPh>
    <rPh sb="6" eb="8">
      <t>カンジャ</t>
    </rPh>
    <rPh sb="8" eb="10">
      <t>ワリアイ</t>
    </rPh>
    <rPh sb="11" eb="13">
      <t>シカ</t>
    </rPh>
    <phoneticPr fontId="3"/>
  </si>
  <si>
    <t>　　訪問診療患者割合(歯科)</t>
    <rPh sb="2" eb="4">
      <t>ホウモン</t>
    </rPh>
    <rPh sb="4" eb="6">
      <t>シンリョウ</t>
    </rPh>
    <rPh sb="6" eb="8">
      <t>カンジャ</t>
    </rPh>
    <rPh sb="8" eb="10">
      <t>ワリアイ</t>
    </rPh>
    <rPh sb="11" eb="13">
      <t>シカ</t>
    </rPh>
    <phoneticPr fontId="3"/>
  </si>
  <si>
    <t>　　在宅医療患者割合(歯科)</t>
    <rPh sb="2" eb="4">
      <t>ザイタク</t>
    </rPh>
    <rPh sb="4" eb="6">
      <t>イリョウ</t>
    </rPh>
    <rPh sb="6" eb="8">
      <t>カンジャ</t>
    </rPh>
    <rPh sb="8" eb="10">
      <t>ワリアイ</t>
    </rPh>
    <phoneticPr fontId="3"/>
  </si>
  <si>
    <t>　　訪問診療患者割合(歯科)</t>
    <rPh sb="2" eb="4">
      <t>ホウモン</t>
    </rPh>
    <rPh sb="4" eb="6">
      <t>シンリョウ</t>
    </rPh>
    <rPh sb="6" eb="8">
      <t>カンジャ</t>
    </rPh>
    <rPh sb="8" eb="10">
      <t>ワリアイ</t>
    </rPh>
    <phoneticPr fontId="3"/>
  </si>
  <si>
    <t>　　地区別</t>
    <rPh sb="2" eb="4">
      <t>チク</t>
    </rPh>
    <rPh sb="4" eb="5">
      <t>ベツ</t>
    </rPh>
    <phoneticPr fontId="3"/>
  </si>
  <si>
    <t>　　在宅医療患者の患者一人当たりの医療費上位5位疾病(医科)</t>
    <rPh sb="2" eb="4">
      <t>ザイタク</t>
    </rPh>
    <rPh sb="4" eb="6">
      <t>イリョウ</t>
    </rPh>
    <rPh sb="6" eb="8">
      <t>カンジャ</t>
    </rPh>
    <rPh sb="9" eb="11">
      <t>カンジャ</t>
    </rPh>
    <rPh sb="11" eb="13">
      <t>ヒトリ</t>
    </rPh>
    <rPh sb="13" eb="14">
      <t>ア</t>
    </rPh>
    <rPh sb="17" eb="19">
      <t>イリョウ</t>
    </rPh>
    <rPh sb="19" eb="20">
      <t>ヒ</t>
    </rPh>
    <rPh sb="20" eb="22">
      <t>ジョウイ</t>
    </rPh>
    <rPh sb="23" eb="24">
      <t>イ</t>
    </rPh>
    <rPh sb="24" eb="26">
      <t>シッペイ</t>
    </rPh>
    <rPh sb="27" eb="29">
      <t>イカ</t>
    </rPh>
    <phoneticPr fontId="3"/>
  </si>
  <si>
    <t>患者一人当たりの在宅医療費(円)</t>
    <rPh sb="0" eb="2">
      <t>カンジャ</t>
    </rPh>
    <rPh sb="2" eb="4">
      <t>ヒトリ</t>
    </rPh>
    <rPh sb="4" eb="5">
      <t>ア</t>
    </rPh>
    <rPh sb="8" eb="10">
      <t>ザイタク</t>
    </rPh>
    <rPh sb="10" eb="13">
      <t>イリョウヒ</t>
    </rPh>
    <phoneticPr fontId="3"/>
  </si>
  <si>
    <t>在宅医療費(円)</t>
    <rPh sb="0" eb="2">
      <t>ザイタク</t>
    </rPh>
    <phoneticPr fontId="3"/>
  </si>
  <si>
    <t xml:space="preserve">    地区別</t>
    <rPh sb="4" eb="6">
      <t>チク</t>
    </rPh>
    <phoneticPr fontId="3"/>
  </si>
  <si>
    <t>　　市区町村別</t>
    <rPh sb="2" eb="4">
      <t>シク</t>
    </rPh>
    <rPh sb="4" eb="5">
      <t>マチ</t>
    </rPh>
    <rPh sb="5" eb="6">
      <t>ムラ</t>
    </rPh>
    <rPh sb="6" eb="7">
      <t>ベツ</t>
    </rPh>
    <phoneticPr fontId="3"/>
  </si>
  <si>
    <t>　　在宅医療患者の患者一人当たりの在宅医療費上位5位疾病(医科)</t>
    <rPh sb="2" eb="4">
      <t>ザイタク</t>
    </rPh>
    <rPh sb="4" eb="6">
      <t>イリョウ</t>
    </rPh>
    <rPh sb="6" eb="8">
      <t>カンジャ</t>
    </rPh>
    <rPh sb="9" eb="11">
      <t>カンジャ</t>
    </rPh>
    <rPh sb="11" eb="13">
      <t>ヒトリ</t>
    </rPh>
    <rPh sb="13" eb="14">
      <t>ア</t>
    </rPh>
    <rPh sb="17" eb="19">
      <t>ザイタク</t>
    </rPh>
    <rPh sb="19" eb="21">
      <t>イリョウ</t>
    </rPh>
    <rPh sb="21" eb="22">
      <t>ヒ</t>
    </rPh>
    <rPh sb="22" eb="24">
      <t>ジョウイ</t>
    </rPh>
    <rPh sb="25" eb="26">
      <t>イ</t>
    </rPh>
    <rPh sb="26" eb="28">
      <t>シッペイ</t>
    </rPh>
    <rPh sb="29" eb="31">
      <t>イカ</t>
    </rPh>
    <phoneticPr fontId="3"/>
  </si>
  <si>
    <t>市区町村</t>
    <phoneticPr fontId="3"/>
  </si>
  <si>
    <t>　　介護の要因となる疾病の状況</t>
    <rPh sb="2" eb="4">
      <t>カイゴ</t>
    </rPh>
    <rPh sb="5" eb="7">
      <t>ヨウイン</t>
    </rPh>
    <rPh sb="10" eb="12">
      <t>シッペイ</t>
    </rPh>
    <rPh sb="13" eb="15">
      <t>ジョウキョウ</t>
    </rPh>
    <phoneticPr fontId="3"/>
  </si>
  <si>
    <t>　　介護の要因となる疾病患者割合</t>
    <rPh sb="2" eb="4">
      <t>カイゴ</t>
    </rPh>
    <rPh sb="5" eb="7">
      <t>ヨウイン</t>
    </rPh>
    <rPh sb="10" eb="12">
      <t>シッペイ</t>
    </rPh>
    <rPh sb="12" eb="14">
      <t>カンジャ</t>
    </rPh>
    <rPh sb="14" eb="16">
      <t>ワリアイ</t>
    </rPh>
    <phoneticPr fontId="3"/>
  </si>
  <si>
    <t>介護の要因となる疾病
(実人数)　合計</t>
    <rPh sb="0" eb="2">
      <t>カイゴ</t>
    </rPh>
    <rPh sb="3" eb="5">
      <t>ヨウイン</t>
    </rPh>
    <rPh sb="8" eb="10">
      <t>シッペイ</t>
    </rPh>
    <rPh sb="12" eb="13">
      <t>ジツ</t>
    </rPh>
    <rPh sb="13" eb="15">
      <t>ニンズウ</t>
    </rPh>
    <rPh sb="17" eb="19">
      <t>ゴウケイ</t>
    </rPh>
    <phoneticPr fontId="3"/>
  </si>
  <si>
    <t>　　市区町村別</t>
    <rPh sb="2" eb="6">
      <t>シクチョウソン</t>
    </rPh>
    <phoneticPr fontId="3"/>
  </si>
  <si>
    <t>在宅医療</t>
    <rPh sb="0" eb="2">
      <t>ザイタク</t>
    </rPh>
    <rPh sb="2" eb="4">
      <t>イリョウ</t>
    </rPh>
    <phoneticPr fontId="3"/>
  </si>
  <si>
    <t>在宅医療患者割合(医科)</t>
    <rPh sb="0" eb="2">
      <t>ザイタク</t>
    </rPh>
    <rPh sb="2" eb="4">
      <t>イリョウ</t>
    </rPh>
    <rPh sb="4" eb="6">
      <t>カンジャ</t>
    </rPh>
    <rPh sb="6" eb="8">
      <t>ワリアイ</t>
    </rPh>
    <rPh sb="9" eb="11">
      <t>イカ</t>
    </rPh>
    <phoneticPr fontId="3"/>
  </si>
  <si>
    <t>在宅医療患者割合(歯科)</t>
    <rPh sb="0" eb="2">
      <t>ザイタク</t>
    </rPh>
    <rPh sb="2" eb="4">
      <t>イリョウ</t>
    </rPh>
    <rPh sb="4" eb="6">
      <t>カンジャ</t>
    </rPh>
    <rPh sb="6" eb="8">
      <t>ワリアイ</t>
    </rPh>
    <rPh sb="9" eb="11">
      <t>シカ</t>
    </rPh>
    <phoneticPr fontId="3"/>
  </si>
  <si>
    <t>合計</t>
    <rPh sb="0" eb="2">
      <t>ゴウケイ</t>
    </rPh>
    <phoneticPr fontId="37"/>
  </si>
  <si>
    <t>介護支援連携
指導料を
算定している
医療機関(件)</t>
    <rPh sb="0" eb="2">
      <t>カイゴ</t>
    </rPh>
    <rPh sb="2" eb="4">
      <t>シエン</t>
    </rPh>
    <rPh sb="4" eb="6">
      <t>レンケイ</t>
    </rPh>
    <rPh sb="7" eb="9">
      <t>シドウ</t>
    </rPh>
    <rPh sb="9" eb="10">
      <t>リョウ</t>
    </rPh>
    <rPh sb="12" eb="14">
      <t>サンテイ</t>
    </rPh>
    <rPh sb="19" eb="21">
      <t>イリョウ</t>
    </rPh>
    <rPh sb="21" eb="23">
      <t>キカン</t>
    </rPh>
    <phoneticPr fontId="3"/>
  </si>
  <si>
    <t>退院支援加算を
算定している
医療機関(件)</t>
    <rPh sb="0" eb="2">
      <t>タイイン</t>
    </rPh>
    <rPh sb="2" eb="4">
      <t>シエン</t>
    </rPh>
    <rPh sb="4" eb="6">
      <t>カサン</t>
    </rPh>
    <rPh sb="8" eb="10">
      <t>サンテイ</t>
    </rPh>
    <rPh sb="15" eb="17">
      <t>イリョウ</t>
    </rPh>
    <rPh sb="17" eb="19">
      <t>キカン</t>
    </rPh>
    <phoneticPr fontId="3"/>
  </si>
  <si>
    <t>在宅医療(歯科)を
実施している
医療機関(件)</t>
    <rPh sb="0" eb="2">
      <t>ザイタク</t>
    </rPh>
    <rPh sb="2" eb="4">
      <t>イリョウ</t>
    </rPh>
    <rPh sb="5" eb="7">
      <t>シカ</t>
    </rPh>
    <rPh sb="10" eb="12">
      <t>ジッシ</t>
    </rPh>
    <rPh sb="17" eb="19">
      <t>イリョウ</t>
    </rPh>
    <rPh sb="19" eb="21">
      <t>キカン</t>
    </rPh>
    <rPh sb="22" eb="23">
      <t>ケン</t>
    </rPh>
    <phoneticPr fontId="3"/>
  </si>
  <si>
    <t>在宅医療(医科)を
実施している
医療機関(件)</t>
    <rPh sb="0" eb="2">
      <t>ザイタク</t>
    </rPh>
    <rPh sb="2" eb="4">
      <t>イリョウ</t>
    </rPh>
    <rPh sb="5" eb="7">
      <t>イカ</t>
    </rPh>
    <rPh sb="10" eb="12">
      <t>ジッシ</t>
    </rPh>
    <rPh sb="17" eb="19">
      <t>イリョウ</t>
    </rPh>
    <rPh sb="19" eb="21">
      <t>キカン</t>
    </rPh>
    <rPh sb="22" eb="23">
      <t>ケン</t>
    </rPh>
    <phoneticPr fontId="3"/>
  </si>
  <si>
    <t>在宅患者調剤
加算を算定
している
レセプトの
ある薬局(件)</t>
    <rPh sb="0" eb="2">
      <t>ザイタク</t>
    </rPh>
    <rPh sb="2" eb="4">
      <t>カンジャ</t>
    </rPh>
    <rPh sb="4" eb="6">
      <t>チョウザイ</t>
    </rPh>
    <rPh sb="7" eb="9">
      <t>カサン</t>
    </rPh>
    <rPh sb="10" eb="12">
      <t>サンテイ</t>
    </rPh>
    <rPh sb="26" eb="28">
      <t>ヤッキョク</t>
    </rPh>
    <phoneticPr fontId="3"/>
  </si>
  <si>
    <t>　　介護の要因となる疾病を持つ患者割合</t>
    <rPh sb="2" eb="4">
      <t>カイゴ</t>
    </rPh>
    <rPh sb="5" eb="7">
      <t>ヨウイン</t>
    </rPh>
    <rPh sb="10" eb="12">
      <t>シッペイ</t>
    </rPh>
    <rPh sb="13" eb="14">
      <t>モ</t>
    </rPh>
    <rPh sb="15" eb="17">
      <t>カンジャ</t>
    </rPh>
    <rPh sb="17" eb="19">
      <t>ワリアイ</t>
    </rPh>
    <phoneticPr fontId="3"/>
  </si>
  <si>
    <t xml:space="preserve">    広域連合全体</t>
    <rPh sb="4" eb="6">
      <t>コウイキ</t>
    </rPh>
    <rPh sb="6" eb="8">
      <t>レンゴウ</t>
    </rPh>
    <rPh sb="8" eb="10">
      <t>ゼンタイ</t>
    </rPh>
    <phoneticPr fontId="37"/>
  </si>
  <si>
    <t>　　医療機関数</t>
    <rPh sb="2" eb="4">
      <t>イリョウ</t>
    </rPh>
    <rPh sb="4" eb="6">
      <t>キカン</t>
    </rPh>
    <rPh sb="6" eb="7">
      <t>スウ</t>
    </rPh>
    <phoneticPr fontId="3"/>
  </si>
  <si>
    <t>　　在宅医療患者割合(医科)</t>
    <rPh sb="4" eb="6">
      <t>イリョウ</t>
    </rPh>
    <phoneticPr fontId="3"/>
  </si>
  <si>
    <t>　　地区別</t>
  </si>
  <si>
    <t>　　市区町村別</t>
  </si>
  <si>
    <t>　　在宅医療患者割合(歯科)</t>
    <rPh sb="4" eb="6">
      <t>イリョウ</t>
    </rPh>
    <phoneticPr fontId="3"/>
  </si>
  <si>
    <t>　　介護の要因となる疾病を持つ患者割合</t>
    <rPh sb="10" eb="12">
      <t>シッペイ</t>
    </rPh>
    <rPh sb="13" eb="14">
      <t>モ</t>
    </rPh>
    <phoneticPr fontId="3"/>
  </si>
  <si>
    <t>介護の要因となる疾病の状況</t>
  </si>
  <si>
    <t>地区別</t>
  </si>
  <si>
    <t>市区町村別</t>
  </si>
  <si>
    <t>割合(%)
(在宅医療費
合計に占める
割合)</t>
    <rPh sb="0" eb="2">
      <t>ワリアイ</t>
    </rPh>
    <rPh sb="7" eb="9">
      <t>ザイタク</t>
    </rPh>
    <rPh sb="9" eb="11">
      <t>イリョウ</t>
    </rPh>
    <rPh sb="11" eb="12">
      <t>ヒ</t>
    </rPh>
    <rPh sb="13" eb="15">
      <t>ゴウケイ</t>
    </rPh>
    <rPh sb="16" eb="17">
      <t>シ</t>
    </rPh>
    <rPh sb="20" eb="22">
      <t>ワリアイ</t>
    </rPh>
    <phoneticPr fontId="3"/>
  </si>
  <si>
    <t>割合(%)
(在宅患者に占める割合)</t>
    <rPh sb="0" eb="2">
      <t>ワリアイ</t>
    </rPh>
    <rPh sb="7" eb="9">
      <t>ザイタク</t>
    </rPh>
    <rPh sb="9" eb="11">
      <t>カンジャ</t>
    </rPh>
    <rPh sb="12" eb="13">
      <t>シ</t>
    </rPh>
    <rPh sb="15" eb="17">
      <t>ワリアイ</t>
    </rPh>
    <phoneticPr fontId="3"/>
  </si>
  <si>
    <t>割合(%)
(在宅医療費合計に占める
割合)</t>
    <rPh sb="0" eb="2">
      <t>ワリアイ</t>
    </rPh>
    <rPh sb="7" eb="9">
      <t>ザイタク</t>
    </rPh>
    <rPh sb="9" eb="11">
      <t>イリョウ</t>
    </rPh>
    <rPh sb="11" eb="12">
      <t>ヒ</t>
    </rPh>
    <rPh sb="12" eb="14">
      <t>ゴウケイ</t>
    </rPh>
    <rPh sb="15" eb="16">
      <t>シ</t>
    </rPh>
    <rPh sb="19" eb="21">
      <t>ワリアイ</t>
    </rPh>
    <phoneticPr fontId="3"/>
  </si>
  <si>
    <t>割合(%)
(在宅医療
患者に占める
割合)</t>
    <rPh sb="0" eb="2">
      <t>ワリアイ</t>
    </rPh>
    <rPh sb="7" eb="9">
      <t>ザイタク</t>
    </rPh>
    <rPh sb="9" eb="11">
      <t>イリョウ</t>
    </rPh>
    <rPh sb="12" eb="14">
      <t>カンジャ</t>
    </rPh>
    <rPh sb="15" eb="16">
      <t>シ</t>
    </rPh>
    <rPh sb="19" eb="21">
      <t>ワリアイ</t>
    </rPh>
    <phoneticPr fontId="3"/>
  </si>
  <si>
    <t>割合(%)
(被保険者数に占める割合)</t>
    <rPh sb="0" eb="2">
      <t>ワリアイ</t>
    </rPh>
    <rPh sb="7" eb="11">
      <t>ヒホケンシャ</t>
    </rPh>
    <rPh sb="11" eb="12">
      <t>スウ</t>
    </rPh>
    <rPh sb="13" eb="14">
      <t>シ</t>
    </rPh>
    <rPh sb="16" eb="18">
      <t>ワリアイ</t>
    </rPh>
    <phoneticPr fontId="3"/>
  </si>
  <si>
    <t>介護の要因となる疾病を持つ患者割合</t>
    <rPh sb="0" eb="2">
      <t>カイゴ</t>
    </rPh>
    <rPh sb="3" eb="5">
      <t>ヨウイン</t>
    </rPh>
    <rPh sb="8" eb="10">
      <t>シッペイ</t>
    </rPh>
    <rPh sb="11" eb="12">
      <t>モ</t>
    </rPh>
    <rPh sb="13" eb="15">
      <t>カンジャ</t>
    </rPh>
    <rPh sb="15" eb="17">
      <t>ワリアイ</t>
    </rPh>
    <phoneticPr fontId="3"/>
  </si>
  <si>
    <t>※在宅とみなされる診療行為(医科)を一度でも算定された者を集計対象とする。</t>
    <rPh sb="1" eb="3">
      <t>ザイタク</t>
    </rPh>
    <rPh sb="9" eb="11">
      <t>シンリョウ</t>
    </rPh>
    <rPh sb="11" eb="13">
      <t>コウイ</t>
    </rPh>
    <rPh sb="14" eb="16">
      <t>イカ</t>
    </rPh>
    <rPh sb="18" eb="20">
      <t>イチド</t>
    </rPh>
    <rPh sb="22" eb="24">
      <t>サンテイ</t>
    </rPh>
    <rPh sb="27" eb="28">
      <t>モノ</t>
    </rPh>
    <rPh sb="29" eb="31">
      <t>シュウケイ</t>
    </rPh>
    <rPh sb="31" eb="33">
      <t>タイショウ</t>
    </rPh>
    <phoneticPr fontId="3"/>
  </si>
  <si>
    <t>データ化範囲(分析対象)…医科(入院外)の電子レセプトのみ。対象診療年月は平成31年4月～令和2年3月診療分(12カ月分)。</t>
    <rPh sb="16" eb="18">
      <t>ニュウイン</t>
    </rPh>
    <rPh sb="18" eb="19">
      <t>ガイ</t>
    </rPh>
    <rPh sb="45" eb="47">
      <t>レイワ</t>
    </rPh>
    <phoneticPr fontId="37"/>
  </si>
  <si>
    <t>患者割合(%)
(被保険者数に占める割合)</t>
    <rPh sb="0" eb="2">
      <t>カンジャ</t>
    </rPh>
    <rPh sb="2" eb="4">
      <t>ワリアイ</t>
    </rPh>
    <rPh sb="9" eb="13">
      <t>ヒホケンシャ</t>
    </rPh>
    <rPh sb="13" eb="14">
      <t>スウ</t>
    </rPh>
    <rPh sb="15" eb="16">
      <t>シ</t>
    </rPh>
    <rPh sb="18" eb="20">
      <t>ワリアイ</t>
    </rPh>
    <phoneticPr fontId="3"/>
  </si>
  <si>
    <t>データ化範囲(分析対象)…歯科の電子レセプトのみ。対象診療年月は平成31年4月～令和2年3月診療分(12カ月分)。</t>
    <rPh sb="13" eb="14">
      <t>ハ</t>
    </rPh>
    <rPh sb="40" eb="42">
      <t>レイワ</t>
    </rPh>
    <phoneticPr fontId="37"/>
  </si>
  <si>
    <t>在宅医療費(円)</t>
    <rPh sb="0" eb="2">
      <t>ザイタク</t>
    </rPh>
    <rPh sb="4" eb="5">
      <t>ヒ</t>
    </rPh>
    <phoneticPr fontId="3"/>
  </si>
  <si>
    <t>データ化範囲(分析対象)…入院(DPCを含む)、入院外、調剤の電子レセプト。対象診療年月は平成31年4月～令和2年3月診療分(12カ月分)。</t>
    <rPh sb="53" eb="55">
      <t>レイワ</t>
    </rPh>
    <phoneticPr fontId="3"/>
  </si>
  <si>
    <t>被保険者数(人)</t>
    <rPh sb="0" eb="4">
      <t>ヒホケンシャ</t>
    </rPh>
    <rPh sb="4" eb="5">
      <t>スウ</t>
    </rPh>
    <rPh sb="6" eb="7">
      <t>ニン</t>
    </rPh>
    <phoneticPr fontId="3"/>
  </si>
  <si>
    <t>被保険者数
(人)</t>
    <phoneticPr fontId="3"/>
  </si>
  <si>
    <t>【表作成用】</t>
    <rPh sb="1" eb="2">
      <t>ヒョウ</t>
    </rPh>
    <rPh sb="2" eb="5">
      <t>サクセイヨウ</t>
    </rPh>
    <phoneticPr fontId="3"/>
  </si>
  <si>
    <t>被保険者数
(人)</t>
    <rPh sb="0" eb="4">
      <t>ヒホケンシャ</t>
    </rPh>
    <rPh sb="4" eb="5">
      <t>スウ</t>
    </rPh>
    <rPh sb="7" eb="8">
      <t>ニン</t>
    </rPh>
    <phoneticPr fontId="3"/>
  </si>
  <si>
    <t>豊能医療圏</t>
    <rPh sb="0" eb="2">
      <t>トヨノ</t>
    </rPh>
    <rPh sb="2" eb="4">
      <t>イリョウ</t>
    </rPh>
    <rPh sb="4" eb="5">
      <t>ケン</t>
    </rPh>
    <phoneticPr fontId="32"/>
  </si>
  <si>
    <t>三島医療圏</t>
    <rPh sb="0" eb="1">
      <t>ミシマ</t>
    </rPh>
    <rPh sb="1" eb="3">
      <t>イリョウ</t>
    </rPh>
    <rPh sb="3" eb="4">
      <t>ケン</t>
    </rPh>
    <phoneticPr fontId="32"/>
  </si>
  <si>
    <t>北河内医療圏</t>
    <rPh sb="0" eb="2">
      <t>キタカワチ</t>
    </rPh>
    <rPh sb="2" eb="4">
      <t>イリョウ</t>
    </rPh>
    <rPh sb="4" eb="5">
      <t>ケン</t>
    </rPh>
    <phoneticPr fontId="32"/>
  </si>
  <si>
    <t>中河内医療圏</t>
    <rPh sb="0" eb="2">
      <t>ナカガウチ</t>
    </rPh>
    <rPh sb="2" eb="4">
      <t>イリョウ</t>
    </rPh>
    <rPh sb="4" eb="5">
      <t>ケン</t>
    </rPh>
    <phoneticPr fontId="32"/>
  </si>
  <si>
    <t>南河内医療圏</t>
    <rPh sb="0" eb="2">
      <t>カワチ</t>
    </rPh>
    <rPh sb="2" eb="4">
      <t>イリョウ</t>
    </rPh>
    <rPh sb="4" eb="5">
      <t>ケン</t>
    </rPh>
    <phoneticPr fontId="32"/>
  </si>
  <si>
    <t>堺市医療圏</t>
    <rPh sb="0" eb="2">
      <t>サカイシ</t>
    </rPh>
    <rPh sb="2" eb="4">
      <t>イリョウ</t>
    </rPh>
    <rPh sb="4" eb="5">
      <t>ケン</t>
    </rPh>
    <phoneticPr fontId="32"/>
  </si>
  <si>
    <t>泉州医療圏</t>
    <rPh sb="0" eb="1">
      <t>センシュウ</t>
    </rPh>
    <rPh sb="1" eb="3">
      <t>イリョウ</t>
    </rPh>
    <rPh sb="3" eb="4">
      <t>ケン</t>
    </rPh>
    <phoneticPr fontId="32"/>
  </si>
  <si>
    <t>大阪市医療圏</t>
    <rPh sb="0" eb="2">
      <t>オオサカシ</t>
    </rPh>
    <rPh sb="2" eb="4">
      <t>イリョウ</t>
    </rPh>
    <rPh sb="4" eb="5">
      <t>ケン</t>
    </rPh>
    <phoneticPr fontId="32"/>
  </si>
  <si>
    <t>広域連合全体</t>
    <phoneticPr fontId="3"/>
  </si>
  <si>
    <t>介護の要因となる疾病の状況</t>
    <phoneticPr fontId="3"/>
  </si>
  <si>
    <t>1113</t>
  </si>
  <si>
    <t>その他の消化器系の疾患</t>
  </si>
  <si>
    <t>0903</t>
  </si>
  <si>
    <t>その他の心疾患</t>
  </si>
  <si>
    <t>0602</t>
  </si>
  <si>
    <t>アルツハイマー病</t>
  </si>
  <si>
    <t>0901</t>
  </si>
  <si>
    <t>高血圧性疾患</t>
  </si>
  <si>
    <t>0606</t>
  </si>
  <si>
    <t>その他の神経系の疾患</t>
  </si>
  <si>
    <t>0402</t>
  </si>
  <si>
    <t>糖尿病</t>
  </si>
  <si>
    <t>1800</t>
  </si>
  <si>
    <t>症状，徴候及び異常臨床所見・異常検査所見で他に分類されないもの</t>
  </si>
  <si>
    <t>0601</t>
  </si>
  <si>
    <t>パーキンソン病</t>
  </si>
  <si>
    <t>0209</t>
  </si>
  <si>
    <t>白血病</t>
  </si>
  <si>
    <t>1402</t>
  </si>
  <si>
    <t>腎不全</t>
  </si>
  <si>
    <t>1009</t>
  </si>
  <si>
    <t>慢性閉塞性肺疾患</t>
  </si>
  <si>
    <t>0206</t>
  </si>
  <si>
    <t>乳房の悪性新生物＜腫瘍＞</t>
  </si>
  <si>
    <t>0203</t>
  </si>
  <si>
    <t>直腸S状結腸移行部及び直腸の悪性新生物＜腫瘍＞</t>
  </si>
  <si>
    <t>1504</t>
  </si>
  <si>
    <t>その他の妊娠，分娩及び産じょく</t>
  </si>
  <si>
    <t>0603</t>
  </si>
  <si>
    <t>てんかん</t>
  </si>
  <si>
    <t>0208</t>
  </si>
  <si>
    <t>悪性リンパ腫</t>
  </si>
  <si>
    <t>1309</t>
  </si>
  <si>
    <t>骨の密度及び構造の障害</t>
  </si>
  <si>
    <t>1011</t>
  </si>
  <si>
    <t>その他の呼吸器系の疾患</t>
  </si>
  <si>
    <t>1203</t>
  </si>
  <si>
    <t>その他の皮膚及び皮下組織の疾患</t>
  </si>
  <si>
    <t>1202</t>
  </si>
  <si>
    <t>皮膚炎及び湿疹</t>
  </si>
  <si>
    <t>0403</t>
  </si>
  <si>
    <t>脂質異常症</t>
  </si>
  <si>
    <t>0205</t>
  </si>
  <si>
    <t>気管，気管支及び肺の悪性新生物＜腫瘍＞</t>
  </si>
  <si>
    <t>1010</t>
  </si>
  <si>
    <t>喘息</t>
  </si>
  <si>
    <t>0211</t>
  </si>
  <si>
    <t>0210</t>
  </si>
  <si>
    <t>その他の悪性新生物＜腫瘍＞</t>
  </si>
  <si>
    <t>0202</t>
  </si>
  <si>
    <t>結腸の悪性新生物＜腫瘍＞</t>
  </si>
  <si>
    <t>1301</t>
  </si>
  <si>
    <t>炎症性多発性関節障害</t>
  </si>
  <si>
    <t>0204</t>
  </si>
  <si>
    <t>肝及び肝内胆管の悪性新生物＜腫瘍＞</t>
  </si>
  <si>
    <t>0201</t>
  </si>
  <si>
    <t>胃の悪性新生物＜腫瘍＞</t>
  </si>
  <si>
    <t>0502</t>
  </si>
  <si>
    <t>精神作用物質使用による精神及び行動の障害</t>
  </si>
  <si>
    <t>0803</t>
  </si>
  <si>
    <t>中耳炎</t>
  </si>
  <si>
    <t>1103</t>
  </si>
  <si>
    <t>その他の歯及び歯の支持組織の障害</t>
  </si>
  <si>
    <t>0106</t>
  </si>
  <si>
    <t>その他のウイルス性疾患</t>
  </si>
  <si>
    <t>0207</t>
  </si>
  <si>
    <t>子宮の悪性新生物＜腫瘍＞</t>
  </si>
  <si>
    <t>1109</t>
  </si>
  <si>
    <t>肝硬変（アルコール性のものを除く）</t>
  </si>
  <si>
    <t>1111</t>
  </si>
  <si>
    <t>胆石症及び胆のう炎</t>
  </si>
  <si>
    <t>1108</t>
  </si>
  <si>
    <t>慢性肝炎（アルコール性のものを除く）</t>
  </si>
  <si>
    <t>0504</t>
  </si>
  <si>
    <t>気分［感情］障害（躁うつ病を含む）</t>
  </si>
  <si>
    <t>良性新生物＜腫瘍＞及びその他の新生物＜腫瘍＞</t>
    <phoneticPr fontId="3"/>
  </si>
  <si>
    <t>患者割合(%)
(被保険者数に
占める割合)</t>
    <rPh sb="0" eb="2">
      <t>カンジャ</t>
    </rPh>
    <rPh sb="2" eb="4">
      <t>ワリアイ</t>
    </rPh>
    <rPh sb="9" eb="13">
      <t>ヒホケンシャ</t>
    </rPh>
    <rPh sb="13" eb="14">
      <t>スウ</t>
    </rPh>
    <rPh sb="16" eb="17">
      <t>シ</t>
    </rPh>
    <rPh sb="19" eb="21">
      <t>ワリアイ</t>
    </rPh>
    <phoneticPr fontId="3"/>
  </si>
  <si>
    <t>被保険者数(人)</t>
    <phoneticPr fontId="3"/>
  </si>
  <si>
    <t>以上</t>
    <rPh sb="0" eb="2">
      <t>イジョウ</t>
    </rPh>
    <phoneticPr fontId="5"/>
  </si>
  <si>
    <t>以下</t>
    <rPh sb="0" eb="2">
      <t>イカ</t>
    </rPh>
    <phoneticPr fontId="5"/>
  </si>
  <si>
    <t>未満</t>
    <rPh sb="0" eb="2">
      <t>ミマン</t>
    </rPh>
    <phoneticPr fontId="5"/>
  </si>
  <si>
    <t>在宅医療…在宅医療診療行為を算定している者。</t>
    <rPh sb="0" eb="2">
      <t>ザイタク</t>
    </rPh>
    <rPh sb="2" eb="4">
      <t>イリョウ</t>
    </rPh>
    <rPh sb="7" eb="9">
      <t>イリョウ</t>
    </rPh>
    <rPh sb="9" eb="11">
      <t>シンリョウ</t>
    </rPh>
    <rPh sb="11" eb="13">
      <t>コウイ</t>
    </rPh>
    <rPh sb="14" eb="16">
      <t>サンテイ</t>
    </rPh>
    <rPh sb="20" eb="21">
      <t>モノ</t>
    </rPh>
    <phoneticPr fontId="37"/>
  </si>
  <si>
    <t>在宅医療…在宅医療診療行為(歯科)を算定している者。</t>
    <rPh sb="0" eb="2">
      <t>ザイタク</t>
    </rPh>
    <rPh sb="2" eb="4">
      <t>イリョウ</t>
    </rPh>
    <rPh sb="7" eb="9">
      <t>イリョウ</t>
    </rPh>
    <rPh sb="9" eb="11">
      <t>シンリョウ</t>
    </rPh>
    <rPh sb="11" eb="13">
      <t>コウイ</t>
    </rPh>
    <rPh sb="14" eb="16">
      <t>シカ</t>
    </rPh>
    <rPh sb="18" eb="20">
      <t>サンテイ</t>
    </rPh>
    <rPh sb="24" eb="25">
      <t>モノ</t>
    </rPh>
    <phoneticPr fontId="37"/>
  </si>
  <si>
    <t>年齢基準日…令和2年3月31日時点。</t>
    <rPh sb="0" eb="2">
      <t>ネンレイ</t>
    </rPh>
    <rPh sb="2" eb="4">
      <t>キジュン</t>
    </rPh>
    <rPh sb="4" eb="5">
      <t>ビ</t>
    </rPh>
    <rPh sb="6" eb="8">
      <t>レイワ</t>
    </rPh>
    <rPh sb="9" eb="10">
      <t>ネン</t>
    </rPh>
    <rPh sb="10" eb="11">
      <t>ヘイネン</t>
    </rPh>
    <rPh sb="11" eb="12">
      <t>ツキ</t>
    </rPh>
    <rPh sb="14" eb="15">
      <t>ニチ</t>
    </rPh>
    <rPh sb="15" eb="17">
      <t>ジテン</t>
    </rPh>
    <phoneticPr fontId="37"/>
  </si>
  <si>
    <t>株式会社データホライゾン　医療費分解技術を用いて疾病毎に点数をグルーピングし算出。</t>
  </si>
  <si>
    <t>データ化範囲(分析対象)…入院(DPCを含む)、入院外、調剤の電子レセプト。対象診療年月は平成31年4月～令和2年3月診療分(12カ月分)。</t>
  </si>
  <si>
    <t>大阪府内の医療機関で地区別、市区町村別に区分できなかった医療機関は「その他」に集計している。府外の医療機関は集計対象外とする。</t>
    <rPh sb="0" eb="2">
      <t>オオサカ</t>
    </rPh>
    <rPh sb="2" eb="4">
      <t>フナイ</t>
    </rPh>
    <rPh sb="5" eb="7">
      <t>イリョウ</t>
    </rPh>
    <rPh sb="7" eb="9">
      <t>キカン</t>
    </rPh>
    <rPh sb="10" eb="12">
      <t>チク</t>
    </rPh>
    <rPh sb="12" eb="13">
      <t>ベツ</t>
    </rPh>
    <rPh sb="14" eb="16">
      <t>シク</t>
    </rPh>
    <rPh sb="16" eb="18">
      <t>チョウソン</t>
    </rPh>
    <rPh sb="18" eb="19">
      <t>ベツ</t>
    </rPh>
    <rPh sb="20" eb="22">
      <t>クブン</t>
    </rPh>
    <rPh sb="28" eb="30">
      <t>イリョウ</t>
    </rPh>
    <rPh sb="30" eb="32">
      <t>キカン</t>
    </rPh>
    <rPh sb="36" eb="37">
      <t>タ</t>
    </rPh>
    <rPh sb="39" eb="41">
      <t>シュウケイ</t>
    </rPh>
    <rPh sb="46" eb="47">
      <t>フ</t>
    </rPh>
    <rPh sb="47" eb="48">
      <t>ガイ</t>
    </rPh>
    <rPh sb="49" eb="51">
      <t>イリョウ</t>
    </rPh>
    <rPh sb="51" eb="53">
      <t>キカン</t>
    </rPh>
    <rPh sb="54" eb="56">
      <t>シュウケイ</t>
    </rPh>
    <rPh sb="56" eb="58">
      <t>タイショウ</t>
    </rPh>
    <rPh sb="58" eb="59">
      <t>ガイ</t>
    </rPh>
    <phoneticPr fontId="4"/>
  </si>
  <si>
    <t>対象レセプト…1日でも資格がある者のレセプトを集計対象とする。</t>
    <rPh sb="0" eb="2">
      <t>タイショウ</t>
    </rPh>
    <rPh sb="16" eb="17">
      <t>モノ</t>
    </rPh>
    <rPh sb="23" eb="25">
      <t>シュウケイ</t>
    </rPh>
    <rPh sb="25" eb="27">
      <t>タイショウ</t>
    </rPh>
    <phoneticPr fontId="4"/>
  </si>
  <si>
    <t>介護の要因疾病…「国民生活基礎調査　平成28年」の「介護が必要となった主な原因」のうち認知症、脳血管疾患、関節疾患、骨折、心疾患を対象として集計。</t>
    <rPh sb="0" eb="2">
      <t>カイゴ</t>
    </rPh>
    <rPh sb="3" eb="5">
      <t>ヨウイン</t>
    </rPh>
    <rPh sb="5" eb="7">
      <t>シッペイ</t>
    </rPh>
    <rPh sb="9" eb="11">
      <t>コクミン</t>
    </rPh>
    <rPh sb="11" eb="13">
      <t>セイカツ</t>
    </rPh>
    <rPh sb="13" eb="15">
      <t>キソ</t>
    </rPh>
    <rPh sb="15" eb="17">
      <t>チョウサ</t>
    </rPh>
    <rPh sb="18" eb="20">
      <t>ヘイセイ</t>
    </rPh>
    <rPh sb="22" eb="23">
      <t>ネン</t>
    </rPh>
    <rPh sb="26" eb="28">
      <t>カイゴ</t>
    </rPh>
    <rPh sb="29" eb="31">
      <t>ヒツヨウ</t>
    </rPh>
    <rPh sb="35" eb="36">
      <t>オモ</t>
    </rPh>
    <rPh sb="37" eb="39">
      <t>ゲンイン</t>
    </rPh>
    <rPh sb="43" eb="46">
      <t>ニンチショウ</t>
    </rPh>
    <rPh sb="47" eb="48">
      <t>ノウ</t>
    </rPh>
    <rPh sb="48" eb="50">
      <t>ケッカン</t>
    </rPh>
    <rPh sb="50" eb="52">
      <t>シッカン</t>
    </rPh>
    <rPh sb="53" eb="55">
      <t>カンセツ</t>
    </rPh>
    <rPh sb="55" eb="57">
      <t>シッカン</t>
    </rPh>
    <rPh sb="58" eb="60">
      <t>コッセツ</t>
    </rPh>
    <rPh sb="61" eb="64">
      <t>シンシッカン</t>
    </rPh>
    <rPh sb="65" eb="67">
      <t>タイショウ</t>
    </rPh>
    <rPh sb="70" eb="72">
      <t>シュウケイ</t>
    </rPh>
    <phoneticPr fontId="3"/>
  </si>
  <si>
    <t>介護の要因となる疾病
(実人数)　合計</t>
    <phoneticPr fontId="3"/>
  </si>
  <si>
    <t>在宅医療患者の在宅医療費上位5位疾病(医科)</t>
    <rPh sb="0" eb="2">
      <t>ザイタク</t>
    </rPh>
    <rPh sb="2" eb="4">
      <t>イリョウ</t>
    </rPh>
    <rPh sb="4" eb="6">
      <t>カンジャ</t>
    </rPh>
    <rPh sb="7" eb="9">
      <t>ザイタク</t>
    </rPh>
    <rPh sb="9" eb="11">
      <t>イリョウ</t>
    </rPh>
    <rPh sb="11" eb="12">
      <t>ヒ</t>
    </rPh>
    <rPh sb="12" eb="14">
      <t>ジョウイ</t>
    </rPh>
    <rPh sb="15" eb="16">
      <t>イ</t>
    </rPh>
    <rPh sb="16" eb="18">
      <t>シッペイ</t>
    </rPh>
    <rPh sb="19" eb="21">
      <t>イカ</t>
    </rPh>
    <phoneticPr fontId="3"/>
  </si>
  <si>
    <t>市区町村別</t>
    <rPh sb="0" eb="2">
      <t>シク</t>
    </rPh>
    <rPh sb="2" eb="3">
      <t>マチ</t>
    </rPh>
    <rPh sb="3" eb="4">
      <t>ムラ</t>
    </rPh>
    <rPh sb="4" eb="5">
      <t>ベツ</t>
    </rPh>
    <phoneticPr fontId="3"/>
  </si>
  <si>
    <t>在宅医療患者の患者数上位5位疾病(医科)</t>
    <rPh sb="0" eb="2">
      <t>ザイタク</t>
    </rPh>
    <rPh sb="2" eb="4">
      <t>イリョウ</t>
    </rPh>
    <rPh sb="4" eb="6">
      <t>カンジャ</t>
    </rPh>
    <rPh sb="7" eb="10">
      <t>カンジャスウ</t>
    </rPh>
    <rPh sb="10" eb="12">
      <t>ジョウイ</t>
    </rPh>
    <rPh sb="13" eb="14">
      <t>イ</t>
    </rPh>
    <rPh sb="14" eb="16">
      <t>シッペイ</t>
    </rPh>
    <rPh sb="17" eb="19">
      <t>イカ</t>
    </rPh>
    <phoneticPr fontId="3"/>
  </si>
  <si>
    <t>地区別</t>
    <rPh sb="0" eb="2">
      <t>チク</t>
    </rPh>
    <rPh sb="2" eb="3">
      <t>ベツ</t>
    </rPh>
    <phoneticPr fontId="3"/>
  </si>
  <si>
    <t>在宅医療患者数(医科)</t>
    <rPh sb="0" eb="2">
      <t>ザイタク</t>
    </rPh>
    <rPh sb="2" eb="4">
      <t>イリョウ</t>
    </rPh>
    <rPh sb="4" eb="6">
      <t>カンジャ</t>
    </rPh>
    <rPh sb="6" eb="7">
      <t>スウ</t>
    </rPh>
    <rPh sb="8" eb="10">
      <t>イカ</t>
    </rPh>
    <phoneticPr fontId="3"/>
  </si>
  <si>
    <t>市区町村別</t>
    <rPh sb="0" eb="2">
      <t>シク</t>
    </rPh>
    <rPh sb="2" eb="4">
      <t>マチムラ</t>
    </rPh>
    <rPh sb="4" eb="5">
      <t>ベツ</t>
    </rPh>
    <phoneticPr fontId="3"/>
  </si>
  <si>
    <t>在宅医療患者数(歯科)</t>
    <rPh sb="0" eb="2">
      <t>ザイタク</t>
    </rPh>
    <rPh sb="2" eb="4">
      <t>イリョウ</t>
    </rPh>
    <rPh sb="4" eb="6">
      <t>カンジャ</t>
    </rPh>
    <rPh sb="6" eb="7">
      <t>スウ</t>
    </rPh>
    <rPh sb="8" eb="10">
      <t>シカ</t>
    </rPh>
    <phoneticPr fontId="3"/>
  </si>
  <si>
    <t>市区町村別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</si>
</sst>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¥&quot;#,##0_);[Red]\(&quot;¥&quot;#,##0\)"/>
    <numFmt numFmtId="177" formatCode="#,##0_ "/>
    <numFmt numFmtId="178" formatCode="0.0%"/>
    <numFmt numFmtId="179" formatCode="#,##0_ ;[Red]\-#,##0\ "/>
  </numFmts>
  <fonts count="67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8"/>
      <color theme="1"/>
      <name val="ＭＳ 明朝"/>
      <family val="1"/>
      <charset val="128"/>
    </font>
    <font>
      <sz val="8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1"/>
      <color theme="1"/>
      <name val="ＭＳ 明朝"/>
      <family val="1"/>
      <charset val="128"/>
    </font>
    <font>
      <sz val="9.4499999999999993"/>
      <color rgb="FF444444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b/>
      <sz val="9"/>
      <name val="ＭＳ 明朝"/>
      <family val="1"/>
      <charset val="128"/>
    </font>
    <font>
      <sz val="9"/>
      <color rgb="FF000000"/>
      <name val="ＭＳ 明朝"/>
      <family val="1"/>
      <charset val="128"/>
    </font>
    <font>
      <sz val="9.4499999999999993"/>
      <name val="ＭＳ 明朝"/>
      <family val="1"/>
      <charset val="128"/>
    </font>
    <font>
      <sz val="9.5"/>
      <color theme="1"/>
      <name val="ＭＳ 明朝"/>
      <family val="1"/>
      <charset val="128"/>
    </font>
    <font>
      <sz val="9.5"/>
      <name val="ＭＳ 明朝"/>
      <family val="1"/>
      <charset val="128"/>
    </font>
    <font>
      <sz val="9"/>
      <color theme="1"/>
      <name val="ＭＳ Ｐ明朝"/>
      <family val="1"/>
      <charset val="128"/>
    </font>
    <font>
      <sz val="11"/>
      <color rgb="FFFF0000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</fonts>
  <fills count="6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A0A0"/>
        <bgColor indexed="64"/>
      </patternFill>
    </fill>
    <fill>
      <patternFill patternType="solid">
        <fgColor rgb="FFFAD2AA"/>
        <bgColor indexed="64"/>
      </patternFill>
    </fill>
    <fill>
      <patternFill patternType="solid">
        <fgColor rgb="FFFFFFC0"/>
        <bgColor indexed="64"/>
      </patternFill>
    </fill>
    <fill>
      <patternFill patternType="solid">
        <fgColor rgb="FFC8FAC8"/>
        <bgColor indexed="64"/>
      </patternFill>
    </fill>
    <fill>
      <patternFill patternType="solid">
        <fgColor rgb="FFC8C8FA"/>
        <bgColor indexed="64"/>
      </patternFill>
    </fill>
    <fill>
      <patternFill patternType="solid">
        <fgColor rgb="FFCBE0C7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98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0" tint="-0.499984740745262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theme="0" tint="-0.499984740745262"/>
      </right>
      <top/>
      <bottom/>
      <diagonal/>
    </border>
    <border>
      <left style="thin">
        <color auto="1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auto="1"/>
      </left>
      <right/>
      <top/>
      <bottom style="hair">
        <color theme="0" tint="-0.499984740745262"/>
      </bottom>
      <diagonal/>
    </border>
    <border>
      <left style="thin">
        <color auto="1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hair">
        <color theme="0" tint="-0.499984740745262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</borders>
  <cellStyleXfs count="1787">
    <xf numFmtId="0" fontId="0" fillId="0" borderId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8" fillId="23" borderId="7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4" fillId="25" borderId="8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0" fontId="16" fillId="26" borderId="10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23" fillId="26" borderId="15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34" fillId="0" borderId="0"/>
    <xf numFmtId="0" fontId="28" fillId="7" borderId="0" applyNumberFormat="0" applyBorder="0" applyAlignment="0" applyProtection="0">
      <alignment vertical="center"/>
    </xf>
    <xf numFmtId="0" fontId="32" fillId="0" borderId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40" fillId="0" borderId="0">
      <alignment vertical="center"/>
    </xf>
    <xf numFmtId="38" fontId="4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4" fillId="25" borderId="58" applyNumberFormat="0" applyFon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0" fontId="16" fillId="26" borderId="59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2" fillId="0" borderId="60" applyNumberFormat="0" applyFill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3" fillId="26" borderId="61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26" fillId="10" borderId="59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54" fillId="0" borderId="89" applyNumberFormat="0" applyFill="0" applyAlignment="0" applyProtection="0">
      <alignment vertical="center"/>
    </xf>
    <xf numFmtId="0" fontId="55" fillId="0" borderId="90" applyNumberFormat="0" applyFill="0" applyAlignment="0" applyProtection="0">
      <alignment vertical="center"/>
    </xf>
    <xf numFmtId="0" fontId="56" fillId="0" borderId="1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8" fillId="35" borderId="91" applyNumberFormat="0" applyAlignment="0" applyProtection="0">
      <alignment vertical="center"/>
    </xf>
    <xf numFmtId="0" fontId="59" fillId="36" borderId="92" applyNumberFormat="0" applyAlignment="0" applyProtection="0">
      <alignment vertical="center"/>
    </xf>
    <xf numFmtId="0" fontId="60" fillId="36" borderId="91" applyNumberFormat="0" applyAlignment="0" applyProtection="0">
      <alignment vertical="center"/>
    </xf>
    <xf numFmtId="0" fontId="61" fillId="0" borderId="93" applyNumberFormat="0" applyFill="0" applyAlignment="0" applyProtection="0">
      <alignment vertical="center"/>
    </xf>
    <xf numFmtId="0" fontId="62" fillId="37" borderId="9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95" applyNumberFormat="0" applyFill="0" applyAlignment="0" applyProtection="0">
      <alignment vertical="center"/>
    </xf>
    <xf numFmtId="0" fontId="65" fillId="38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1" fillId="47" borderId="0" applyNumberFormat="0" applyBorder="0" applyAlignment="0" applyProtection="0">
      <alignment vertical="center"/>
    </xf>
    <xf numFmtId="0" fontId="1" fillId="48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" fillId="51" borderId="0" applyNumberFormat="0" applyBorder="0" applyAlignment="0" applyProtection="0">
      <alignment vertical="center"/>
    </xf>
    <xf numFmtId="0" fontId="1" fillId="52" borderId="0" applyNumberFormat="0" applyBorder="0" applyAlignment="0" applyProtection="0">
      <alignment vertical="center"/>
    </xf>
    <xf numFmtId="0" fontId="65" fillId="54" borderId="0" applyNumberFormat="0" applyBorder="0" applyAlignment="0" applyProtection="0">
      <alignment vertical="center"/>
    </xf>
    <xf numFmtId="0" fontId="1" fillId="55" borderId="0" applyNumberFormat="0" applyBorder="0" applyAlignment="0" applyProtection="0">
      <alignment vertical="center"/>
    </xf>
    <xf numFmtId="0" fontId="1" fillId="56" borderId="0" applyNumberFormat="0" applyBorder="0" applyAlignment="0" applyProtection="0">
      <alignment vertical="center"/>
    </xf>
    <xf numFmtId="0" fontId="65" fillId="58" borderId="0" applyNumberFormat="0" applyBorder="0" applyAlignment="0" applyProtection="0">
      <alignment vertical="center"/>
    </xf>
    <xf numFmtId="0" fontId="1" fillId="59" borderId="0" applyNumberFormat="0" applyBorder="0" applyAlignment="0" applyProtection="0">
      <alignment vertical="center"/>
    </xf>
    <xf numFmtId="0" fontId="1" fillId="60" borderId="0" applyNumberFormat="0" applyBorder="0" applyAlignment="0" applyProtection="0">
      <alignment vertical="center"/>
    </xf>
    <xf numFmtId="0" fontId="12" fillId="0" borderId="0"/>
    <xf numFmtId="0" fontId="53" fillId="0" borderId="0" applyNumberFormat="0" applyFill="0" applyBorder="0" applyAlignment="0" applyProtection="0">
      <alignment vertical="center"/>
    </xf>
    <xf numFmtId="0" fontId="66" fillId="34" borderId="0" applyNumberFormat="0" applyBorder="0" applyAlignment="0" applyProtection="0">
      <alignment vertical="center"/>
    </xf>
    <xf numFmtId="0" fontId="65" fillId="41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9" borderId="0" applyNumberFormat="0" applyBorder="0" applyAlignment="0" applyProtection="0">
      <alignment vertical="center"/>
    </xf>
    <xf numFmtId="0" fontId="65" fillId="53" borderId="0" applyNumberFormat="0" applyBorder="0" applyAlignment="0" applyProtection="0">
      <alignment vertical="center"/>
    </xf>
    <xf numFmtId="0" fontId="65" fillId="57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</cellStyleXfs>
  <cellXfs count="358">
    <xf numFmtId="0" fontId="0" fillId="0" borderId="0" xfId="0">
      <alignment vertical="center"/>
    </xf>
    <xf numFmtId="0" fontId="36" fillId="0" borderId="0" xfId="1549" applyFont="1" applyBorder="1" applyAlignment="1">
      <alignment vertical="center"/>
    </xf>
    <xf numFmtId="0" fontId="36" fillId="0" borderId="0" xfId="1549" applyFont="1" applyAlignment="1">
      <alignment vertical="center"/>
    </xf>
    <xf numFmtId="0" fontId="38" fillId="0" borderId="0" xfId="1549" applyFont="1" applyAlignment="1">
      <alignment horizontal="right" vertical="center"/>
    </xf>
    <xf numFmtId="0" fontId="39" fillId="0" borderId="0" xfId="1202" applyNumberFormat="1" applyFont="1" applyFill="1" applyBorder="1" applyAlignment="1">
      <alignment vertical="center"/>
    </xf>
    <xf numFmtId="177" fontId="35" fillId="0" borderId="0" xfId="1549" applyNumberFormat="1" applyFont="1" applyFill="1" applyBorder="1" applyAlignment="1">
      <alignment horizontal="right" vertical="center"/>
    </xf>
    <xf numFmtId="0" fontId="36" fillId="0" borderId="0" xfId="1549" applyFont="1" applyFill="1" applyBorder="1" applyAlignment="1">
      <alignment vertical="center"/>
    </xf>
    <xf numFmtId="0" fontId="31" fillId="0" borderId="0" xfId="0" applyFont="1">
      <alignment vertical="center"/>
    </xf>
    <xf numFmtId="0" fontId="36" fillId="0" borderId="0" xfId="0" applyFont="1">
      <alignment vertical="center"/>
    </xf>
    <xf numFmtId="0" fontId="41" fillId="0" borderId="0" xfId="1549" applyFont="1" applyAlignment="1">
      <alignment vertical="center"/>
    </xf>
    <xf numFmtId="0" fontId="36" fillId="0" borderId="5" xfId="1549" applyFont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>
      <alignment vertical="center"/>
    </xf>
    <xf numFmtId="0" fontId="36" fillId="27" borderId="3" xfId="0" applyFont="1" applyFill="1" applyBorder="1" applyAlignment="1">
      <alignment horizontal="center" vertical="center"/>
    </xf>
    <xf numFmtId="0" fontId="36" fillId="27" borderId="3" xfId="1576" applyFont="1" applyFill="1" applyBorder="1" applyAlignment="1">
      <alignment horizontal="center" vertical="center" wrapText="1"/>
    </xf>
    <xf numFmtId="0" fontId="36" fillId="27" borderId="3" xfId="1576" applyFont="1" applyFill="1" applyBorder="1" applyAlignment="1">
      <alignment horizontal="center" vertical="center"/>
    </xf>
    <xf numFmtId="0" fontId="31" fillId="0" borderId="0" xfId="1386" applyFont="1" applyFill="1" applyBorder="1">
      <alignment vertical="center"/>
    </xf>
    <xf numFmtId="0" fontId="36" fillId="27" borderId="21" xfId="0" applyFont="1" applyFill="1" applyBorder="1" applyAlignment="1">
      <alignment horizontal="center" vertical="center" wrapText="1"/>
    </xf>
    <xf numFmtId="177" fontId="36" fillId="0" borderId="30" xfId="0" applyNumberFormat="1" applyFont="1" applyFill="1" applyBorder="1" applyAlignment="1">
      <alignment horizontal="right" vertical="center" shrinkToFit="1"/>
    </xf>
    <xf numFmtId="178" fontId="36" fillId="0" borderId="30" xfId="0" applyNumberFormat="1" applyFont="1" applyFill="1" applyBorder="1" applyAlignment="1">
      <alignment horizontal="right" vertical="center" shrinkToFit="1"/>
    </xf>
    <xf numFmtId="0" fontId="36" fillId="0" borderId="0" xfId="0" applyFont="1" applyFill="1">
      <alignment vertical="center"/>
    </xf>
    <xf numFmtId="0" fontId="41" fillId="0" borderId="0" xfId="1576" applyFont="1">
      <alignment vertical="center"/>
    </xf>
    <xf numFmtId="0" fontId="36" fillId="27" borderId="19" xfId="1576" applyFont="1" applyFill="1" applyBorder="1" applyAlignment="1">
      <alignment horizontal="center" vertical="center"/>
    </xf>
    <xf numFmtId="0" fontId="36" fillId="27" borderId="21" xfId="0" applyFont="1" applyFill="1" applyBorder="1" applyAlignment="1">
      <alignment horizontal="center" vertical="center"/>
    </xf>
    <xf numFmtId="0" fontId="36" fillId="27" borderId="21" xfId="0" applyFont="1" applyFill="1" applyBorder="1" applyAlignment="1">
      <alignment horizontal="center" vertical="center"/>
    </xf>
    <xf numFmtId="0" fontId="36" fillId="27" borderId="22" xfId="0" applyFont="1" applyFill="1" applyBorder="1" applyAlignment="1">
      <alignment horizontal="center" vertical="center"/>
    </xf>
    <xf numFmtId="0" fontId="36" fillId="27" borderId="23" xfId="0" applyFont="1" applyFill="1" applyBorder="1" applyAlignment="1">
      <alignment horizontal="center" vertical="center"/>
    </xf>
    <xf numFmtId="0" fontId="36" fillId="27" borderId="17" xfId="0" applyFont="1" applyFill="1" applyBorder="1" applyAlignment="1">
      <alignment horizontal="center" vertical="center" wrapText="1"/>
    </xf>
    <xf numFmtId="0" fontId="36" fillId="27" borderId="3" xfId="0" applyFont="1" applyFill="1" applyBorder="1" applyAlignment="1">
      <alignment horizontal="center" vertical="center" wrapText="1"/>
    </xf>
    <xf numFmtId="0" fontId="36" fillId="27" borderId="65" xfId="0" applyFont="1" applyFill="1" applyBorder="1" applyAlignment="1">
      <alignment horizontal="center" vertical="center" wrapText="1"/>
    </xf>
    <xf numFmtId="49" fontId="36" fillId="0" borderId="36" xfId="1573" applyNumberFormat="1" applyFont="1" applyFill="1" applyBorder="1" applyAlignment="1">
      <alignment horizontal="left" vertical="center" wrapText="1"/>
    </xf>
    <xf numFmtId="49" fontId="36" fillId="0" borderId="39" xfId="1573" applyNumberFormat="1" applyFont="1" applyFill="1" applyBorder="1" applyAlignment="1">
      <alignment horizontal="left" vertical="center" wrapText="1"/>
    </xf>
    <xf numFmtId="178" fontId="36" fillId="0" borderId="40" xfId="0" applyNumberFormat="1" applyFont="1" applyFill="1" applyBorder="1" applyAlignment="1">
      <alignment vertical="center" shrinkToFit="1"/>
    </xf>
    <xf numFmtId="178" fontId="36" fillId="0" borderId="41" xfId="0" applyNumberFormat="1" applyFont="1" applyFill="1" applyBorder="1" applyAlignment="1">
      <alignment vertical="center" shrinkToFit="1"/>
    </xf>
    <xf numFmtId="49" fontId="36" fillId="0" borderId="29" xfId="1573" applyNumberFormat="1" applyFont="1" applyFill="1" applyBorder="1" applyAlignment="1">
      <alignment horizontal="left" vertical="center" wrapText="1"/>
    </xf>
    <xf numFmtId="49" fontId="36" fillId="0" borderId="33" xfId="1573" applyNumberFormat="1" applyFont="1" applyFill="1" applyBorder="1" applyAlignment="1">
      <alignment horizontal="left" vertical="center" wrapText="1"/>
    </xf>
    <xf numFmtId="178" fontId="36" fillId="0" borderId="52" xfId="0" applyNumberFormat="1" applyFont="1" applyFill="1" applyBorder="1" applyAlignment="1">
      <alignment vertical="center" shrinkToFit="1"/>
    </xf>
    <xf numFmtId="178" fontId="36" fillId="0" borderId="53" xfId="0" applyNumberFormat="1" applyFont="1" applyFill="1" applyBorder="1" applyAlignment="1">
      <alignment vertical="center" shrinkToFit="1"/>
    </xf>
    <xf numFmtId="49" fontId="36" fillId="0" borderId="3" xfId="1573" applyNumberFormat="1" applyFont="1" applyFill="1" applyBorder="1" applyAlignment="1">
      <alignment horizontal="center" vertical="center" wrapText="1"/>
    </xf>
    <xf numFmtId="178" fontId="36" fillId="0" borderId="57" xfId="0" applyNumberFormat="1" applyFont="1" applyFill="1" applyBorder="1" applyAlignment="1">
      <alignment vertical="center" shrinkToFit="1"/>
    </xf>
    <xf numFmtId="49" fontId="36" fillId="0" borderId="21" xfId="1573" applyNumberFormat="1" applyFont="1" applyFill="1" applyBorder="1" applyAlignment="1">
      <alignment horizontal="center" vertical="center" wrapText="1"/>
    </xf>
    <xf numFmtId="49" fontId="36" fillId="0" borderId="50" xfId="1573" applyNumberFormat="1" applyFont="1" applyFill="1" applyBorder="1" applyAlignment="1">
      <alignment horizontal="left" vertical="center" wrapText="1"/>
    </xf>
    <xf numFmtId="177" fontId="36" fillId="0" borderId="54" xfId="0" applyNumberFormat="1" applyFont="1" applyFill="1" applyBorder="1" applyAlignment="1">
      <alignment vertical="center" shrinkToFit="1"/>
    </xf>
    <xf numFmtId="177" fontId="36" fillId="0" borderId="40" xfId="0" applyNumberFormat="1" applyFont="1" applyFill="1" applyBorder="1" applyAlignment="1">
      <alignment vertical="center" shrinkToFit="1"/>
    </xf>
    <xf numFmtId="177" fontId="36" fillId="0" borderId="52" xfId="0" applyNumberFormat="1" applyFont="1" applyFill="1" applyBorder="1" applyAlignment="1">
      <alignment vertical="center" shrinkToFit="1"/>
    </xf>
    <xf numFmtId="177" fontId="36" fillId="0" borderId="56" xfId="0" applyNumberFormat="1" applyFont="1" applyFill="1" applyBorder="1" applyAlignment="1">
      <alignment vertical="center" shrinkToFit="1"/>
    </xf>
    <xf numFmtId="177" fontId="36" fillId="0" borderId="36" xfId="0" applyNumberFormat="1" applyFont="1" applyFill="1" applyBorder="1" applyAlignment="1">
      <alignment vertical="center" shrinkToFit="1"/>
    </xf>
    <xf numFmtId="178" fontId="36" fillId="0" borderId="36" xfId="0" applyNumberFormat="1" applyFont="1" applyFill="1" applyBorder="1" applyAlignment="1">
      <alignment vertical="center" shrinkToFit="1"/>
    </xf>
    <xf numFmtId="177" fontId="36" fillId="0" borderId="29" xfId="0" applyNumberFormat="1" applyFont="1" applyFill="1" applyBorder="1" applyAlignment="1">
      <alignment vertical="center" shrinkToFit="1"/>
    </xf>
    <xf numFmtId="178" fontId="36" fillId="0" borderId="29" xfId="0" applyNumberFormat="1" applyFont="1" applyFill="1" applyBorder="1" applyAlignment="1">
      <alignment vertical="center" shrinkToFit="1"/>
    </xf>
    <xf numFmtId="177" fontId="36" fillId="0" borderId="33" xfId="0" applyNumberFormat="1" applyFont="1" applyFill="1" applyBorder="1" applyAlignment="1">
      <alignment vertical="center" shrinkToFit="1"/>
    </xf>
    <xf numFmtId="178" fontId="36" fillId="0" borderId="33" xfId="0" applyNumberFormat="1" applyFont="1" applyFill="1" applyBorder="1" applyAlignment="1">
      <alignment vertical="center" shrinkToFit="1"/>
    </xf>
    <xf numFmtId="177" fontId="36" fillId="0" borderId="3" xfId="0" applyNumberFormat="1" applyFont="1" applyFill="1" applyBorder="1" applyAlignment="1">
      <alignment vertical="center" shrinkToFit="1"/>
    </xf>
    <xf numFmtId="178" fontId="36" fillId="0" borderId="3" xfId="0" applyNumberFormat="1" applyFont="1" applyFill="1" applyBorder="1" applyAlignment="1">
      <alignment vertical="center" shrinkToFit="1"/>
    </xf>
    <xf numFmtId="0" fontId="36" fillId="27" borderId="3" xfId="0" applyFont="1" applyFill="1" applyBorder="1" applyAlignment="1">
      <alignment horizontal="center" vertical="center" shrinkToFit="1"/>
    </xf>
    <xf numFmtId="177" fontId="41" fillId="0" borderId="0" xfId="0" applyNumberFormat="1" applyFont="1">
      <alignment vertical="center"/>
    </xf>
    <xf numFmtId="0" fontId="36" fillId="0" borderId="3" xfId="1386" applyFont="1" applyFill="1" applyBorder="1">
      <alignment vertical="center"/>
    </xf>
    <xf numFmtId="177" fontId="36" fillId="0" borderId="36" xfId="1573" applyNumberFormat="1" applyFont="1" applyFill="1" applyBorder="1" applyAlignment="1">
      <alignment horizontal="center" vertical="center"/>
    </xf>
    <xf numFmtId="178" fontId="36" fillId="0" borderId="36" xfId="0" applyNumberFormat="1" applyFont="1" applyFill="1" applyBorder="1" applyAlignment="1">
      <alignment horizontal="right" vertical="center" shrinkToFit="1"/>
    </xf>
    <xf numFmtId="177" fontId="36" fillId="0" borderId="42" xfId="0" applyNumberFormat="1" applyFont="1" applyFill="1" applyBorder="1" applyAlignment="1">
      <alignment vertical="center" shrinkToFit="1"/>
    </xf>
    <xf numFmtId="177" fontId="36" fillId="0" borderId="29" xfId="1573" applyNumberFormat="1" applyFont="1" applyFill="1" applyBorder="1" applyAlignment="1">
      <alignment horizontal="center" vertical="center"/>
    </xf>
    <xf numFmtId="178" fontId="36" fillId="0" borderId="29" xfId="0" applyNumberFormat="1" applyFont="1" applyFill="1" applyBorder="1" applyAlignment="1">
      <alignment horizontal="right" vertical="center" shrinkToFit="1"/>
    </xf>
    <xf numFmtId="177" fontId="36" fillId="0" borderId="43" xfId="0" applyNumberFormat="1" applyFont="1" applyFill="1" applyBorder="1" applyAlignment="1">
      <alignment vertical="center" shrinkToFit="1"/>
    </xf>
    <xf numFmtId="177" fontId="36" fillId="0" borderId="33" xfId="1573" applyNumberFormat="1" applyFont="1" applyFill="1" applyBorder="1" applyAlignment="1">
      <alignment horizontal="center" vertical="center"/>
    </xf>
    <xf numFmtId="178" fontId="36" fillId="0" borderId="33" xfId="0" applyNumberFormat="1" applyFont="1" applyFill="1" applyBorder="1" applyAlignment="1">
      <alignment horizontal="right" vertical="center" shrinkToFit="1"/>
    </xf>
    <xf numFmtId="177" fontId="36" fillId="0" borderId="47" xfId="0" applyNumberFormat="1" applyFont="1" applyFill="1" applyBorder="1" applyAlignment="1">
      <alignment vertical="center" shrinkToFit="1"/>
    </xf>
    <xf numFmtId="0" fontId="36" fillId="0" borderId="19" xfId="0" applyFont="1" applyBorder="1" applyAlignment="1">
      <alignment horizontal="centerContinuous" vertical="center"/>
    </xf>
    <xf numFmtId="178" fontId="36" fillId="0" borderId="3" xfId="0" applyNumberFormat="1" applyFont="1" applyFill="1" applyBorder="1" applyAlignment="1">
      <alignment horizontal="right" vertical="center" shrinkToFit="1"/>
    </xf>
    <xf numFmtId="177" fontId="36" fillId="0" borderId="35" xfId="0" applyNumberFormat="1" applyFont="1" applyFill="1" applyBorder="1" applyAlignment="1">
      <alignment vertical="center" shrinkToFit="1"/>
    </xf>
    <xf numFmtId="178" fontId="36" fillId="0" borderId="21" xfId="0" applyNumberFormat="1" applyFont="1" applyFill="1" applyBorder="1" applyAlignment="1">
      <alignment horizontal="right" vertical="center" shrinkToFit="1"/>
    </xf>
    <xf numFmtId="177" fontId="36" fillId="0" borderId="50" xfId="1573" applyNumberFormat="1" applyFont="1" applyFill="1" applyBorder="1" applyAlignment="1">
      <alignment horizontal="center" vertical="center"/>
    </xf>
    <xf numFmtId="0" fontId="36" fillId="0" borderId="50" xfId="0" applyFont="1" applyFill="1" applyBorder="1" applyAlignment="1">
      <alignment horizontal="center" vertical="center"/>
    </xf>
    <xf numFmtId="177" fontId="36" fillId="0" borderId="50" xfId="1573" applyNumberFormat="1" applyFont="1" applyFill="1" applyBorder="1" applyAlignment="1">
      <alignment vertical="center"/>
    </xf>
    <xf numFmtId="178" fontId="36" fillId="0" borderId="50" xfId="0" applyNumberFormat="1" applyFont="1" applyFill="1" applyBorder="1" applyAlignment="1">
      <alignment horizontal="right" vertical="center" shrinkToFit="1"/>
    </xf>
    <xf numFmtId="177" fontId="36" fillId="0" borderId="50" xfId="0" applyNumberFormat="1" applyFont="1" applyFill="1" applyBorder="1" applyAlignment="1">
      <alignment vertical="center" shrinkToFit="1"/>
    </xf>
    <xf numFmtId="0" fontId="36" fillId="0" borderId="29" xfId="0" applyFont="1" applyFill="1" applyBorder="1" applyAlignment="1">
      <alignment horizontal="center" vertical="center"/>
    </xf>
    <xf numFmtId="0" fontId="36" fillId="0" borderId="39" xfId="1573" applyNumberFormat="1" applyFont="1" applyFill="1" applyBorder="1" applyAlignment="1">
      <alignment horizontal="left" vertical="center" wrapText="1"/>
    </xf>
    <xf numFmtId="177" fontId="36" fillId="0" borderId="29" xfId="1573" applyNumberFormat="1" applyFont="1" applyFill="1" applyBorder="1" applyAlignment="1">
      <alignment vertical="center"/>
    </xf>
    <xf numFmtId="0" fontId="36" fillId="0" borderId="29" xfId="1573" applyNumberFormat="1" applyFont="1" applyFill="1" applyBorder="1" applyAlignment="1">
      <alignment horizontal="left" vertical="center" wrapText="1"/>
    </xf>
    <xf numFmtId="0" fontId="36" fillId="0" borderId="33" xfId="0" applyFont="1" applyFill="1" applyBorder="1" applyAlignment="1">
      <alignment horizontal="center" vertical="center"/>
    </xf>
    <xf numFmtId="0" fontId="36" fillId="0" borderId="33" xfId="1573" applyNumberFormat="1" applyFont="1" applyFill="1" applyBorder="1" applyAlignment="1">
      <alignment horizontal="left" vertical="center" wrapText="1"/>
    </xf>
    <xf numFmtId="177" fontId="36" fillId="0" borderId="33" xfId="1573" applyNumberFormat="1" applyFont="1" applyFill="1" applyBorder="1" applyAlignment="1">
      <alignment vertical="center"/>
    </xf>
    <xf numFmtId="0" fontId="36" fillId="0" borderId="19" xfId="0" applyFont="1" applyFill="1" applyBorder="1" applyAlignment="1">
      <alignment horizontal="centerContinuous" vertical="center"/>
    </xf>
    <xf numFmtId="0" fontId="36" fillId="0" borderId="34" xfId="0" applyFont="1" applyFill="1" applyBorder="1" applyAlignment="1">
      <alignment horizontal="centerContinuous" vertical="center"/>
    </xf>
    <xf numFmtId="0" fontId="36" fillId="0" borderId="35" xfId="0" applyFont="1" applyFill="1" applyBorder="1" applyAlignment="1">
      <alignment horizontal="centerContinuous" vertical="center"/>
    </xf>
    <xf numFmtId="177" fontId="36" fillId="0" borderId="3" xfId="1573" applyNumberFormat="1" applyFont="1" applyFill="1" applyBorder="1" applyAlignment="1">
      <alignment vertical="center"/>
    </xf>
    <xf numFmtId="0" fontId="36" fillId="0" borderId="36" xfId="0" applyFont="1" applyFill="1" applyBorder="1" applyAlignment="1">
      <alignment horizontal="center" vertical="center"/>
    </xf>
    <xf numFmtId="0" fontId="36" fillId="27" borderId="3" xfId="0" applyFont="1" applyFill="1" applyBorder="1" applyAlignment="1">
      <alignment horizontal="center" vertical="center"/>
    </xf>
    <xf numFmtId="0" fontId="36" fillId="0" borderId="0" xfId="0" applyFont="1" applyBorder="1">
      <alignment vertical="center"/>
    </xf>
    <xf numFmtId="0" fontId="36" fillId="0" borderId="0" xfId="0" applyFont="1" applyFill="1" applyBorder="1" applyAlignment="1">
      <alignment horizontal="center" vertical="center" wrapText="1"/>
    </xf>
    <xf numFmtId="0" fontId="45" fillId="0" borderId="0" xfId="1549" applyFont="1" applyFill="1" applyBorder="1" applyAlignment="1">
      <alignment vertical="center"/>
    </xf>
    <xf numFmtId="0" fontId="46" fillId="0" borderId="0" xfId="1202" applyNumberFormat="1" applyFont="1" applyFill="1" applyBorder="1" applyAlignment="1">
      <alignment vertical="center"/>
    </xf>
    <xf numFmtId="0" fontId="43" fillId="0" borderId="0" xfId="1202" applyNumberFormat="1" applyFont="1" applyFill="1" applyBorder="1" applyAlignment="1">
      <alignment vertical="center"/>
    </xf>
    <xf numFmtId="177" fontId="36" fillId="0" borderId="30" xfId="1549" applyNumberFormat="1" applyFont="1" applyBorder="1" applyAlignment="1">
      <alignment horizontal="right" vertical="center" shrinkToFit="1"/>
    </xf>
    <xf numFmtId="0" fontId="36" fillId="27" borderId="3" xfId="0" applyFont="1" applyFill="1" applyBorder="1" applyAlignment="1">
      <alignment horizontal="center" vertical="center" wrapText="1"/>
    </xf>
    <xf numFmtId="0" fontId="41" fillId="0" borderId="0" xfId="0" applyFont="1" applyBorder="1">
      <alignment vertical="center"/>
    </xf>
    <xf numFmtId="177" fontId="36" fillId="0" borderId="36" xfId="1573" applyNumberFormat="1" applyFont="1" applyFill="1" applyBorder="1" applyAlignment="1">
      <alignment vertical="center" shrinkToFit="1"/>
    </xf>
    <xf numFmtId="177" fontId="36" fillId="0" borderId="29" xfId="1573" applyNumberFormat="1" applyFont="1" applyFill="1" applyBorder="1" applyAlignment="1">
      <alignment vertical="center" shrinkToFit="1"/>
    </xf>
    <xf numFmtId="177" fontId="36" fillId="0" borderId="33" xfId="1573" applyNumberFormat="1" applyFont="1" applyFill="1" applyBorder="1" applyAlignment="1">
      <alignment vertical="center" shrinkToFit="1"/>
    </xf>
    <xf numFmtId="177" fontId="36" fillId="0" borderId="3" xfId="1573" applyNumberFormat="1" applyFont="1" applyFill="1" applyBorder="1" applyAlignment="1">
      <alignment vertical="center" shrinkToFit="1"/>
    </xf>
    <xf numFmtId="0" fontId="35" fillId="27" borderId="23" xfId="0" applyFont="1" applyFill="1" applyBorder="1" applyAlignment="1">
      <alignment horizontal="center" vertical="center" wrapText="1"/>
    </xf>
    <xf numFmtId="178" fontId="36" fillId="0" borderId="70" xfId="0" applyNumberFormat="1" applyFont="1" applyFill="1" applyBorder="1" applyAlignment="1">
      <alignment horizontal="right" vertical="center" shrinkToFit="1"/>
    </xf>
    <xf numFmtId="177" fontId="36" fillId="0" borderId="36" xfId="0" applyNumberFormat="1" applyFont="1" applyFill="1" applyBorder="1" applyAlignment="1">
      <alignment horizontal="right" vertical="center" shrinkToFit="1"/>
    </xf>
    <xf numFmtId="177" fontId="36" fillId="0" borderId="29" xfId="0" applyNumberFormat="1" applyFont="1" applyFill="1" applyBorder="1" applyAlignment="1">
      <alignment horizontal="right" vertical="center" shrinkToFit="1"/>
    </xf>
    <xf numFmtId="177" fontId="36" fillId="0" borderId="33" xfId="0" applyNumberFormat="1" applyFont="1" applyFill="1" applyBorder="1" applyAlignment="1">
      <alignment horizontal="right" vertical="center" shrinkToFit="1"/>
    </xf>
    <xf numFmtId="177" fontId="36" fillId="0" borderId="50" xfId="0" applyNumberFormat="1" applyFont="1" applyFill="1" applyBorder="1" applyAlignment="1">
      <alignment horizontal="right" vertical="center" shrinkToFit="1"/>
    </xf>
    <xf numFmtId="177" fontId="36" fillId="0" borderId="3" xfId="0" applyNumberFormat="1" applyFont="1" applyFill="1" applyBorder="1" applyAlignment="1">
      <alignment horizontal="right" vertical="center" shrinkToFit="1"/>
    </xf>
    <xf numFmtId="177" fontId="36" fillId="0" borderId="68" xfId="0" applyNumberFormat="1" applyFont="1" applyFill="1" applyBorder="1" applyAlignment="1">
      <alignment horizontal="right" vertical="center" shrinkToFit="1"/>
    </xf>
    <xf numFmtId="0" fontId="45" fillId="0" borderId="0" xfId="1576" applyFont="1">
      <alignment vertical="center"/>
    </xf>
    <xf numFmtId="0" fontId="35" fillId="27" borderId="65" xfId="0" applyFont="1" applyFill="1" applyBorder="1" applyAlignment="1">
      <alignment horizontal="center" vertical="center" wrapText="1"/>
    </xf>
    <xf numFmtId="0" fontId="36" fillId="27" borderId="56" xfId="0" applyFont="1" applyFill="1" applyBorder="1" applyAlignment="1">
      <alignment horizontal="center" vertical="center" wrapText="1"/>
    </xf>
    <xf numFmtId="0" fontId="35" fillId="27" borderId="57" xfId="0" applyFont="1" applyFill="1" applyBorder="1" applyAlignment="1">
      <alignment horizontal="center" vertical="center" wrapText="1"/>
    </xf>
    <xf numFmtId="0" fontId="41" fillId="0" borderId="0" xfId="0" applyFont="1" applyFill="1">
      <alignment vertical="center"/>
    </xf>
    <xf numFmtId="0" fontId="36" fillId="0" borderId="3" xfId="0" applyFont="1" applyFill="1" applyBorder="1">
      <alignment vertical="center"/>
    </xf>
    <xf numFmtId="178" fontId="36" fillId="0" borderId="3" xfId="0" applyNumberFormat="1" applyFont="1" applyFill="1" applyBorder="1">
      <alignment vertical="center"/>
    </xf>
    <xf numFmtId="178" fontId="36" fillId="0" borderId="0" xfId="0" applyNumberFormat="1" applyFont="1" applyFill="1" applyBorder="1">
      <alignment vertical="center"/>
    </xf>
    <xf numFmtId="0" fontId="41" fillId="0" borderId="0" xfId="0" applyFont="1" applyFill="1" applyBorder="1">
      <alignment vertical="center"/>
    </xf>
    <xf numFmtId="49" fontId="36" fillId="0" borderId="36" xfId="1573" applyNumberFormat="1" applyFont="1" applyFill="1" applyBorder="1" applyAlignment="1">
      <alignment horizontal="center" vertical="center"/>
    </xf>
    <xf numFmtId="49" fontId="36" fillId="0" borderId="29" xfId="1573" applyNumberFormat="1" applyFont="1" applyFill="1" applyBorder="1" applyAlignment="1">
      <alignment horizontal="center" vertical="center"/>
    </xf>
    <xf numFmtId="49" fontId="36" fillId="0" borderId="33" xfId="1573" applyNumberFormat="1" applyFont="1" applyFill="1" applyBorder="1" applyAlignment="1">
      <alignment horizontal="center" vertical="center"/>
    </xf>
    <xf numFmtId="0" fontId="36" fillId="0" borderId="0" xfId="1386" applyFont="1" applyFill="1" applyBorder="1">
      <alignment vertical="center"/>
    </xf>
    <xf numFmtId="178" fontId="36" fillId="0" borderId="37" xfId="0" applyNumberFormat="1" applyFont="1" applyFill="1" applyBorder="1" applyAlignment="1">
      <alignment horizontal="right" vertical="center" shrinkToFit="1"/>
    </xf>
    <xf numFmtId="178" fontId="36" fillId="0" borderId="40" xfId="0" applyNumberFormat="1" applyFont="1" applyFill="1" applyBorder="1" applyAlignment="1">
      <alignment horizontal="right" vertical="center" shrinkToFit="1"/>
    </xf>
    <xf numFmtId="178" fontId="36" fillId="0" borderId="52" xfId="0" applyNumberFormat="1" applyFont="1" applyFill="1" applyBorder="1" applyAlignment="1">
      <alignment horizontal="right" vertical="center" shrinkToFit="1"/>
    </xf>
    <xf numFmtId="178" fontId="36" fillId="0" borderId="57" xfId="0" applyNumberFormat="1" applyFont="1" applyFill="1" applyBorder="1" applyAlignment="1">
      <alignment horizontal="right" vertical="center" shrinkToFit="1"/>
    </xf>
    <xf numFmtId="178" fontId="36" fillId="0" borderId="66" xfId="0" applyNumberFormat="1" applyFont="1" applyFill="1" applyBorder="1" applyAlignment="1">
      <alignment horizontal="right" vertical="center" shrinkToFit="1"/>
    </xf>
    <xf numFmtId="178" fontId="36" fillId="0" borderId="54" xfId="0" applyNumberFormat="1" applyFont="1" applyFill="1" applyBorder="1" applyAlignment="1">
      <alignment horizontal="right" vertical="center" shrinkToFit="1"/>
    </xf>
    <xf numFmtId="177" fontId="36" fillId="0" borderId="71" xfId="0" applyNumberFormat="1" applyFont="1" applyFill="1" applyBorder="1" applyAlignment="1">
      <alignment vertical="center" shrinkToFit="1"/>
    </xf>
    <xf numFmtId="178" fontId="36" fillId="0" borderId="71" xfId="0" applyNumberFormat="1" applyFont="1" applyFill="1" applyBorder="1" applyAlignment="1">
      <alignment vertical="center" shrinkToFit="1"/>
    </xf>
    <xf numFmtId="178" fontId="36" fillId="0" borderId="72" xfId="0" applyNumberFormat="1" applyFont="1" applyFill="1" applyBorder="1" applyAlignment="1">
      <alignment vertical="center" shrinkToFit="1"/>
    </xf>
    <xf numFmtId="49" fontId="36" fillId="0" borderId="73" xfId="1573" applyNumberFormat="1" applyFont="1" applyFill="1" applyBorder="1" applyAlignment="1">
      <alignment horizontal="center" vertical="center" wrapText="1"/>
    </xf>
    <xf numFmtId="178" fontId="36" fillId="0" borderId="75" xfId="0" applyNumberFormat="1" applyFont="1" applyFill="1" applyBorder="1" applyAlignment="1">
      <alignment horizontal="right" vertical="center" shrinkToFit="1"/>
    </xf>
    <xf numFmtId="178" fontId="36" fillId="0" borderId="38" xfId="0" applyNumberFormat="1" applyFont="1" applyFill="1" applyBorder="1" applyAlignment="1">
      <alignment horizontal="right" vertical="center" shrinkToFit="1"/>
    </xf>
    <xf numFmtId="178" fontId="36" fillId="0" borderId="41" xfId="0" applyNumberFormat="1" applyFont="1" applyFill="1" applyBorder="1" applyAlignment="1">
      <alignment horizontal="right" vertical="center" shrinkToFit="1"/>
    </xf>
    <xf numFmtId="178" fontId="36" fillId="0" borderId="53" xfId="0" applyNumberFormat="1" applyFont="1" applyFill="1" applyBorder="1" applyAlignment="1">
      <alignment horizontal="right" vertical="center" shrinkToFit="1"/>
    </xf>
    <xf numFmtId="178" fontId="36" fillId="0" borderId="55" xfId="0" applyNumberFormat="1" applyFont="1" applyFill="1" applyBorder="1" applyAlignment="1">
      <alignment horizontal="right" vertical="center" shrinkToFit="1"/>
    </xf>
    <xf numFmtId="0" fontId="36" fillId="27" borderId="22" xfId="0" applyFont="1" applyFill="1" applyBorder="1" applyAlignment="1">
      <alignment horizontal="center" vertical="center"/>
    </xf>
    <xf numFmtId="0" fontId="36" fillId="27" borderId="23" xfId="0" applyFont="1" applyFill="1" applyBorder="1" applyAlignment="1">
      <alignment horizontal="center" vertical="center"/>
    </xf>
    <xf numFmtId="0" fontId="36" fillId="27" borderId="21" xfId="0" applyFont="1" applyFill="1" applyBorder="1" applyAlignment="1">
      <alignment horizontal="center" vertical="center" wrapText="1"/>
    </xf>
    <xf numFmtId="0" fontId="36" fillId="27" borderId="17" xfId="0" applyFont="1" applyFill="1" applyBorder="1" applyAlignment="1">
      <alignment horizontal="center" vertical="center" wrapText="1"/>
    </xf>
    <xf numFmtId="0" fontId="36" fillId="27" borderId="3" xfId="0" applyFont="1" applyFill="1" applyBorder="1" applyAlignment="1">
      <alignment horizontal="center" vertical="center" wrapText="1"/>
    </xf>
    <xf numFmtId="0" fontId="49" fillId="0" borderId="3" xfId="1386" applyFont="1" applyFill="1" applyBorder="1" applyAlignment="1">
      <alignment vertical="center"/>
    </xf>
    <xf numFmtId="0" fontId="49" fillId="0" borderId="3" xfId="1386" applyFont="1" applyFill="1" applyBorder="1">
      <alignment vertical="center"/>
    </xf>
    <xf numFmtId="177" fontId="36" fillId="0" borderId="77" xfId="0" applyNumberFormat="1" applyFont="1" applyFill="1" applyBorder="1" applyAlignment="1">
      <alignment horizontal="right" vertical="center" shrinkToFit="1"/>
    </xf>
    <xf numFmtId="178" fontId="36" fillId="0" borderId="77" xfId="0" applyNumberFormat="1" applyFont="1" applyFill="1" applyBorder="1" applyAlignment="1">
      <alignment horizontal="right" vertical="center" shrinkToFit="1"/>
    </xf>
    <xf numFmtId="0" fontId="35" fillId="27" borderId="3" xfId="0" applyFont="1" applyFill="1" applyBorder="1" applyAlignment="1">
      <alignment horizontal="center" vertical="center" wrapText="1"/>
    </xf>
    <xf numFmtId="0" fontId="35" fillId="27" borderId="21" xfId="0" applyFont="1" applyFill="1" applyBorder="1" applyAlignment="1">
      <alignment horizontal="center" vertical="center" wrapText="1"/>
    </xf>
    <xf numFmtId="177" fontId="36" fillId="0" borderId="29" xfId="1549" applyNumberFormat="1" applyFont="1" applyFill="1" applyBorder="1" applyAlignment="1">
      <alignment horizontal="right" vertical="center" shrinkToFit="1"/>
    </xf>
    <xf numFmtId="0" fontId="36" fillId="0" borderId="4" xfId="0" applyFont="1" applyFill="1" applyBorder="1" applyAlignment="1">
      <alignment horizontal="center" vertical="center" shrinkToFit="1"/>
    </xf>
    <xf numFmtId="177" fontId="36" fillId="0" borderId="4" xfId="0" applyNumberFormat="1" applyFont="1" applyFill="1" applyBorder="1" applyAlignment="1">
      <alignment horizontal="right" vertical="center" shrinkToFit="1"/>
    </xf>
    <xf numFmtId="178" fontId="36" fillId="0" borderId="4" xfId="0" applyNumberFormat="1" applyFont="1" applyFill="1" applyBorder="1" applyAlignment="1">
      <alignment horizontal="right" vertical="center" shrinkToFit="1"/>
    </xf>
    <xf numFmtId="0" fontId="50" fillId="0" borderId="3" xfId="1147" applyFont="1" applyFill="1" applyBorder="1" applyAlignment="1" applyProtection="1">
      <alignment vertical="center"/>
      <protection locked="0"/>
    </xf>
    <xf numFmtId="0" fontId="50" fillId="0" borderId="4" xfId="1147" applyFont="1" applyFill="1" applyBorder="1" applyAlignment="1" applyProtection="1">
      <alignment vertical="center"/>
      <protection locked="0"/>
    </xf>
    <xf numFmtId="177" fontId="36" fillId="0" borderId="30" xfId="1549" applyNumberFormat="1" applyFont="1" applyFill="1" applyBorder="1" applyAlignment="1">
      <alignment horizontal="right" vertical="center" shrinkToFit="1"/>
    </xf>
    <xf numFmtId="0" fontId="50" fillId="0" borderId="3" xfId="1147" applyFont="1" applyFill="1" applyBorder="1" applyProtection="1">
      <protection locked="0"/>
    </xf>
    <xf numFmtId="0" fontId="50" fillId="0" borderId="4" xfId="1147" applyFont="1" applyFill="1" applyBorder="1" applyProtection="1">
      <protection locked="0"/>
    </xf>
    <xf numFmtId="0" fontId="36" fillId="0" borderId="67" xfId="0" applyFont="1" applyFill="1" applyBorder="1" applyAlignment="1">
      <alignment horizontal="centerContinuous" vertical="center"/>
    </xf>
    <xf numFmtId="0" fontId="36" fillId="0" borderId="23" xfId="0" applyFont="1" applyFill="1" applyBorder="1" applyAlignment="1">
      <alignment horizontal="centerContinuous" vertical="center"/>
    </xf>
    <xf numFmtId="0" fontId="36" fillId="0" borderId="22" xfId="0" applyFont="1" applyFill="1" applyBorder="1" applyAlignment="1">
      <alignment horizontal="centerContinuous" vertical="center"/>
    </xf>
    <xf numFmtId="178" fontId="48" fillId="0" borderId="3" xfId="0" applyNumberFormat="1" applyFont="1" applyFill="1" applyBorder="1">
      <alignment vertical="center"/>
    </xf>
    <xf numFmtId="178" fontId="42" fillId="0" borderId="0" xfId="0" applyNumberFormat="1" applyFont="1" applyFill="1">
      <alignment vertical="center"/>
    </xf>
    <xf numFmtId="178" fontId="48" fillId="0" borderId="0" xfId="0" applyNumberFormat="1" applyFont="1" applyFill="1">
      <alignment vertical="center"/>
    </xf>
    <xf numFmtId="0" fontId="0" fillId="0" borderId="0" xfId="0" applyFill="1">
      <alignment vertical="center"/>
    </xf>
    <xf numFmtId="0" fontId="44" fillId="0" borderId="3" xfId="1147" applyFont="1" applyFill="1" applyBorder="1" applyProtection="1">
      <protection locked="0"/>
    </xf>
    <xf numFmtId="0" fontId="36" fillId="27" borderId="22" xfId="0" applyFont="1" applyFill="1" applyBorder="1" applyAlignment="1">
      <alignment horizontal="center" vertical="center"/>
    </xf>
    <xf numFmtId="0" fontId="36" fillId="27" borderId="23" xfId="0" applyFont="1" applyFill="1" applyBorder="1" applyAlignment="1">
      <alignment horizontal="center" vertical="center"/>
    </xf>
    <xf numFmtId="0" fontId="36" fillId="27" borderId="17" xfId="0" applyFont="1" applyFill="1" applyBorder="1" applyAlignment="1">
      <alignment horizontal="center" vertical="center" wrapText="1"/>
    </xf>
    <xf numFmtId="0" fontId="41" fillId="0" borderId="78" xfId="0" applyFont="1" applyBorder="1">
      <alignment vertical="center"/>
    </xf>
    <xf numFmtId="0" fontId="41" fillId="0" borderId="79" xfId="0" applyFont="1" applyBorder="1">
      <alignment vertical="center"/>
    </xf>
    <xf numFmtId="0" fontId="41" fillId="0" borderId="80" xfId="0" applyFont="1" applyBorder="1">
      <alignment vertical="center"/>
    </xf>
    <xf numFmtId="0" fontId="41" fillId="0" borderId="81" xfId="0" applyFont="1" applyBorder="1">
      <alignment vertical="center"/>
    </xf>
    <xf numFmtId="0" fontId="41" fillId="28" borderId="3" xfId="0" applyFont="1" applyFill="1" applyBorder="1">
      <alignment vertical="center"/>
    </xf>
    <xf numFmtId="178" fontId="41" fillId="0" borderId="0" xfId="1743" applyNumberFormat="1" applyFont="1" applyBorder="1">
      <alignment vertical="center"/>
    </xf>
    <xf numFmtId="0" fontId="41" fillId="0" borderId="0" xfId="0" applyFont="1" applyBorder="1" applyAlignment="1">
      <alignment vertical="center"/>
    </xf>
    <xf numFmtId="178" fontId="41" fillId="0" borderId="0" xfId="1743" applyNumberFormat="1" applyFont="1" applyBorder="1" applyAlignment="1">
      <alignment vertical="center"/>
    </xf>
    <xf numFmtId="0" fontId="41" fillId="0" borderId="82" xfId="0" applyFont="1" applyBorder="1" applyAlignment="1">
      <alignment vertical="center"/>
    </xf>
    <xf numFmtId="0" fontId="41" fillId="29" borderId="3" xfId="0" applyFont="1" applyFill="1" applyBorder="1">
      <alignment vertical="center"/>
    </xf>
    <xf numFmtId="0" fontId="41" fillId="30" borderId="3" xfId="0" applyFont="1" applyFill="1" applyBorder="1">
      <alignment vertical="center"/>
    </xf>
    <xf numFmtId="0" fontId="41" fillId="31" borderId="3" xfId="0" applyFont="1" applyFill="1" applyBorder="1">
      <alignment vertical="center"/>
    </xf>
    <xf numFmtId="0" fontId="41" fillId="32" borderId="3" xfId="0" applyFont="1" applyFill="1" applyBorder="1">
      <alignment vertical="center"/>
    </xf>
    <xf numFmtId="0" fontId="41" fillId="0" borderId="83" xfId="0" applyFont="1" applyBorder="1">
      <alignment vertical="center"/>
    </xf>
    <xf numFmtId="0" fontId="41" fillId="0" borderId="84" xfId="0" applyFont="1" applyBorder="1">
      <alignment vertical="center"/>
    </xf>
    <xf numFmtId="0" fontId="41" fillId="0" borderId="85" xfId="0" applyFont="1" applyBorder="1" applyAlignment="1">
      <alignment vertical="center"/>
    </xf>
    <xf numFmtId="0" fontId="41" fillId="0" borderId="82" xfId="0" applyFont="1" applyBorder="1">
      <alignment vertical="center"/>
    </xf>
    <xf numFmtId="0" fontId="41" fillId="0" borderId="85" xfId="0" applyFont="1" applyBorder="1">
      <alignment vertical="center"/>
    </xf>
    <xf numFmtId="0" fontId="36" fillId="0" borderId="76" xfId="0" applyFont="1" applyFill="1" applyBorder="1" applyAlignment="1">
      <alignment horizontal="centerContinuous" vertical="center"/>
    </xf>
    <xf numFmtId="0" fontId="35" fillId="27" borderId="66" xfId="0" applyFont="1" applyFill="1" applyBorder="1" applyAlignment="1">
      <alignment horizontal="center" vertical="center" wrapText="1"/>
    </xf>
    <xf numFmtId="0" fontId="36" fillId="27" borderId="21" xfId="0" applyFont="1" applyFill="1" applyBorder="1" applyAlignment="1">
      <alignment horizontal="center" vertical="center" wrapText="1"/>
    </xf>
    <xf numFmtId="0" fontId="36" fillId="27" borderId="3" xfId="0" applyFont="1" applyFill="1" applyBorder="1" applyAlignment="1">
      <alignment horizontal="center" vertical="center"/>
    </xf>
    <xf numFmtId="0" fontId="36" fillId="0" borderId="0" xfId="1576" applyFont="1">
      <alignment vertical="center"/>
    </xf>
    <xf numFmtId="0" fontId="36" fillId="27" borderId="21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vertical="center"/>
    </xf>
    <xf numFmtId="0" fontId="36" fillId="0" borderId="0" xfId="0" applyFont="1" applyFill="1" applyAlignment="1">
      <alignment horizontal="right" vertical="center"/>
    </xf>
    <xf numFmtId="178" fontId="36" fillId="0" borderId="29" xfId="1549" applyNumberFormat="1" applyFont="1" applyFill="1" applyBorder="1" applyAlignment="1">
      <alignment horizontal="right" vertical="center" shrinkToFit="1"/>
    </xf>
    <xf numFmtId="178" fontId="36" fillId="0" borderId="33" xfId="1549" applyNumberFormat="1" applyFont="1" applyFill="1" applyBorder="1" applyAlignment="1">
      <alignment horizontal="right" vertical="center" shrinkToFit="1"/>
    </xf>
    <xf numFmtId="178" fontId="36" fillId="0" borderId="30" xfId="1549" applyNumberFormat="1" applyFont="1" applyFill="1" applyBorder="1" applyAlignment="1">
      <alignment horizontal="right" vertical="center" shrinkToFit="1"/>
    </xf>
    <xf numFmtId="0" fontId="35" fillId="0" borderId="3" xfId="0" applyFont="1" applyBorder="1">
      <alignment vertical="center"/>
    </xf>
    <xf numFmtId="179" fontId="36" fillId="0" borderId="4" xfId="0" applyNumberFormat="1" applyFont="1" applyFill="1" applyBorder="1" applyAlignment="1">
      <alignment horizontal="right" vertical="center" shrinkToFit="1"/>
    </xf>
    <xf numFmtId="179" fontId="36" fillId="0" borderId="30" xfId="0" applyNumberFormat="1" applyFont="1" applyFill="1" applyBorder="1" applyAlignment="1">
      <alignment horizontal="right" vertical="center" shrinkToFit="1"/>
    </xf>
    <xf numFmtId="179" fontId="36" fillId="0" borderId="77" xfId="0" applyNumberFormat="1" applyFont="1" applyFill="1" applyBorder="1" applyAlignment="1">
      <alignment horizontal="right" vertical="center" shrinkToFit="1"/>
    </xf>
    <xf numFmtId="0" fontId="36" fillId="0" borderId="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179" fontId="41" fillId="0" borderId="3" xfId="0" applyNumberFormat="1" applyFont="1" applyBorder="1">
      <alignment vertical="center"/>
    </xf>
    <xf numFmtId="178" fontId="36" fillId="0" borderId="42" xfId="1743" applyNumberFormat="1" applyFont="1" applyFill="1" applyBorder="1" applyAlignment="1">
      <alignment vertical="center" shrinkToFit="1"/>
    </xf>
    <xf numFmtId="178" fontId="36" fillId="0" borderId="43" xfId="1743" applyNumberFormat="1" applyFont="1" applyFill="1" applyBorder="1" applyAlignment="1">
      <alignment vertical="center" shrinkToFit="1"/>
    </xf>
    <xf numFmtId="178" fontId="36" fillId="0" borderId="47" xfId="1743" applyNumberFormat="1" applyFont="1" applyFill="1" applyBorder="1" applyAlignment="1">
      <alignment vertical="center" shrinkToFit="1"/>
    </xf>
    <xf numFmtId="178" fontId="36" fillId="0" borderId="35" xfId="1743" applyNumberFormat="1" applyFont="1" applyFill="1" applyBorder="1" applyAlignment="1">
      <alignment vertical="center" shrinkToFit="1"/>
    </xf>
    <xf numFmtId="178" fontId="36" fillId="0" borderId="36" xfId="1743" applyNumberFormat="1" applyFont="1" applyFill="1" applyBorder="1" applyAlignment="1">
      <alignment horizontal="right" vertical="center" shrinkToFit="1"/>
    </xf>
    <xf numFmtId="178" fontId="36" fillId="0" borderId="29" xfId="1743" applyNumberFormat="1" applyFont="1" applyFill="1" applyBorder="1" applyAlignment="1">
      <alignment horizontal="right" vertical="center" shrinkToFit="1"/>
    </xf>
    <xf numFmtId="178" fontId="36" fillId="0" borderId="33" xfId="1743" applyNumberFormat="1" applyFont="1" applyFill="1" applyBorder="1" applyAlignment="1">
      <alignment horizontal="right" vertical="center" shrinkToFit="1"/>
    </xf>
    <xf numFmtId="178" fontId="36" fillId="0" borderId="3" xfId="1743" applyNumberFormat="1" applyFont="1" applyFill="1" applyBorder="1" applyAlignment="1">
      <alignment horizontal="right" vertical="center" shrinkToFit="1"/>
    </xf>
    <xf numFmtId="178" fontId="36" fillId="0" borderId="21" xfId="1743" applyNumberFormat="1" applyFont="1" applyFill="1" applyBorder="1" applyAlignment="1">
      <alignment horizontal="right" vertical="center" shrinkToFit="1"/>
    </xf>
    <xf numFmtId="178" fontId="36" fillId="0" borderId="50" xfId="1743" applyNumberFormat="1" applyFont="1" applyFill="1" applyBorder="1" applyAlignment="1">
      <alignment horizontal="right" vertical="center" shrinkToFit="1"/>
    </xf>
    <xf numFmtId="179" fontId="36" fillId="0" borderId="3" xfId="0" applyNumberFormat="1" applyFont="1" applyFill="1" applyBorder="1">
      <alignment vertical="center"/>
    </xf>
    <xf numFmtId="0" fontId="36" fillId="0" borderId="3" xfId="0" applyFont="1" applyBorder="1" applyAlignment="1">
      <alignment horizontal="center" vertical="center" wrapText="1"/>
    </xf>
    <xf numFmtId="177" fontId="36" fillId="0" borderId="88" xfId="1573" applyNumberFormat="1" applyFont="1" applyFill="1" applyBorder="1" applyAlignment="1">
      <alignment horizontal="center" vertical="center"/>
    </xf>
    <xf numFmtId="177" fontId="36" fillId="0" borderId="43" xfId="1573" applyNumberFormat="1" applyFont="1" applyFill="1" applyBorder="1" applyAlignment="1">
      <alignment horizontal="center" vertical="center"/>
    </xf>
    <xf numFmtId="177" fontId="36" fillId="0" borderId="47" xfId="1573" applyNumberFormat="1" applyFont="1" applyFill="1" applyBorder="1" applyAlignment="1">
      <alignment horizontal="center" vertical="center"/>
    </xf>
    <xf numFmtId="179" fontId="36" fillId="0" borderId="3" xfId="1744" applyNumberFormat="1" applyFont="1" applyFill="1" applyBorder="1">
      <alignment vertical="center"/>
    </xf>
    <xf numFmtId="177" fontId="36" fillId="0" borderId="5" xfId="0" applyNumberFormat="1" applyFont="1" applyFill="1" applyBorder="1" applyAlignment="1">
      <alignment horizontal="right" vertical="center" shrinkToFit="1"/>
    </xf>
    <xf numFmtId="177" fontId="36" fillId="0" borderId="28" xfId="0" applyNumberFormat="1" applyFont="1" applyFill="1" applyBorder="1" applyAlignment="1">
      <alignment horizontal="right" vertical="center" shrinkToFit="1"/>
    </xf>
    <xf numFmtId="0" fontId="36" fillId="0" borderId="3" xfId="0" applyFont="1" applyBorder="1" applyAlignment="1">
      <alignment horizontal="center" vertical="center"/>
    </xf>
    <xf numFmtId="177" fontId="36" fillId="0" borderId="32" xfId="0" applyNumberFormat="1" applyFont="1" applyFill="1" applyBorder="1" applyAlignment="1">
      <alignment horizontal="right" vertical="center" shrinkToFit="1"/>
    </xf>
    <xf numFmtId="0" fontId="36" fillId="0" borderId="26" xfId="1549" applyFont="1" applyBorder="1" applyAlignment="1">
      <alignment horizontal="center" vertical="center"/>
    </xf>
    <xf numFmtId="0" fontId="36" fillId="0" borderId="27" xfId="1549" applyFont="1" applyBorder="1" applyAlignment="1">
      <alignment horizontal="center" vertical="center"/>
    </xf>
    <xf numFmtId="0" fontId="36" fillId="0" borderId="31" xfId="1549" applyFont="1" applyBorder="1" applyAlignment="1">
      <alignment horizontal="center" vertical="center"/>
    </xf>
    <xf numFmtId="178" fontId="36" fillId="0" borderId="3" xfId="0" applyNumberFormat="1" applyFont="1" applyFill="1" applyBorder="1" applyAlignment="1">
      <alignment horizontal="right" vertical="center"/>
    </xf>
    <xf numFmtId="0" fontId="36" fillId="0" borderId="3" xfId="0" applyFont="1" applyFill="1" applyBorder="1" applyAlignment="1">
      <alignment horizontal="right" vertical="center"/>
    </xf>
    <xf numFmtId="0" fontId="36" fillId="0" borderId="3" xfId="0" applyFont="1" applyBorder="1" applyAlignment="1">
      <alignment horizontal="center" vertical="center"/>
    </xf>
    <xf numFmtId="178" fontId="44" fillId="0" borderId="3" xfId="0" applyNumberFormat="1" applyFont="1" applyFill="1" applyBorder="1">
      <alignment vertical="center"/>
    </xf>
    <xf numFmtId="177" fontId="36" fillId="0" borderId="21" xfId="0" applyNumberFormat="1" applyFont="1" applyFill="1" applyBorder="1" applyAlignment="1">
      <alignment horizontal="right" vertical="center" shrinkToFit="1"/>
    </xf>
    <xf numFmtId="177" fontId="36" fillId="0" borderId="33" xfId="1549" applyNumberFormat="1" applyFont="1" applyFill="1" applyBorder="1" applyAlignment="1">
      <alignment horizontal="right" vertical="center" shrinkToFit="1"/>
    </xf>
    <xf numFmtId="0" fontId="36" fillId="0" borderId="0" xfId="1549" applyFont="1" applyFill="1" applyAlignment="1">
      <alignment vertical="center"/>
    </xf>
    <xf numFmtId="177" fontId="36" fillId="0" borderId="0" xfId="0" applyNumberFormat="1" applyFont="1" applyFill="1">
      <alignment vertical="center"/>
    </xf>
    <xf numFmtId="0" fontId="38" fillId="0" borderId="0" xfId="0" applyFont="1" applyFill="1">
      <alignment vertical="center"/>
    </xf>
    <xf numFmtId="177" fontId="36" fillId="0" borderId="36" xfId="1573" applyNumberFormat="1" applyFont="1" applyFill="1" applyBorder="1" applyAlignment="1">
      <alignment vertical="center"/>
    </xf>
    <xf numFmtId="177" fontId="36" fillId="0" borderId="21" xfId="1573" applyNumberFormat="1" applyFont="1" applyFill="1" applyBorder="1" applyAlignment="1">
      <alignment vertical="center"/>
    </xf>
    <xf numFmtId="177" fontId="36" fillId="0" borderId="21" xfId="0" applyNumberFormat="1" applyFont="1" applyFill="1" applyBorder="1" applyAlignment="1">
      <alignment vertical="center" shrinkToFit="1"/>
    </xf>
    <xf numFmtId="0" fontId="41" fillId="0" borderId="3" xfId="0" applyFont="1" applyFill="1" applyBorder="1">
      <alignment vertical="center"/>
    </xf>
    <xf numFmtId="0" fontId="36" fillId="0" borderId="21" xfId="0" applyFont="1" applyFill="1" applyBorder="1" applyAlignment="1">
      <alignment horizontal="center" vertical="center" shrinkToFit="1"/>
    </xf>
    <xf numFmtId="0" fontId="45" fillId="0" borderId="0" xfId="1576" applyFont="1" applyFill="1">
      <alignment vertical="center"/>
    </xf>
    <xf numFmtId="0" fontId="36" fillId="0" borderId="21" xfId="0" applyFont="1" applyFill="1" applyBorder="1" applyAlignment="1">
      <alignment vertical="center"/>
    </xf>
    <xf numFmtId="177" fontId="36" fillId="0" borderId="37" xfId="0" applyNumberFormat="1" applyFont="1" applyFill="1" applyBorder="1" applyAlignment="1">
      <alignment vertical="center" shrinkToFit="1"/>
    </xf>
    <xf numFmtId="177" fontId="36" fillId="0" borderId="65" xfId="0" applyNumberFormat="1" applyFont="1" applyFill="1" applyBorder="1" applyAlignment="1">
      <alignment vertical="center" shrinkToFit="1"/>
    </xf>
    <xf numFmtId="177" fontId="36" fillId="0" borderId="74" xfId="0" applyNumberFormat="1" applyFont="1" applyFill="1" applyBorder="1" applyAlignment="1">
      <alignment vertical="center" shrinkToFit="1"/>
    </xf>
    <xf numFmtId="177" fontId="36" fillId="0" borderId="96" xfId="0" applyNumberFormat="1" applyFont="1" applyFill="1" applyBorder="1" applyAlignment="1">
      <alignment horizontal="right" vertical="center" shrinkToFit="1"/>
    </xf>
    <xf numFmtId="178" fontId="36" fillId="0" borderId="39" xfId="0" applyNumberFormat="1" applyFont="1" applyFill="1" applyBorder="1" applyAlignment="1">
      <alignment horizontal="right" vertical="center" shrinkToFit="1"/>
    </xf>
    <xf numFmtId="0" fontId="36" fillId="0" borderId="97" xfId="0" applyFont="1" applyFill="1" applyBorder="1">
      <alignment vertical="center"/>
    </xf>
    <xf numFmtId="0" fontId="43" fillId="0" borderId="0" xfId="0" applyFont="1" applyAlignment="1">
      <alignment vertical="center"/>
    </xf>
    <xf numFmtId="0" fontId="35" fillId="0" borderId="0" xfId="0" applyFont="1" applyFill="1">
      <alignment vertical="center"/>
    </xf>
    <xf numFmtId="0" fontId="47" fillId="0" borderId="0" xfId="0" applyFont="1" applyFill="1" applyAlignment="1">
      <alignment horizontal="left" vertical="center"/>
    </xf>
    <xf numFmtId="0" fontId="35" fillId="0" borderId="0" xfId="0" applyFont="1" applyFill="1" applyBorder="1">
      <alignment vertical="center"/>
    </xf>
    <xf numFmtId="0" fontId="36" fillId="0" borderId="17" xfId="0" applyFont="1" applyFill="1" applyBorder="1">
      <alignment vertical="center"/>
    </xf>
    <xf numFmtId="178" fontId="36" fillId="0" borderId="17" xfId="0" applyNumberFormat="1" applyFont="1" applyFill="1" applyBorder="1">
      <alignment vertical="center"/>
    </xf>
    <xf numFmtId="178" fontId="36" fillId="0" borderId="17" xfId="0" applyNumberFormat="1" applyFont="1" applyFill="1" applyBorder="1" applyAlignment="1">
      <alignment horizontal="right" vertical="center"/>
    </xf>
    <xf numFmtId="0" fontId="36" fillId="0" borderId="3" xfId="0" applyFont="1" applyBorder="1" applyAlignment="1">
      <alignment horizontal="centerContinuous" vertical="center" wrapText="1"/>
    </xf>
    <xf numFmtId="0" fontId="36" fillId="0" borderId="0" xfId="0" applyFont="1" applyAlignment="1">
      <alignment vertical="center"/>
    </xf>
    <xf numFmtId="0" fontId="36" fillId="27" borderId="22" xfId="0" applyFont="1" applyFill="1" applyBorder="1" applyAlignment="1">
      <alignment horizontal="center" vertical="center"/>
    </xf>
    <xf numFmtId="0" fontId="36" fillId="27" borderId="23" xfId="0" applyFont="1" applyFill="1" applyBorder="1" applyAlignment="1">
      <alignment horizontal="center" vertical="center"/>
    </xf>
    <xf numFmtId="0" fontId="36" fillId="27" borderId="62" xfId="0" applyFont="1" applyFill="1" applyBorder="1" applyAlignment="1">
      <alignment horizontal="center" vertical="center" wrapText="1"/>
    </xf>
    <xf numFmtId="0" fontId="36" fillId="27" borderId="64" xfId="0" applyFont="1" applyFill="1" applyBorder="1" applyAlignment="1">
      <alignment horizontal="center" vertical="center" wrapText="1"/>
    </xf>
    <xf numFmtId="0" fontId="36" fillId="27" borderId="20" xfId="1549" applyFont="1" applyFill="1" applyBorder="1" applyAlignment="1">
      <alignment horizontal="center" vertical="center"/>
    </xf>
    <xf numFmtId="0" fontId="36" fillId="27" borderId="24" xfId="1549" applyFont="1" applyFill="1" applyBorder="1" applyAlignment="1">
      <alignment horizontal="center" vertical="center"/>
    </xf>
    <xf numFmtId="0" fontId="36" fillId="27" borderId="25" xfId="1549" applyFont="1" applyFill="1" applyBorder="1" applyAlignment="1">
      <alignment horizontal="center" vertical="center"/>
    </xf>
    <xf numFmtId="0" fontId="35" fillId="27" borderId="21" xfId="0" applyFont="1" applyFill="1" applyBorder="1" applyAlignment="1">
      <alignment horizontal="center" vertical="center" wrapText="1"/>
    </xf>
    <xf numFmtId="0" fontId="35" fillId="27" borderId="16" xfId="0" applyFont="1" applyFill="1" applyBorder="1" applyAlignment="1">
      <alignment horizontal="center" vertical="center" wrapText="1"/>
    </xf>
    <xf numFmtId="0" fontId="35" fillId="27" borderId="17" xfId="0" applyFont="1" applyFill="1" applyBorder="1" applyAlignment="1">
      <alignment horizontal="center" vertical="center" wrapText="1"/>
    </xf>
    <xf numFmtId="0" fontId="36" fillId="27" borderId="19" xfId="0" applyFont="1" applyFill="1" applyBorder="1" applyAlignment="1">
      <alignment horizontal="center" vertical="center" wrapText="1"/>
    </xf>
    <xf numFmtId="0" fontId="36" fillId="27" borderId="35" xfId="0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/>
    </xf>
    <xf numFmtId="0" fontId="36" fillId="27" borderId="4" xfId="0" applyFont="1" applyFill="1" applyBorder="1" applyAlignment="1">
      <alignment horizontal="center" vertical="center"/>
    </xf>
    <xf numFmtId="0" fontId="36" fillId="27" borderId="16" xfId="0" applyFont="1" applyFill="1" applyBorder="1" applyAlignment="1">
      <alignment horizontal="center" vertical="center"/>
    </xf>
    <xf numFmtId="0" fontId="36" fillId="27" borderId="17" xfId="0" applyFont="1" applyFill="1" applyBorder="1" applyAlignment="1">
      <alignment horizontal="center" vertical="center"/>
    </xf>
    <xf numFmtId="0" fontId="36" fillId="27" borderId="4" xfId="0" applyFont="1" applyFill="1" applyBorder="1" applyAlignment="1">
      <alignment horizontal="center" vertical="center" shrinkToFit="1"/>
    </xf>
    <xf numFmtId="0" fontId="36" fillId="27" borderId="16" xfId="0" applyFont="1" applyFill="1" applyBorder="1" applyAlignment="1">
      <alignment horizontal="center" vertical="center" shrinkToFit="1"/>
    </xf>
    <xf numFmtId="0" fontId="36" fillId="27" borderId="17" xfId="0" applyFont="1" applyFill="1" applyBorder="1" applyAlignment="1">
      <alignment horizontal="center" vertical="center" shrinkToFit="1"/>
    </xf>
    <xf numFmtId="0" fontId="36" fillId="27" borderId="19" xfId="0" applyFont="1" applyFill="1" applyBorder="1" applyAlignment="1">
      <alignment horizontal="center" vertical="center"/>
    </xf>
    <xf numFmtId="0" fontId="36" fillId="27" borderId="34" xfId="0" applyFont="1" applyFill="1" applyBorder="1" applyAlignment="1">
      <alignment horizontal="center" vertical="center"/>
    </xf>
    <xf numFmtId="0" fontId="36" fillId="27" borderId="35" xfId="0" applyFont="1" applyFill="1" applyBorder="1" applyAlignment="1">
      <alignment horizontal="center" vertical="center"/>
    </xf>
    <xf numFmtId="0" fontId="36" fillId="27" borderId="62" xfId="0" applyFont="1" applyFill="1" applyBorder="1" applyAlignment="1">
      <alignment horizontal="center" vertical="center"/>
    </xf>
    <xf numFmtId="0" fontId="36" fillId="27" borderId="64" xfId="0" applyFont="1" applyFill="1" applyBorder="1" applyAlignment="1">
      <alignment horizontal="center" vertical="center"/>
    </xf>
    <xf numFmtId="0" fontId="35" fillId="27" borderId="62" xfId="0" applyFont="1" applyFill="1" applyBorder="1" applyAlignment="1">
      <alignment horizontal="center" vertical="center" wrapText="1"/>
    </xf>
    <xf numFmtId="0" fontId="35" fillId="27" borderId="64" xfId="0" applyFont="1" applyFill="1" applyBorder="1" applyAlignment="1">
      <alignment horizontal="center" vertical="center" wrapText="1"/>
    </xf>
    <xf numFmtId="0" fontId="36" fillId="27" borderId="76" xfId="0" applyFont="1" applyFill="1" applyBorder="1" applyAlignment="1">
      <alignment horizontal="center" vertical="center"/>
    </xf>
    <xf numFmtId="0" fontId="36" fillId="27" borderId="3" xfId="0" applyFont="1" applyFill="1" applyBorder="1" applyAlignment="1">
      <alignment horizontal="center" vertical="center"/>
    </xf>
    <xf numFmtId="0" fontId="35" fillId="0" borderId="22" xfId="0" applyFont="1" applyFill="1" applyBorder="1" applyAlignment="1">
      <alignment horizontal="center" vertical="center" wrapText="1"/>
    </xf>
    <xf numFmtId="0" fontId="35" fillId="0" borderId="67" xfId="0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 vertical="center" wrapText="1"/>
    </xf>
    <xf numFmtId="0" fontId="35" fillId="0" borderId="86" xfId="0" applyFont="1" applyFill="1" applyBorder="1" applyAlignment="1">
      <alignment horizontal="center" vertical="center" wrapText="1"/>
    </xf>
    <xf numFmtId="0" fontId="35" fillId="0" borderId="46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 wrapText="1"/>
    </xf>
    <xf numFmtId="0" fontId="36" fillId="0" borderId="5" xfId="0" applyFont="1" applyFill="1" applyBorder="1" applyAlignment="1">
      <alignment horizontal="center" vertical="center" shrinkToFit="1"/>
    </xf>
    <xf numFmtId="0" fontId="36" fillId="0" borderId="6" xfId="0" applyFont="1" applyFill="1" applyBorder="1" applyAlignment="1">
      <alignment horizontal="center" vertical="center" shrinkToFit="1"/>
    </xf>
    <xf numFmtId="0" fontId="36" fillId="27" borderId="76" xfId="0" applyFont="1" applyFill="1" applyBorder="1" applyAlignment="1">
      <alignment horizontal="center" vertical="center" wrapText="1"/>
    </xf>
    <xf numFmtId="0" fontId="36" fillId="0" borderId="21" xfId="0" applyFont="1" applyFill="1" applyBorder="1" applyAlignment="1">
      <alignment horizontal="center" vertical="center" wrapText="1"/>
    </xf>
    <xf numFmtId="0" fontId="36" fillId="0" borderId="17" xfId="0" applyFont="1" applyFill="1" applyBorder="1" applyAlignment="1">
      <alignment horizontal="center" vertical="center" wrapText="1"/>
    </xf>
    <xf numFmtId="0" fontId="36" fillId="0" borderId="21" xfId="0" applyFont="1" applyFill="1" applyBorder="1" applyAlignment="1">
      <alignment horizontal="center" vertical="center"/>
    </xf>
    <xf numFmtId="0" fontId="36" fillId="0" borderId="17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center" vertical="center"/>
    </xf>
    <xf numFmtId="0" fontId="35" fillId="27" borderId="19" xfId="0" applyFont="1" applyFill="1" applyBorder="1" applyAlignment="1">
      <alignment horizontal="center" vertical="center" wrapText="1"/>
    </xf>
    <xf numFmtId="0" fontId="35" fillId="27" borderId="35" xfId="0" applyFont="1" applyFill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 wrapText="1"/>
    </xf>
    <xf numFmtId="0" fontId="36" fillId="0" borderId="67" xfId="0" applyFont="1" applyFill="1" applyBorder="1" applyAlignment="1">
      <alignment horizontal="center" vertical="center" wrapText="1"/>
    </xf>
    <xf numFmtId="0" fontId="36" fillId="0" borderId="23" xfId="0" applyFont="1" applyFill="1" applyBorder="1" applyAlignment="1">
      <alignment horizontal="center" vertical="center" wrapText="1"/>
    </xf>
    <xf numFmtId="0" fontId="36" fillId="0" borderId="18" xfId="0" applyFont="1" applyFill="1" applyBorder="1" applyAlignment="1">
      <alignment horizontal="center" vertical="center" wrapText="1"/>
    </xf>
    <xf numFmtId="0" fontId="36" fillId="0" borderId="86" xfId="0" applyFont="1" applyFill="1" applyBorder="1" applyAlignment="1">
      <alignment horizontal="center" vertical="center" wrapText="1"/>
    </xf>
    <xf numFmtId="0" fontId="36" fillId="0" borderId="46" xfId="0" applyFont="1" applyFill="1" applyBorder="1" applyAlignment="1">
      <alignment horizontal="center" vertical="center" wrapText="1"/>
    </xf>
    <xf numFmtId="0" fontId="36" fillId="27" borderId="19" xfId="1576" applyFont="1" applyFill="1" applyBorder="1" applyAlignment="1">
      <alignment horizontal="center" vertical="center"/>
    </xf>
    <xf numFmtId="0" fontId="36" fillId="27" borderId="35" xfId="1576" applyFont="1" applyFill="1" applyBorder="1" applyAlignment="1">
      <alignment horizontal="center" vertical="center"/>
    </xf>
    <xf numFmtId="179" fontId="36" fillId="0" borderId="21" xfId="0" applyNumberFormat="1" applyFont="1" applyFill="1" applyBorder="1" applyAlignment="1">
      <alignment horizontal="right" vertical="center"/>
    </xf>
    <xf numFmtId="0" fontId="36" fillId="0" borderId="16" xfId="0" applyFont="1" applyFill="1" applyBorder="1" applyAlignment="1">
      <alignment horizontal="right" vertical="center"/>
    </xf>
    <xf numFmtId="179" fontId="36" fillId="0" borderId="69" xfId="0" applyNumberFormat="1" applyFont="1" applyFill="1" applyBorder="1" applyAlignment="1">
      <alignment horizontal="right" vertical="center"/>
    </xf>
    <xf numFmtId="0" fontId="36" fillId="0" borderId="17" xfId="0" applyFont="1" applyFill="1" applyBorder="1" applyAlignment="1">
      <alignment horizontal="right" vertical="center"/>
    </xf>
    <xf numFmtId="0" fontId="36" fillId="0" borderId="16" xfId="0" applyFont="1" applyFill="1" applyBorder="1" applyAlignment="1">
      <alignment horizontal="center" vertical="center"/>
    </xf>
    <xf numFmtId="0" fontId="36" fillId="0" borderId="48" xfId="0" applyFont="1" applyFill="1" applyBorder="1" applyAlignment="1">
      <alignment horizontal="center" vertical="center"/>
    </xf>
    <xf numFmtId="0" fontId="36" fillId="0" borderId="49" xfId="0" applyFont="1" applyFill="1" applyBorder="1" applyAlignment="1">
      <alignment horizontal="center" vertical="center"/>
    </xf>
    <xf numFmtId="0" fontId="36" fillId="0" borderId="44" xfId="0" applyFont="1" applyFill="1" applyBorder="1" applyAlignment="1">
      <alignment horizontal="center" vertical="center"/>
    </xf>
    <xf numFmtId="0" fontId="36" fillId="0" borderId="45" xfId="0" applyFont="1" applyFill="1" applyBorder="1" applyAlignment="1">
      <alignment horizontal="center" vertical="center"/>
    </xf>
    <xf numFmtId="0" fontId="36" fillId="0" borderId="18" xfId="0" applyFont="1" applyFill="1" applyBorder="1" applyAlignment="1">
      <alignment horizontal="center" vertical="center"/>
    </xf>
    <xf numFmtId="0" fontId="36" fillId="0" borderId="46" xfId="0" applyFont="1" applyFill="1" applyBorder="1" applyAlignment="1">
      <alignment horizontal="center" vertical="center"/>
    </xf>
    <xf numFmtId="0" fontId="36" fillId="0" borderId="51" xfId="0" applyFont="1" applyFill="1" applyBorder="1" applyAlignment="1">
      <alignment horizontal="center" vertical="center"/>
    </xf>
    <xf numFmtId="179" fontId="36" fillId="0" borderId="77" xfId="0" applyNumberFormat="1" applyFont="1" applyFill="1" applyBorder="1" applyAlignment="1">
      <alignment horizontal="right" vertical="center"/>
    </xf>
    <xf numFmtId="0" fontId="36" fillId="0" borderId="3" xfId="0" applyFont="1" applyFill="1" applyBorder="1" applyAlignment="1">
      <alignment horizontal="right" vertical="center"/>
    </xf>
    <xf numFmtId="179" fontId="36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>
      <alignment horizontal="right" vertical="center"/>
    </xf>
    <xf numFmtId="0" fontId="36" fillId="0" borderId="87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86" xfId="0" applyFont="1" applyFill="1" applyBorder="1" applyAlignment="1">
      <alignment horizontal="center" vertical="center"/>
    </xf>
    <xf numFmtId="179" fontId="36" fillId="0" borderId="0" xfId="0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horizontal="right" vertical="center"/>
    </xf>
    <xf numFmtId="177" fontId="36" fillId="0" borderId="21" xfId="0" applyNumberFormat="1" applyFont="1" applyBorder="1" applyAlignment="1">
      <alignment vertical="center"/>
    </xf>
    <xf numFmtId="177" fontId="36" fillId="0" borderId="17" xfId="0" applyNumberFormat="1" applyFont="1" applyBorder="1" applyAlignment="1">
      <alignment vertical="center"/>
    </xf>
    <xf numFmtId="0" fontId="36" fillId="27" borderId="21" xfId="0" applyFont="1" applyFill="1" applyBorder="1" applyAlignment="1">
      <alignment horizontal="center" vertical="center"/>
    </xf>
    <xf numFmtId="0" fontId="36" fillId="0" borderId="21" xfId="0" applyFont="1" applyFill="1" applyBorder="1" applyAlignment="1">
      <alignment horizontal="left" vertical="center"/>
    </xf>
    <xf numFmtId="0" fontId="36" fillId="0" borderId="16" xfId="0" applyFont="1" applyFill="1" applyBorder="1" applyAlignment="1">
      <alignment horizontal="left" vertical="center"/>
    </xf>
    <xf numFmtId="0" fontId="36" fillId="0" borderId="17" xfId="0" applyFont="1" applyFill="1" applyBorder="1" applyAlignment="1">
      <alignment horizontal="left" vertical="center"/>
    </xf>
    <xf numFmtId="177" fontId="36" fillId="0" borderId="21" xfId="0" applyNumberFormat="1" applyFont="1" applyFill="1" applyBorder="1" applyAlignment="1">
      <alignment horizontal="right" vertical="center" shrinkToFit="1"/>
    </xf>
    <xf numFmtId="177" fontId="36" fillId="0" borderId="16" xfId="0" applyNumberFormat="1" applyFont="1" applyFill="1" applyBorder="1" applyAlignment="1">
      <alignment horizontal="right" vertical="center" shrinkToFit="1"/>
    </xf>
    <xf numFmtId="177" fontId="36" fillId="0" borderId="17" xfId="0" applyNumberFormat="1" applyFont="1" applyFill="1" applyBorder="1" applyAlignment="1">
      <alignment horizontal="right" vertical="center" shrinkToFit="1"/>
    </xf>
    <xf numFmtId="0" fontId="36" fillId="27" borderId="63" xfId="0" applyFont="1" applyFill="1" applyBorder="1" applyAlignment="1">
      <alignment horizontal="center" vertical="center"/>
    </xf>
    <xf numFmtId="0" fontId="51" fillId="0" borderId="3" xfId="0" applyFont="1" applyBorder="1" applyAlignment="1">
      <alignment horizontal="center" vertical="center" wrapText="1"/>
    </xf>
    <xf numFmtId="0" fontId="51" fillId="0" borderId="76" xfId="0" applyFont="1" applyBorder="1" applyAlignment="1">
      <alignment horizontal="center" vertical="center" wrapText="1"/>
    </xf>
    <xf numFmtId="0" fontId="51" fillId="0" borderId="35" xfId="0" applyFont="1" applyBorder="1" applyAlignment="1">
      <alignment horizontal="center" vertical="center" wrapText="1"/>
    </xf>
    <xf numFmtId="177" fontId="36" fillId="0" borderId="69" xfId="0" applyNumberFormat="1" applyFont="1" applyFill="1" applyBorder="1" applyAlignment="1">
      <alignment horizontal="right" vertical="center" shrinkToFit="1"/>
    </xf>
    <xf numFmtId="0" fontId="36" fillId="0" borderId="68" xfId="0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 wrapText="1"/>
    </xf>
    <xf numFmtId="0" fontId="49" fillId="0" borderId="21" xfId="0" applyFont="1" applyFill="1" applyBorder="1" applyAlignment="1">
      <alignment horizontal="left" vertical="center"/>
    </xf>
    <xf numFmtId="0" fontId="49" fillId="0" borderId="16" xfId="0" applyFont="1" applyFill="1" applyBorder="1" applyAlignment="1">
      <alignment horizontal="left" vertical="center"/>
    </xf>
    <xf numFmtId="0" fontId="49" fillId="0" borderId="17" xfId="0" applyFont="1" applyFill="1" applyBorder="1" applyAlignment="1">
      <alignment horizontal="left" vertical="center"/>
    </xf>
    <xf numFmtId="0" fontId="36" fillId="0" borderId="17" xfId="0" applyFont="1" applyBorder="1" applyAlignment="1">
      <alignment horizontal="center" vertical="center"/>
    </xf>
    <xf numFmtId="177" fontId="36" fillId="33" borderId="16" xfId="0" applyNumberFormat="1" applyFont="1" applyFill="1" applyBorder="1" applyAlignment="1">
      <alignment horizontal="right" vertical="center" shrinkToFit="1"/>
    </xf>
    <xf numFmtId="177" fontId="36" fillId="33" borderId="17" xfId="0" applyNumberFormat="1" applyFont="1" applyFill="1" applyBorder="1" applyAlignment="1">
      <alignment horizontal="right" vertical="center" shrinkToFit="1"/>
    </xf>
    <xf numFmtId="0" fontId="49" fillId="0" borderId="51" xfId="0" applyFont="1" applyFill="1" applyBorder="1" applyAlignment="1">
      <alignment horizontal="left" vertical="center"/>
    </xf>
    <xf numFmtId="177" fontId="36" fillId="0" borderId="51" xfId="0" applyNumberFormat="1" applyFont="1" applyFill="1" applyBorder="1" applyAlignment="1">
      <alignment horizontal="right" vertical="center" shrinkToFit="1"/>
    </xf>
  </cellXfs>
  <cellStyles count="1787">
    <cellStyle name="0,0_x000d__x000a_NA_x000d__x000a_" xfId="1389" xr:uid="{00000000-0005-0000-0000-000000000000}"/>
    <cellStyle name="20% - アクセント 1" xfId="1761" builtinId="30" customBuiltin="1"/>
    <cellStyle name="20% - アクセント 1 10" xfId="2" xr:uid="{00000000-0005-0000-0000-000002000000}"/>
    <cellStyle name="20% - アクセント 1 11" xfId="3" xr:uid="{00000000-0005-0000-0000-000003000000}"/>
    <cellStyle name="20% - アクセント 1 12" xfId="4" xr:uid="{00000000-0005-0000-0000-000004000000}"/>
    <cellStyle name="20% - アクセント 1 13" xfId="5" xr:uid="{00000000-0005-0000-0000-000005000000}"/>
    <cellStyle name="20% - アクセント 1 14" xfId="6" xr:uid="{00000000-0005-0000-0000-000006000000}"/>
    <cellStyle name="20% - アクセント 1 15" xfId="7" xr:uid="{00000000-0005-0000-0000-000007000000}"/>
    <cellStyle name="20% - アクセント 1 16" xfId="8" xr:uid="{00000000-0005-0000-0000-000008000000}"/>
    <cellStyle name="20% - アクセント 1 17" xfId="9" xr:uid="{00000000-0005-0000-0000-000009000000}"/>
    <cellStyle name="20% - アクセント 1 18" xfId="10" xr:uid="{00000000-0005-0000-0000-00000A000000}"/>
    <cellStyle name="20% - アクセント 1 19" xfId="11" xr:uid="{00000000-0005-0000-0000-00000B000000}"/>
    <cellStyle name="20% - アクセント 1 2" xfId="12" xr:uid="{00000000-0005-0000-0000-00000C000000}"/>
    <cellStyle name="20% - アクセント 1 2 2" xfId="13" xr:uid="{00000000-0005-0000-0000-00000D000000}"/>
    <cellStyle name="20% - アクセント 1 20" xfId="14" xr:uid="{00000000-0005-0000-0000-00000E000000}"/>
    <cellStyle name="20% - アクセント 1 21" xfId="15" xr:uid="{00000000-0005-0000-0000-00000F000000}"/>
    <cellStyle name="20% - アクセント 1 22" xfId="16" xr:uid="{00000000-0005-0000-0000-000010000000}"/>
    <cellStyle name="20% - アクセント 1 23" xfId="17" xr:uid="{00000000-0005-0000-0000-000011000000}"/>
    <cellStyle name="20% - アクセント 1 24" xfId="18" xr:uid="{00000000-0005-0000-0000-000012000000}"/>
    <cellStyle name="20% - アクセント 1 25" xfId="19" xr:uid="{00000000-0005-0000-0000-000013000000}"/>
    <cellStyle name="20% - アクセント 1 3" xfId="20" xr:uid="{00000000-0005-0000-0000-000014000000}"/>
    <cellStyle name="20% - アクセント 1 3 2" xfId="21" xr:uid="{00000000-0005-0000-0000-000015000000}"/>
    <cellStyle name="20% - アクセント 1 4" xfId="22" xr:uid="{00000000-0005-0000-0000-000016000000}"/>
    <cellStyle name="20% - アクセント 1 5" xfId="23" xr:uid="{00000000-0005-0000-0000-000017000000}"/>
    <cellStyle name="20% - アクセント 1 6" xfId="24" xr:uid="{00000000-0005-0000-0000-000018000000}"/>
    <cellStyle name="20% - アクセント 1 7" xfId="25" xr:uid="{00000000-0005-0000-0000-000019000000}"/>
    <cellStyle name="20% - アクセント 1 8" xfId="26" xr:uid="{00000000-0005-0000-0000-00001A000000}"/>
    <cellStyle name="20% - アクセント 1 9" xfId="27" xr:uid="{00000000-0005-0000-0000-00001B000000}"/>
    <cellStyle name="20% - アクセント 2" xfId="1764" builtinId="34" customBuiltin="1"/>
    <cellStyle name="20% - アクセント 2 10" xfId="28" xr:uid="{00000000-0005-0000-0000-00001D000000}"/>
    <cellStyle name="20% - アクセント 2 11" xfId="29" xr:uid="{00000000-0005-0000-0000-00001E000000}"/>
    <cellStyle name="20% - アクセント 2 12" xfId="30" xr:uid="{00000000-0005-0000-0000-00001F000000}"/>
    <cellStyle name="20% - アクセント 2 13" xfId="31" xr:uid="{00000000-0005-0000-0000-000020000000}"/>
    <cellStyle name="20% - アクセント 2 14" xfId="32" xr:uid="{00000000-0005-0000-0000-000021000000}"/>
    <cellStyle name="20% - アクセント 2 15" xfId="33" xr:uid="{00000000-0005-0000-0000-000022000000}"/>
    <cellStyle name="20% - アクセント 2 16" xfId="34" xr:uid="{00000000-0005-0000-0000-000023000000}"/>
    <cellStyle name="20% - アクセント 2 17" xfId="35" xr:uid="{00000000-0005-0000-0000-000024000000}"/>
    <cellStyle name="20% - アクセント 2 18" xfId="36" xr:uid="{00000000-0005-0000-0000-000025000000}"/>
    <cellStyle name="20% - アクセント 2 19" xfId="37" xr:uid="{00000000-0005-0000-0000-000026000000}"/>
    <cellStyle name="20% - アクセント 2 2" xfId="38" xr:uid="{00000000-0005-0000-0000-000027000000}"/>
    <cellStyle name="20% - アクセント 2 2 2" xfId="39" xr:uid="{00000000-0005-0000-0000-000028000000}"/>
    <cellStyle name="20% - アクセント 2 20" xfId="40" xr:uid="{00000000-0005-0000-0000-000029000000}"/>
    <cellStyle name="20% - アクセント 2 21" xfId="41" xr:uid="{00000000-0005-0000-0000-00002A000000}"/>
    <cellStyle name="20% - アクセント 2 22" xfId="42" xr:uid="{00000000-0005-0000-0000-00002B000000}"/>
    <cellStyle name="20% - アクセント 2 23" xfId="43" xr:uid="{00000000-0005-0000-0000-00002C000000}"/>
    <cellStyle name="20% - アクセント 2 24" xfId="44" xr:uid="{00000000-0005-0000-0000-00002D000000}"/>
    <cellStyle name="20% - アクセント 2 25" xfId="45" xr:uid="{00000000-0005-0000-0000-00002E000000}"/>
    <cellStyle name="20% - アクセント 2 3" xfId="46" xr:uid="{00000000-0005-0000-0000-00002F000000}"/>
    <cellStyle name="20% - アクセント 2 3 2" xfId="47" xr:uid="{00000000-0005-0000-0000-000030000000}"/>
    <cellStyle name="20% - アクセント 2 4" xfId="48" xr:uid="{00000000-0005-0000-0000-000031000000}"/>
    <cellStyle name="20% - アクセント 2 5" xfId="49" xr:uid="{00000000-0005-0000-0000-000032000000}"/>
    <cellStyle name="20% - アクセント 2 6" xfId="50" xr:uid="{00000000-0005-0000-0000-000033000000}"/>
    <cellStyle name="20% - アクセント 2 7" xfId="51" xr:uid="{00000000-0005-0000-0000-000034000000}"/>
    <cellStyle name="20% - アクセント 2 8" xfId="52" xr:uid="{00000000-0005-0000-0000-000035000000}"/>
    <cellStyle name="20% - アクセント 2 9" xfId="53" xr:uid="{00000000-0005-0000-0000-000036000000}"/>
    <cellStyle name="20% - アクセント 3" xfId="1767" builtinId="38" customBuiltin="1"/>
    <cellStyle name="20% - アクセント 3 10" xfId="54" xr:uid="{00000000-0005-0000-0000-000038000000}"/>
    <cellStyle name="20% - アクセント 3 11" xfId="55" xr:uid="{00000000-0005-0000-0000-000039000000}"/>
    <cellStyle name="20% - アクセント 3 12" xfId="56" xr:uid="{00000000-0005-0000-0000-00003A000000}"/>
    <cellStyle name="20% - アクセント 3 13" xfId="57" xr:uid="{00000000-0005-0000-0000-00003B000000}"/>
    <cellStyle name="20% - アクセント 3 14" xfId="58" xr:uid="{00000000-0005-0000-0000-00003C000000}"/>
    <cellStyle name="20% - アクセント 3 15" xfId="59" xr:uid="{00000000-0005-0000-0000-00003D000000}"/>
    <cellStyle name="20% - アクセント 3 16" xfId="60" xr:uid="{00000000-0005-0000-0000-00003E000000}"/>
    <cellStyle name="20% - アクセント 3 17" xfId="61" xr:uid="{00000000-0005-0000-0000-00003F000000}"/>
    <cellStyle name="20% - アクセント 3 18" xfId="62" xr:uid="{00000000-0005-0000-0000-000040000000}"/>
    <cellStyle name="20% - アクセント 3 19" xfId="63" xr:uid="{00000000-0005-0000-0000-000041000000}"/>
    <cellStyle name="20% - アクセント 3 2" xfId="64" xr:uid="{00000000-0005-0000-0000-000042000000}"/>
    <cellStyle name="20% - アクセント 3 2 2" xfId="65" xr:uid="{00000000-0005-0000-0000-000043000000}"/>
    <cellStyle name="20% - アクセント 3 20" xfId="66" xr:uid="{00000000-0005-0000-0000-000044000000}"/>
    <cellStyle name="20% - アクセント 3 21" xfId="67" xr:uid="{00000000-0005-0000-0000-000045000000}"/>
    <cellStyle name="20% - アクセント 3 22" xfId="68" xr:uid="{00000000-0005-0000-0000-000046000000}"/>
    <cellStyle name="20% - アクセント 3 23" xfId="69" xr:uid="{00000000-0005-0000-0000-000047000000}"/>
    <cellStyle name="20% - アクセント 3 24" xfId="70" xr:uid="{00000000-0005-0000-0000-000048000000}"/>
    <cellStyle name="20% - アクセント 3 25" xfId="71" xr:uid="{00000000-0005-0000-0000-000049000000}"/>
    <cellStyle name="20% - アクセント 3 3" xfId="72" xr:uid="{00000000-0005-0000-0000-00004A000000}"/>
    <cellStyle name="20% - アクセント 3 3 2" xfId="73" xr:uid="{00000000-0005-0000-0000-00004B000000}"/>
    <cellStyle name="20% - アクセント 3 4" xfId="74" xr:uid="{00000000-0005-0000-0000-00004C000000}"/>
    <cellStyle name="20% - アクセント 3 5" xfId="75" xr:uid="{00000000-0005-0000-0000-00004D000000}"/>
    <cellStyle name="20% - アクセント 3 6" xfId="76" xr:uid="{00000000-0005-0000-0000-00004E000000}"/>
    <cellStyle name="20% - アクセント 3 7" xfId="77" xr:uid="{00000000-0005-0000-0000-00004F000000}"/>
    <cellStyle name="20% - アクセント 3 8" xfId="78" xr:uid="{00000000-0005-0000-0000-000050000000}"/>
    <cellStyle name="20% - アクセント 3 9" xfId="79" xr:uid="{00000000-0005-0000-0000-000051000000}"/>
    <cellStyle name="20% - アクセント 4" xfId="1770" builtinId="42" customBuiltin="1"/>
    <cellStyle name="20% - アクセント 4 10" xfId="80" xr:uid="{00000000-0005-0000-0000-000053000000}"/>
    <cellStyle name="20% - アクセント 4 11" xfId="81" xr:uid="{00000000-0005-0000-0000-000054000000}"/>
    <cellStyle name="20% - アクセント 4 12" xfId="82" xr:uid="{00000000-0005-0000-0000-000055000000}"/>
    <cellStyle name="20% - アクセント 4 13" xfId="83" xr:uid="{00000000-0005-0000-0000-000056000000}"/>
    <cellStyle name="20% - アクセント 4 14" xfId="84" xr:uid="{00000000-0005-0000-0000-000057000000}"/>
    <cellStyle name="20% - アクセント 4 15" xfId="85" xr:uid="{00000000-0005-0000-0000-000058000000}"/>
    <cellStyle name="20% - アクセント 4 16" xfId="86" xr:uid="{00000000-0005-0000-0000-000059000000}"/>
    <cellStyle name="20% - アクセント 4 17" xfId="87" xr:uid="{00000000-0005-0000-0000-00005A000000}"/>
    <cellStyle name="20% - アクセント 4 18" xfId="88" xr:uid="{00000000-0005-0000-0000-00005B000000}"/>
    <cellStyle name="20% - アクセント 4 19" xfId="89" xr:uid="{00000000-0005-0000-0000-00005C000000}"/>
    <cellStyle name="20% - アクセント 4 2" xfId="90" xr:uid="{00000000-0005-0000-0000-00005D000000}"/>
    <cellStyle name="20% - アクセント 4 2 2" xfId="91" xr:uid="{00000000-0005-0000-0000-00005E000000}"/>
    <cellStyle name="20% - アクセント 4 20" xfId="92" xr:uid="{00000000-0005-0000-0000-00005F000000}"/>
    <cellStyle name="20% - アクセント 4 21" xfId="93" xr:uid="{00000000-0005-0000-0000-000060000000}"/>
    <cellStyle name="20% - アクセント 4 22" xfId="94" xr:uid="{00000000-0005-0000-0000-000061000000}"/>
    <cellStyle name="20% - アクセント 4 23" xfId="95" xr:uid="{00000000-0005-0000-0000-000062000000}"/>
    <cellStyle name="20% - アクセント 4 24" xfId="96" xr:uid="{00000000-0005-0000-0000-000063000000}"/>
    <cellStyle name="20% - アクセント 4 25" xfId="97" xr:uid="{00000000-0005-0000-0000-000064000000}"/>
    <cellStyle name="20% - アクセント 4 3" xfId="98" xr:uid="{00000000-0005-0000-0000-000065000000}"/>
    <cellStyle name="20% - アクセント 4 3 2" xfId="99" xr:uid="{00000000-0005-0000-0000-000066000000}"/>
    <cellStyle name="20% - アクセント 4 4" xfId="100" xr:uid="{00000000-0005-0000-0000-000067000000}"/>
    <cellStyle name="20% - アクセント 4 5" xfId="101" xr:uid="{00000000-0005-0000-0000-000068000000}"/>
    <cellStyle name="20% - アクセント 4 6" xfId="102" xr:uid="{00000000-0005-0000-0000-000069000000}"/>
    <cellStyle name="20% - アクセント 4 7" xfId="103" xr:uid="{00000000-0005-0000-0000-00006A000000}"/>
    <cellStyle name="20% - アクセント 4 8" xfId="104" xr:uid="{00000000-0005-0000-0000-00006B000000}"/>
    <cellStyle name="20% - アクセント 4 9" xfId="105" xr:uid="{00000000-0005-0000-0000-00006C000000}"/>
    <cellStyle name="20% - アクセント 5" xfId="1773" builtinId="46" customBuiltin="1"/>
    <cellStyle name="20% - アクセント 5 10" xfId="106" xr:uid="{00000000-0005-0000-0000-00006E000000}"/>
    <cellStyle name="20% - アクセント 5 11" xfId="107" xr:uid="{00000000-0005-0000-0000-00006F000000}"/>
    <cellStyle name="20% - アクセント 5 12" xfId="108" xr:uid="{00000000-0005-0000-0000-000070000000}"/>
    <cellStyle name="20% - アクセント 5 13" xfId="109" xr:uid="{00000000-0005-0000-0000-000071000000}"/>
    <cellStyle name="20% - アクセント 5 14" xfId="110" xr:uid="{00000000-0005-0000-0000-000072000000}"/>
    <cellStyle name="20% - アクセント 5 15" xfId="111" xr:uid="{00000000-0005-0000-0000-000073000000}"/>
    <cellStyle name="20% - アクセント 5 16" xfId="112" xr:uid="{00000000-0005-0000-0000-000074000000}"/>
    <cellStyle name="20% - アクセント 5 17" xfId="113" xr:uid="{00000000-0005-0000-0000-000075000000}"/>
    <cellStyle name="20% - アクセント 5 18" xfId="114" xr:uid="{00000000-0005-0000-0000-000076000000}"/>
    <cellStyle name="20% - アクセント 5 19" xfId="115" xr:uid="{00000000-0005-0000-0000-000077000000}"/>
    <cellStyle name="20% - アクセント 5 2" xfId="116" xr:uid="{00000000-0005-0000-0000-000078000000}"/>
    <cellStyle name="20% - アクセント 5 2 2" xfId="117" xr:uid="{00000000-0005-0000-0000-000079000000}"/>
    <cellStyle name="20% - アクセント 5 20" xfId="118" xr:uid="{00000000-0005-0000-0000-00007A000000}"/>
    <cellStyle name="20% - アクセント 5 21" xfId="119" xr:uid="{00000000-0005-0000-0000-00007B000000}"/>
    <cellStyle name="20% - アクセント 5 22" xfId="120" xr:uid="{00000000-0005-0000-0000-00007C000000}"/>
    <cellStyle name="20% - アクセント 5 23" xfId="121" xr:uid="{00000000-0005-0000-0000-00007D000000}"/>
    <cellStyle name="20% - アクセント 5 24" xfId="122" xr:uid="{00000000-0005-0000-0000-00007E000000}"/>
    <cellStyle name="20% - アクセント 5 25" xfId="123" xr:uid="{00000000-0005-0000-0000-00007F000000}"/>
    <cellStyle name="20% - アクセント 5 3" xfId="124" xr:uid="{00000000-0005-0000-0000-000080000000}"/>
    <cellStyle name="20% - アクセント 5 3 2" xfId="125" xr:uid="{00000000-0005-0000-0000-000081000000}"/>
    <cellStyle name="20% - アクセント 5 4" xfId="126" xr:uid="{00000000-0005-0000-0000-000082000000}"/>
    <cellStyle name="20% - アクセント 5 5" xfId="127" xr:uid="{00000000-0005-0000-0000-000083000000}"/>
    <cellStyle name="20% - アクセント 5 6" xfId="128" xr:uid="{00000000-0005-0000-0000-000084000000}"/>
    <cellStyle name="20% - アクセント 5 7" xfId="129" xr:uid="{00000000-0005-0000-0000-000085000000}"/>
    <cellStyle name="20% - アクセント 5 8" xfId="130" xr:uid="{00000000-0005-0000-0000-000086000000}"/>
    <cellStyle name="20% - アクセント 5 9" xfId="131" xr:uid="{00000000-0005-0000-0000-000087000000}"/>
    <cellStyle name="20% - アクセント 6" xfId="1776" builtinId="50" customBuiltin="1"/>
    <cellStyle name="20% - アクセント 6 10" xfId="132" xr:uid="{00000000-0005-0000-0000-000089000000}"/>
    <cellStyle name="20% - アクセント 6 11" xfId="133" xr:uid="{00000000-0005-0000-0000-00008A000000}"/>
    <cellStyle name="20% - アクセント 6 12" xfId="134" xr:uid="{00000000-0005-0000-0000-00008B000000}"/>
    <cellStyle name="20% - アクセント 6 13" xfId="135" xr:uid="{00000000-0005-0000-0000-00008C000000}"/>
    <cellStyle name="20% - アクセント 6 14" xfId="136" xr:uid="{00000000-0005-0000-0000-00008D000000}"/>
    <cellStyle name="20% - アクセント 6 15" xfId="137" xr:uid="{00000000-0005-0000-0000-00008E000000}"/>
    <cellStyle name="20% - アクセント 6 16" xfId="138" xr:uid="{00000000-0005-0000-0000-00008F000000}"/>
    <cellStyle name="20% - アクセント 6 17" xfId="139" xr:uid="{00000000-0005-0000-0000-000090000000}"/>
    <cellStyle name="20% - アクセント 6 18" xfId="140" xr:uid="{00000000-0005-0000-0000-000091000000}"/>
    <cellStyle name="20% - アクセント 6 19" xfId="141" xr:uid="{00000000-0005-0000-0000-000092000000}"/>
    <cellStyle name="20% - アクセント 6 2" xfId="142" xr:uid="{00000000-0005-0000-0000-000093000000}"/>
    <cellStyle name="20% - アクセント 6 2 2" xfId="143" xr:uid="{00000000-0005-0000-0000-000094000000}"/>
    <cellStyle name="20% - アクセント 6 20" xfId="144" xr:uid="{00000000-0005-0000-0000-000095000000}"/>
    <cellStyle name="20% - アクセント 6 21" xfId="145" xr:uid="{00000000-0005-0000-0000-000096000000}"/>
    <cellStyle name="20% - アクセント 6 22" xfId="146" xr:uid="{00000000-0005-0000-0000-000097000000}"/>
    <cellStyle name="20% - アクセント 6 23" xfId="147" xr:uid="{00000000-0005-0000-0000-000098000000}"/>
    <cellStyle name="20% - アクセント 6 24" xfId="148" xr:uid="{00000000-0005-0000-0000-000099000000}"/>
    <cellStyle name="20% - アクセント 6 25" xfId="149" xr:uid="{00000000-0005-0000-0000-00009A000000}"/>
    <cellStyle name="20% - アクセント 6 3" xfId="150" xr:uid="{00000000-0005-0000-0000-00009B000000}"/>
    <cellStyle name="20% - アクセント 6 3 2" xfId="151" xr:uid="{00000000-0005-0000-0000-00009C000000}"/>
    <cellStyle name="20% - アクセント 6 4" xfId="152" xr:uid="{00000000-0005-0000-0000-00009D000000}"/>
    <cellStyle name="20% - アクセント 6 5" xfId="153" xr:uid="{00000000-0005-0000-0000-00009E000000}"/>
    <cellStyle name="20% - アクセント 6 6" xfId="154" xr:uid="{00000000-0005-0000-0000-00009F000000}"/>
    <cellStyle name="20% - アクセント 6 7" xfId="155" xr:uid="{00000000-0005-0000-0000-0000A0000000}"/>
    <cellStyle name="20% - アクセント 6 8" xfId="156" xr:uid="{00000000-0005-0000-0000-0000A1000000}"/>
    <cellStyle name="20% - アクセント 6 9" xfId="157" xr:uid="{00000000-0005-0000-0000-0000A2000000}"/>
    <cellStyle name="40% - アクセント 1" xfId="1762" builtinId="31" customBuiltin="1"/>
    <cellStyle name="40% - アクセント 1 10" xfId="158" xr:uid="{00000000-0005-0000-0000-0000A4000000}"/>
    <cellStyle name="40% - アクセント 1 11" xfId="159" xr:uid="{00000000-0005-0000-0000-0000A5000000}"/>
    <cellStyle name="40% - アクセント 1 12" xfId="160" xr:uid="{00000000-0005-0000-0000-0000A6000000}"/>
    <cellStyle name="40% - アクセント 1 13" xfId="161" xr:uid="{00000000-0005-0000-0000-0000A7000000}"/>
    <cellStyle name="40% - アクセント 1 14" xfId="162" xr:uid="{00000000-0005-0000-0000-0000A8000000}"/>
    <cellStyle name="40% - アクセント 1 15" xfId="163" xr:uid="{00000000-0005-0000-0000-0000A9000000}"/>
    <cellStyle name="40% - アクセント 1 16" xfId="164" xr:uid="{00000000-0005-0000-0000-0000AA000000}"/>
    <cellStyle name="40% - アクセント 1 17" xfId="165" xr:uid="{00000000-0005-0000-0000-0000AB000000}"/>
    <cellStyle name="40% - アクセント 1 18" xfId="166" xr:uid="{00000000-0005-0000-0000-0000AC000000}"/>
    <cellStyle name="40% - アクセント 1 19" xfId="167" xr:uid="{00000000-0005-0000-0000-0000AD000000}"/>
    <cellStyle name="40% - アクセント 1 2" xfId="168" xr:uid="{00000000-0005-0000-0000-0000AE000000}"/>
    <cellStyle name="40% - アクセント 1 2 2" xfId="169" xr:uid="{00000000-0005-0000-0000-0000AF000000}"/>
    <cellStyle name="40% - アクセント 1 20" xfId="170" xr:uid="{00000000-0005-0000-0000-0000B0000000}"/>
    <cellStyle name="40% - アクセント 1 21" xfId="171" xr:uid="{00000000-0005-0000-0000-0000B1000000}"/>
    <cellStyle name="40% - アクセント 1 22" xfId="172" xr:uid="{00000000-0005-0000-0000-0000B2000000}"/>
    <cellStyle name="40% - アクセント 1 23" xfId="173" xr:uid="{00000000-0005-0000-0000-0000B3000000}"/>
    <cellStyle name="40% - アクセント 1 24" xfId="174" xr:uid="{00000000-0005-0000-0000-0000B4000000}"/>
    <cellStyle name="40% - アクセント 1 25" xfId="175" xr:uid="{00000000-0005-0000-0000-0000B5000000}"/>
    <cellStyle name="40% - アクセント 1 3" xfId="176" xr:uid="{00000000-0005-0000-0000-0000B6000000}"/>
    <cellStyle name="40% - アクセント 1 3 2" xfId="177" xr:uid="{00000000-0005-0000-0000-0000B7000000}"/>
    <cellStyle name="40% - アクセント 1 4" xfId="178" xr:uid="{00000000-0005-0000-0000-0000B8000000}"/>
    <cellStyle name="40% - アクセント 1 5" xfId="179" xr:uid="{00000000-0005-0000-0000-0000B9000000}"/>
    <cellStyle name="40% - アクセント 1 6" xfId="180" xr:uid="{00000000-0005-0000-0000-0000BA000000}"/>
    <cellStyle name="40% - アクセント 1 7" xfId="181" xr:uid="{00000000-0005-0000-0000-0000BB000000}"/>
    <cellStyle name="40% - アクセント 1 8" xfId="182" xr:uid="{00000000-0005-0000-0000-0000BC000000}"/>
    <cellStyle name="40% - アクセント 1 9" xfId="183" xr:uid="{00000000-0005-0000-0000-0000BD000000}"/>
    <cellStyle name="40% - アクセント 2" xfId="1765" builtinId="35" customBuiltin="1"/>
    <cellStyle name="40% - アクセント 2 10" xfId="184" xr:uid="{00000000-0005-0000-0000-0000BF000000}"/>
    <cellStyle name="40% - アクセント 2 11" xfId="185" xr:uid="{00000000-0005-0000-0000-0000C0000000}"/>
    <cellStyle name="40% - アクセント 2 12" xfId="186" xr:uid="{00000000-0005-0000-0000-0000C1000000}"/>
    <cellStyle name="40% - アクセント 2 13" xfId="187" xr:uid="{00000000-0005-0000-0000-0000C2000000}"/>
    <cellStyle name="40% - アクセント 2 14" xfId="188" xr:uid="{00000000-0005-0000-0000-0000C3000000}"/>
    <cellStyle name="40% - アクセント 2 15" xfId="189" xr:uid="{00000000-0005-0000-0000-0000C4000000}"/>
    <cellStyle name="40% - アクセント 2 16" xfId="190" xr:uid="{00000000-0005-0000-0000-0000C5000000}"/>
    <cellStyle name="40% - アクセント 2 17" xfId="191" xr:uid="{00000000-0005-0000-0000-0000C6000000}"/>
    <cellStyle name="40% - アクセント 2 18" xfId="192" xr:uid="{00000000-0005-0000-0000-0000C7000000}"/>
    <cellStyle name="40% - アクセント 2 19" xfId="193" xr:uid="{00000000-0005-0000-0000-0000C8000000}"/>
    <cellStyle name="40% - アクセント 2 2" xfId="194" xr:uid="{00000000-0005-0000-0000-0000C9000000}"/>
    <cellStyle name="40% - アクセント 2 2 2" xfId="195" xr:uid="{00000000-0005-0000-0000-0000CA000000}"/>
    <cellStyle name="40% - アクセント 2 20" xfId="196" xr:uid="{00000000-0005-0000-0000-0000CB000000}"/>
    <cellStyle name="40% - アクセント 2 21" xfId="197" xr:uid="{00000000-0005-0000-0000-0000CC000000}"/>
    <cellStyle name="40% - アクセント 2 22" xfId="198" xr:uid="{00000000-0005-0000-0000-0000CD000000}"/>
    <cellStyle name="40% - アクセント 2 23" xfId="199" xr:uid="{00000000-0005-0000-0000-0000CE000000}"/>
    <cellStyle name="40% - アクセント 2 24" xfId="200" xr:uid="{00000000-0005-0000-0000-0000CF000000}"/>
    <cellStyle name="40% - アクセント 2 25" xfId="201" xr:uid="{00000000-0005-0000-0000-0000D0000000}"/>
    <cellStyle name="40% - アクセント 2 3" xfId="202" xr:uid="{00000000-0005-0000-0000-0000D1000000}"/>
    <cellStyle name="40% - アクセント 2 3 2" xfId="203" xr:uid="{00000000-0005-0000-0000-0000D2000000}"/>
    <cellStyle name="40% - アクセント 2 4" xfId="204" xr:uid="{00000000-0005-0000-0000-0000D3000000}"/>
    <cellStyle name="40% - アクセント 2 5" xfId="205" xr:uid="{00000000-0005-0000-0000-0000D4000000}"/>
    <cellStyle name="40% - アクセント 2 6" xfId="206" xr:uid="{00000000-0005-0000-0000-0000D5000000}"/>
    <cellStyle name="40% - アクセント 2 7" xfId="207" xr:uid="{00000000-0005-0000-0000-0000D6000000}"/>
    <cellStyle name="40% - アクセント 2 8" xfId="208" xr:uid="{00000000-0005-0000-0000-0000D7000000}"/>
    <cellStyle name="40% - アクセント 2 9" xfId="209" xr:uid="{00000000-0005-0000-0000-0000D8000000}"/>
    <cellStyle name="40% - アクセント 3" xfId="1768" builtinId="39" customBuiltin="1"/>
    <cellStyle name="40% - アクセント 3 10" xfId="210" xr:uid="{00000000-0005-0000-0000-0000DA000000}"/>
    <cellStyle name="40% - アクセント 3 11" xfId="211" xr:uid="{00000000-0005-0000-0000-0000DB000000}"/>
    <cellStyle name="40% - アクセント 3 12" xfId="212" xr:uid="{00000000-0005-0000-0000-0000DC000000}"/>
    <cellStyle name="40% - アクセント 3 13" xfId="213" xr:uid="{00000000-0005-0000-0000-0000DD000000}"/>
    <cellStyle name="40% - アクセント 3 14" xfId="214" xr:uid="{00000000-0005-0000-0000-0000DE000000}"/>
    <cellStyle name="40% - アクセント 3 15" xfId="215" xr:uid="{00000000-0005-0000-0000-0000DF000000}"/>
    <cellStyle name="40% - アクセント 3 16" xfId="216" xr:uid="{00000000-0005-0000-0000-0000E0000000}"/>
    <cellStyle name="40% - アクセント 3 17" xfId="217" xr:uid="{00000000-0005-0000-0000-0000E1000000}"/>
    <cellStyle name="40% - アクセント 3 18" xfId="218" xr:uid="{00000000-0005-0000-0000-0000E2000000}"/>
    <cellStyle name="40% - アクセント 3 19" xfId="219" xr:uid="{00000000-0005-0000-0000-0000E3000000}"/>
    <cellStyle name="40% - アクセント 3 2" xfId="220" xr:uid="{00000000-0005-0000-0000-0000E4000000}"/>
    <cellStyle name="40% - アクセント 3 2 2" xfId="221" xr:uid="{00000000-0005-0000-0000-0000E5000000}"/>
    <cellStyle name="40% - アクセント 3 20" xfId="222" xr:uid="{00000000-0005-0000-0000-0000E6000000}"/>
    <cellStyle name="40% - アクセント 3 21" xfId="223" xr:uid="{00000000-0005-0000-0000-0000E7000000}"/>
    <cellStyle name="40% - アクセント 3 22" xfId="224" xr:uid="{00000000-0005-0000-0000-0000E8000000}"/>
    <cellStyle name="40% - アクセント 3 23" xfId="225" xr:uid="{00000000-0005-0000-0000-0000E9000000}"/>
    <cellStyle name="40% - アクセント 3 24" xfId="226" xr:uid="{00000000-0005-0000-0000-0000EA000000}"/>
    <cellStyle name="40% - アクセント 3 25" xfId="227" xr:uid="{00000000-0005-0000-0000-0000EB000000}"/>
    <cellStyle name="40% - アクセント 3 3" xfId="228" xr:uid="{00000000-0005-0000-0000-0000EC000000}"/>
    <cellStyle name="40% - アクセント 3 3 2" xfId="229" xr:uid="{00000000-0005-0000-0000-0000ED000000}"/>
    <cellStyle name="40% - アクセント 3 4" xfId="230" xr:uid="{00000000-0005-0000-0000-0000EE000000}"/>
    <cellStyle name="40% - アクセント 3 5" xfId="231" xr:uid="{00000000-0005-0000-0000-0000EF000000}"/>
    <cellStyle name="40% - アクセント 3 6" xfId="232" xr:uid="{00000000-0005-0000-0000-0000F0000000}"/>
    <cellStyle name="40% - アクセント 3 7" xfId="233" xr:uid="{00000000-0005-0000-0000-0000F1000000}"/>
    <cellStyle name="40% - アクセント 3 8" xfId="234" xr:uid="{00000000-0005-0000-0000-0000F2000000}"/>
    <cellStyle name="40% - アクセント 3 9" xfId="235" xr:uid="{00000000-0005-0000-0000-0000F3000000}"/>
    <cellStyle name="40% - アクセント 4" xfId="1771" builtinId="43" customBuiltin="1"/>
    <cellStyle name="40% - アクセント 4 10" xfId="236" xr:uid="{00000000-0005-0000-0000-0000F5000000}"/>
    <cellStyle name="40% - アクセント 4 11" xfId="237" xr:uid="{00000000-0005-0000-0000-0000F6000000}"/>
    <cellStyle name="40% - アクセント 4 12" xfId="238" xr:uid="{00000000-0005-0000-0000-0000F7000000}"/>
    <cellStyle name="40% - アクセント 4 13" xfId="239" xr:uid="{00000000-0005-0000-0000-0000F8000000}"/>
    <cellStyle name="40% - アクセント 4 14" xfId="240" xr:uid="{00000000-0005-0000-0000-0000F9000000}"/>
    <cellStyle name="40% - アクセント 4 15" xfId="241" xr:uid="{00000000-0005-0000-0000-0000FA000000}"/>
    <cellStyle name="40% - アクセント 4 16" xfId="242" xr:uid="{00000000-0005-0000-0000-0000FB000000}"/>
    <cellStyle name="40% - アクセント 4 17" xfId="243" xr:uid="{00000000-0005-0000-0000-0000FC000000}"/>
    <cellStyle name="40% - アクセント 4 18" xfId="244" xr:uid="{00000000-0005-0000-0000-0000FD000000}"/>
    <cellStyle name="40% - アクセント 4 19" xfId="245" xr:uid="{00000000-0005-0000-0000-0000FE000000}"/>
    <cellStyle name="40% - アクセント 4 2" xfId="246" xr:uid="{00000000-0005-0000-0000-0000FF000000}"/>
    <cellStyle name="40% - アクセント 4 2 2" xfId="247" xr:uid="{00000000-0005-0000-0000-000000010000}"/>
    <cellStyle name="40% - アクセント 4 20" xfId="248" xr:uid="{00000000-0005-0000-0000-000001010000}"/>
    <cellStyle name="40% - アクセント 4 21" xfId="249" xr:uid="{00000000-0005-0000-0000-000002010000}"/>
    <cellStyle name="40% - アクセント 4 22" xfId="250" xr:uid="{00000000-0005-0000-0000-000003010000}"/>
    <cellStyle name="40% - アクセント 4 23" xfId="251" xr:uid="{00000000-0005-0000-0000-000004010000}"/>
    <cellStyle name="40% - アクセント 4 24" xfId="252" xr:uid="{00000000-0005-0000-0000-000005010000}"/>
    <cellStyle name="40% - アクセント 4 25" xfId="253" xr:uid="{00000000-0005-0000-0000-000006010000}"/>
    <cellStyle name="40% - アクセント 4 3" xfId="254" xr:uid="{00000000-0005-0000-0000-000007010000}"/>
    <cellStyle name="40% - アクセント 4 3 2" xfId="255" xr:uid="{00000000-0005-0000-0000-000008010000}"/>
    <cellStyle name="40% - アクセント 4 4" xfId="256" xr:uid="{00000000-0005-0000-0000-000009010000}"/>
    <cellStyle name="40% - アクセント 4 5" xfId="257" xr:uid="{00000000-0005-0000-0000-00000A010000}"/>
    <cellStyle name="40% - アクセント 4 6" xfId="258" xr:uid="{00000000-0005-0000-0000-00000B010000}"/>
    <cellStyle name="40% - アクセント 4 7" xfId="259" xr:uid="{00000000-0005-0000-0000-00000C010000}"/>
    <cellStyle name="40% - アクセント 4 8" xfId="260" xr:uid="{00000000-0005-0000-0000-00000D010000}"/>
    <cellStyle name="40% - アクセント 4 9" xfId="261" xr:uid="{00000000-0005-0000-0000-00000E010000}"/>
    <cellStyle name="40% - アクセント 5" xfId="1774" builtinId="47" customBuiltin="1"/>
    <cellStyle name="40% - アクセント 5 10" xfId="262" xr:uid="{00000000-0005-0000-0000-000010010000}"/>
    <cellStyle name="40% - アクセント 5 11" xfId="263" xr:uid="{00000000-0005-0000-0000-000011010000}"/>
    <cellStyle name="40% - アクセント 5 12" xfId="264" xr:uid="{00000000-0005-0000-0000-000012010000}"/>
    <cellStyle name="40% - アクセント 5 13" xfId="265" xr:uid="{00000000-0005-0000-0000-000013010000}"/>
    <cellStyle name="40% - アクセント 5 14" xfId="266" xr:uid="{00000000-0005-0000-0000-000014010000}"/>
    <cellStyle name="40% - アクセント 5 15" xfId="267" xr:uid="{00000000-0005-0000-0000-000015010000}"/>
    <cellStyle name="40% - アクセント 5 16" xfId="268" xr:uid="{00000000-0005-0000-0000-000016010000}"/>
    <cellStyle name="40% - アクセント 5 17" xfId="269" xr:uid="{00000000-0005-0000-0000-000017010000}"/>
    <cellStyle name="40% - アクセント 5 18" xfId="270" xr:uid="{00000000-0005-0000-0000-000018010000}"/>
    <cellStyle name="40% - アクセント 5 19" xfId="271" xr:uid="{00000000-0005-0000-0000-000019010000}"/>
    <cellStyle name="40% - アクセント 5 2" xfId="272" xr:uid="{00000000-0005-0000-0000-00001A010000}"/>
    <cellStyle name="40% - アクセント 5 2 2" xfId="273" xr:uid="{00000000-0005-0000-0000-00001B010000}"/>
    <cellStyle name="40% - アクセント 5 20" xfId="274" xr:uid="{00000000-0005-0000-0000-00001C010000}"/>
    <cellStyle name="40% - アクセント 5 21" xfId="275" xr:uid="{00000000-0005-0000-0000-00001D010000}"/>
    <cellStyle name="40% - アクセント 5 22" xfId="276" xr:uid="{00000000-0005-0000-0000-00001E010000}"/>
    <cellStyle name="40% - アクセント 5 23" xfId="277" xr:uid="{00000000-0005-0000-0000-00001F010000}"/>
    <cellStyle name="40% - アクセント 5 24" xfId="278" xr:uid="{00000000-0005-0000-0000-000020010000}"/>
    <cellStyle name="40% - アクセント 5 25" xfId="279" xr:uid="{00000000-0005-0000-0000-000021010000}"/>
    <cellStyle name="40% - アクセント 5 3" xfId="280" xr:uid="{00000000-0005-0000-0000-000022010000}"/>
    <cellStyle name="40% - アクセント 5 3 2" xfId="281" xr:uid="{00000000-0005-0000-0000-000023010000}"/>
    <cellStyle name="40% - アクセント 5 4" xfId="282" xr:uid="{00000000-0005-0000-0000-000024010000}"/>
    <cellStyle name="40% - アクセント 5 5" xfId="283" xr:uid="{00000000-0005-0000-0000-000025010000}"/>
    <cellStyle name="40% - アクセント 5 6" xfId="284" xr:uid="{00000000-0005-0000-0000-000026010000}"/>
    <cellStyle name="40% - アクセント 5 7" xfId="285" xr:uid="{00000000-0005-0000-0000-000027010000}"/>
    <cellStyle name="40% - アクセント 5 8" xfId="286" xr:uid="{00000000-0005-0000-0000-000028010000}"/>
    <cellStyle name="40% - アクセント 5 9" xfId="287" xr:uid="{00000000-0005-0000-0000-000029010000}"/>
    <cellStyle name="40% - アクセント 6" xfId="1777" builtinId="51" customBuiltin="1"/>
    <cellStyle name="40% - アクセント 6 10" xfId="288" xr:uid="{00000000-0005-0000-0000-00002B010000}"/>
    <cellStyle name="40% - アクセント 6 11" xfId="289" xr:uid="{00000000-0005-0000-0000-00002C010000}"/>
    <cellStyle name="40% - アクセント 6 12" xfId="290" xr:uid="{00000000-0005-0000-0000-00002D010000}"/>
    <cellStyle name="40% - アクセント 6 13" xfId="291" xr:uid="{00000000-0005-0000-0000-00002E010000}"/>
    <cellStyle name="40% - アクセント 6 14" xfId="292" xr:uid="{00000000-0005-0000-0000-00002F010000}"/>
    <cellStyle name="40% - アクセント 6 15" xfId="293" xr:uid="{00000000-0005-0000-0000-000030010000}"/>
    <cellStyle name="40% - アクセント 6 16" xfId="294" xr:uid="{00000000-0005-0000-0000-000031010000}"/>
    <cellStyle name="40% - アクセント 6 17" xfId="295" xr:uid="{00000000-0005-0000-0000-000032010000}"/>
    <cellStyle name="40% - アクセント 6 18" xfId="296" xr:uid="{00000000-0005-0000-0000-000033010000}"/>
    <cellStyle name="40% - アクセント 6 19" xfId="297" xr:uid="{00000000-0005-0000-0000-000034010000}"/>
    <cellStyle name="40% - アクセント 6 2" xfId="298" xr:uid="{00000000-0005-0000-0000-000035010000}"/>
    <cellStyle name="40% - アクセント 6 2 2" xfId="299" xr:uid="{00000000-0005-0000-0000-000036010000}"/>
    <cellStyle name="40% - アクセント 6 20" xfId="300" xr:uid="{00000000-0005-0000-0000-000037010000}"/>
    <cellStyle name="40% - アクセント 6 21" xfId="301" xr:uid="{00000000-0005-0000-0000-000038010000}"/>
    <cellStyle name="40% - アクセント 6 22" xfId="302" xr:uid="{00000000-0005-0000-0000-000039010000}"/>
    <cellStyle name="40% - アクセント 6 23" xfId="303" xr:uid="{00000000-0005-0000-0000-00003A010000}"/>
    <cellStyle name="40% - アクセント 6 24" xfId="304" xr:uid="{00000000-0005-0000-0000-00003B010000}"/>
    <cellStyle name="40% - アクセント 6 25" xfId="305" xr:uid="{00000000-0005-0000-0000-00003C010000}"/>
    <cellStyle name="40% - アクセント 6 3" xfId="306" xr:uid="{00000000-0005-0000-0000-00003D010000}"/>
    <cellStyle name="40% - アクセント 6 3 2" xfId="307" xr:uid="{00000000-0005-0000-0000-00003E010000}"/>
    <cellStyle name="40% - アクセント 6 4" xfId="308" xr:uid="{00000000-0005-0000-0000-00003F010000}"/>
    <cellStyle name="40% - アクセント 6 5" xfId="309" xr:uid="{00000000-0005-0000-0000-000040010000}"/>
    <cellStyle name="40% - アクセント 6 6" xfId="310" xr:uid="{00000000-0005-0000-0000-000041010000}"/>
    <cellStyle name="40% - アクセント 6 7" xfId="311" xr:uid="{00000000-0005-0000-0000-000042010000}"/>
    <cellStyle name="40% - アクセント 6 8" xfId="312" xr:uid="{00000000-0005-0000-0000-000043010000}"/>
    <cellStyle name="40% - アクセント 6 9" xfId="313" xr:uid="{00000000-0005-0000-0000-000044010000}"/>
    <cellStyle name="60% - アクセント 1 10" xfId="314" xr:uid="{00000000-0005-0000-0000-000045010000}"/>
    <cellStyle name="60% - アクセント 1 11" xfId="315" xr:uid="{00000000-0005-0000-0000-000046010000}"/>
    <cellStyle name="60% - アクセント 1 12" xfId="316" xr:uid="{00000000-0005-0000-0000-000047010000}"/>
    <cellStyle name="60% - アクセント 1 13" xfId="317" xr:uid="{00000000-0005-0000-0000-000048010000}"/>
    <cellStyle name="60% - アクセント 1 14" xfId="318" xr:uid="{00000000-0005-0000-0000-000049010000}"/>
    <cellStyle name="60% - アクセント 1 15" xfId="319" xr:uid="{00000000-0005-0000-0000-00004A010000}"/>
    <cellStyle name="60% - アクセント 1 16" xfId="320" xr:uid="{00000000-0005-0000-0000-00004B010000}"/>
    <cellStyle name="60% - アクセント 1 17" xfId="321" xr:uid="{00000000-0005-0000-0000-00004C010000}"/>
    <cellStyle name="60% - アクセント 1 18" xfId="322" xr:uid="{00000000-0005-0000-0000-00004D010000}"/>
    <cellStyle name="60% - アクセント 1 19" xfId="323" xr:uid="{00000000-0005-0000-0000-00004E010000}"/>
    <cellStyle name="60% - アクセント 1 2" xfId="324" xr:uid="{00000000-0005-0000-0000-00004F010000}"/>
    <cellStyle name="60% - アクセント 1 2 2" xfId="325" xr:uid="{00000000-0005-0000-0000-000050010000}"/>
    <cellStyle name="60% - アクセント 1 20" xfId="326" xr:uid="{00000000-0005-0000-0000-000051010000}"/>
    <cellStyle name="60% - アクセント 1 21" xfId="327" xr:uid="{00000000-0005-0000-0000-000052010000}"/>
    <cellStyle name="60% - アクセント 1 22" xfId="328" xr:uid="{00000000-0005-0000-0000-000053010000}"/>
    <cellStyle name="60% - アクセント 1 23" xfId="329" xr:uid="{00000000-0005-0000-0000-000054010000}"/>
    <cellStyle name="60% - アクセント 1 24" xfId="330" xr:uid="{00000000-0005-0000-0000-000055010000}"/>
    <cellStyle name="60% - アクセント 1 25" xfId="331" xr:uid="{00000000-0005-0000-0000-000056010000}"/>
    <cellStyle name="60% - アクセント 1 26" xfId="1781" xr:uid="{00000000-0005-0000-0000-000057010000}"/>
    <cellStyle name="60% - アクセント 1 3" xfId="332" xr:uid="{00000000-0005-0000-0000-000058010000}"/>
    <cellStyle name="60% - アクセント 1 3 2" xfId="333" xr:uid="{00000000-0005-0000-0000-000059010000}"/>
    <cellStyle name="60% - アクセント 1 4" xfId="334" xr:uid="{00000000-0005-0000-0000-00005A010000}"/>
    <cellStyle name="60% - アクセント 1 5" xfId="335" xr:uid="{00000000-0005-0000-0000-00005B010000}"/>
    <cellStyle name="60% - アクセント 1 6" xfId="336" xr:uid="{00000000-0005-0000-0000-00005C010000}"/>
    <cellStyle name="60% - アクセント 1 7" xfId="337" xr:uid="{00000000-0005-0000-0000-00005D010000}"/>
    <cellStyle name="60% - アクセント 1 8" xfId="338" xr:uid="{00000000-0005-0000-0000-00005E010000}"/>
    <cellStyle name="60% - アクセント 1 9" xfId="339" xr:uid="{00000000-0005-0000-0000-00005F010000}"/>
    <cellStyle name="60% - アクセント 2 10" xfId="340" xr:uid="{00000000-0005-0000-0000-000060010000}"/>
    <cellStyle name="60% - アクセント 2 11" xfId="341" xr:uid="{00000000-0005-0000-0000-000061010000}"/>
    <cellStyle name="60% - アクセント 2 12" xfId="342" xr:uid="{00000000-0005-0000-0000-000062010000}"/>
    <cellStyle name="60% - アクセント 2 13" xfId="343" xr:uid="{00000000-0005-0000-0000-000063010000}"/>
    <cellStyle name="60% - アクセント 2 14" xfId="344" xr:uid="{00000000-0005-0000-0000-000064010000}"/>
    <cellStyle name="60% - アクセント 2 15" xfId="345" xr:uid="{00000000-0005-0000-0000-000065010000}"/>
    <cellStyle name="60% - アクセント 2 16" xfId="346" xr:uid="{00000000-0005-0000-0000-000066010000}"/>
    <cellStyle name="60% - アクセント 2 17" xfId="347" xr:uid="{00000000-0005-0000-0000-000067010000}"/>
    <cellStyle name="60% - アクセント 2 18" xfId="348" xr:uid="{00000000-0005-0000-0000-000068010000}"/>
    <cellStyle name="60% - アクセント 2 19" xfId="349" xr:uid="{00000000-0005-0000-0000-000069010000}"/>
    <cellStyle name="60% - アクセント 2 2" xfId="350" xr:uid="{00000000-0005-0000-0000-00006A010000}"/>
    <cellStyle name="60% - アクセント 2 2 2" xfId="351" xr:uid="{00000000-0005-0000-0000-00006B010000}"/>
    <cellStyle name="60% - アクセント 2 20" xfId="352" xr:uid="{00000000-0005-0000-0000-00006C010000}"/>
    <cellStyle name="60% - アクセント 2 21" xfId="353" xr:uid="{00000000-0005-0000-0000-00006D010000}"/>
    <cellStyle name="60% - アクセント 2 22" xfId="354" xr:uid="{00000000-0005-0000-0000-00006E010000}"/>
    <cellStyle name="60% - アクセント 2 23" xfId="355" xr:uid="{00000000-0005-0000-0000-00006F010000}"/>
    <cellStyle name="60% - アクセント 2 24" xfId="356" xr:uid="{00000000-0005-0000-0000-000070010000}"/>
    <cellStyle name="60% - アクセント 2 25" xfId="357" xr:uid="{00000000-0005-0000-0000-000071010000}"/>
    <cellStyle name="60% - アクセント 2 26" xfId="1782" xr:uid="{00000000-0005-0000-0000-000072010000}"/>
    <cellStyle name="60% - アクセント 2 3" xfId="358" xr:uid="{00000000-0005-0000-0000-000073010000}"/>
    <cellStyle name="60% - アクセント 2 3 2" xfId="359" xr:uid="{00000000-0005-0000-0000-000074010000}"/>
    <cellStyle name="60% - アクセント 2 4" xfId="360" xr:uid="{00000000-0005-0000-0000-000075010000}"/>
    <cellStyle name="60% - アクセント 2 5" xfId="361" xr:uid="{00000000-0005-0000-0000-000076010000}"/>
    <cellStyle name="60% - アクセント 2 6" xfId="362" xr:uid="{00000000-0005-0000-0000-000077010000}"/>
    <cellStyle name="60% - アクセント 2 7" xfId="363" xr:uid="{00000000-0005-0000-0000-000078010000}"/>
    <cellStyle name="60% - アクセント 2 8" xfId="364" xr:uid="{00000000-0005-0000-0000-000079010000}"/>
    <cellStyle name="60% - アクセント 2 9" xfId="365" xr:uid="{00000000-0005-0000-0000-00007A010000}"/>
    <cellStyle name="60% - アクセント 3 10" xfId="366" xr:uid="{00000000-0005-0000-0000-00007B010000}"/>
    <cellStyle name="60% - アクセント 3 11" xfId="367" xr:uid="{00000000-0005-0000-0000-00007C010000}"/>
    <cellStyle name="60% - アクセント 3 12" xfId="368" xr:uid="{00000000-0005-0000-0000-00007D010000}"/>
    <cellStyle name="60% - アクセント 3 13" xfId="369" xr:uid="{00000000-0005-0000-0000-00007E010000}"/>
    <cellStyle name="60% - アクセント 3 14" xfId="370" xr:uid="{00000000-0005-0000-0000-00007F010000}"/>
    <cellStyle name="60% - アクセント 3 15" xfId="371" xr:uid="{00000000-0005-0000-0000-000080010000}"/>
    <cellStyle name="60% - アクセント 3 16" xfId="372" xr:uid="{00000000-0005-0000-0000-000081010000}"/>
    <cellStyle name="60% - アクセント 3 17" xfId="373" xr:uid="{00000000-0005-0000-0000-000082010000}"/>
    <cellStyle name="60% - アクセント 3 18" xfId="374" xr:uid="{00000000-0005-0000-0000-000083010000}"/>
    <cellStyle name="60% - アクセント 3 19" xfId="375" xr:uid="{00000000-0005-0000-0000-000084010000}"/>
    <cellStyle name="60% - アクセント 3 2" xfId="376" xr:uid="{00000000-0005-0000-0000-000085010000}"/>
    <cellStyle name="60% - アクセント 3 2 2" xfId="377" xr:uid="{00000000-0005-0000-0000-000086010000}"/>
    <cellStyle name="60% - アクセント 3 20" xfId="378" xr:uid="{00000000-0005-0000-0000-000087010000}"/>
    <cellStyle name="60% - アクセント 3 21" xfId="379" xr:uid="{00000000-0005-0000-0000-000088010000}"/>
    <cellStyle name="60% - アクセント 3 22" xfId="380" xr:uid="{00000000-0005-0000-0000-000089010000}"/>
    <cellStyle name="60% - アクセント 3 23" xfId="381" xr:uid="{00000000-0005-0000-0000-00008A010000}"/>
    <cellStyle name="60% - アクセント 3 24" xfId="382" xr:uid="{00000000-0005-0000-0000-00008B010000}"/>
    <cellStyle name="60% - アクセント 3 25" xfId="383" xr:uid="{00000000-0005-0000-0000-00008C010000}"/>
    <cellStyle name="60% - アクセント 3 26" xfId="1783" xr:uid="{00000000-0005-0000-0000-00008D010000}"/>
    <cellStyle name="60% - アクセント 3 3" xfId="384" xr:uid="{00000000-0005-0000-0000-00008E010000}"/>
    <cellStyle name="60% - アクセント 3 3 2" xfId="385" xr:uid="{00000000-0005-0000-0000-00008F010000}"/>
    <cellStyle name="60% - アクセント 3 4" xfId="386" xr:uid="{00000000-0005-0000-0000-000090010000}"/>
    <cellStyle name="60% - アクセント 3 5" xfId="387" xr:uid="{00000000-0005-0000-0000-000091010000}"/>
    <cellStyle name="60% - アクセント 3 6" xfId="388" xr:uid="{00000000-0005-0000-0000-000092010000}"/>
    <cellStyle name="60% - アクセント 3 7" xfId="389" xr:uid="{00000000-0005-0000-0000-000093010000}"/>
    <cellStyle name="60% - アクセント 3 8" xfId="390" xr:uid="{00000000-0005-0000-0000-000094010000}"/>
    <cellStyle name="60% - アクセント 3 9" xfId="391" xr:uid="{00000000-0005-0000-0000-000095010000}"/>
    <cellStyle name="60% - アクセント 4 10" xfId="392" xr:uid="{00000000-0005-0000-0000-000096010000}"/>
    <cellStyle name="60% - アクセント 4 11" xfId="393" xr:uid="{00000000-0005-0000-0000-000097010000}"/>
    <cellStyle name="60% - アクセント 4 12" xfId="394" xr:uid="{00000000-0005-0000-0000-000098010000}"/>
    <cellStyle name="60% - アクセント 4 13" xfId="395" xr:uid="{00000000-0005-0000-0000-000099010000}"/>
    <cellStyle name="60% - アクセント 4 14" xfId="396" xr:uid="{00000000-0005-0000-0000-00009A010000}"/>
    <cellStyle name="60% - アクセント 4 15" xfId="397" xr:uid="{00000000-0005-0000-0000-00009B010000}"/>
    <cellStyle name="60% - アクセント 4 16" xfId="398" xr:uid="{00000000-0005-0000-0000-00009C010000}"/>
    <cellStyle name="60% - アクセント 4 17" xfId="399" xr:uid="{00000000-0005-0000-0000-00009D010000}"/>
    <cellStyle name="60% - アクセント 4 18" xfId="400" xr:uid="{00000000-0005-0000-0000-00009E010000}"/>
    <cellStyle name="60% - アクセント 4 19" xfId="401" xr:uid="{00000000-0005-0000-0000-00009F010000}"/>
    <cellStyle name="60% - アクセント 4 2" xfId="402" xr:uid="{00000000-0005-0000-0000-0000A0010000}"/>
    <cellStyle name="60% - アクセント 4 2 2" xfId="403" xr:uid="{00000000-0005-0000-0000-0000A1010000}"/>
    <cellStyle name="60% - アクセント 4 20" xfId="404" xr:uid="{00000000-0005-0000-0000-0000A2010000}"/>
    <cellStyle name="60% - アクセント 4 21" xfId="405" xr:uid="{00000000-0005-0000-0000-0000A3010000}"/>
    <cellStyle name="60% - アクセント 4 22" xfId="406" xr:uid="{00000000-0005-0000-0000-0000A4010000}"/>
    <cellStyle name="60% - アクセント 4 23" xfId="407" xr:uid="{00000000-0005-0000-0000-0000A5010000}"/>
    <cellStyle name="60% - アクセント 4 24" xfId="408" xr:uid="{00000000-0005-0000-0000-0000A6010000}"/>
    <cellStyle name="60% - アクセント 4 25" xfId="409" xr:uid="{00000000-0005-0000-0000-0000A7010000}"/>
    <cellStyle name="60% - アクセント 4 26" xfId="1784" xr:uid="{00000000-0005-0000-0000-0000A8010000}"/>
    <cellStyle name="60% - アクセント 4 3" xfId="410" xr:uid="{00000000-0005-0000-0000-0000A9010000}"/>
    <cellStyle name="60% - アクセント 4 3 2" xfId="411" xr:uid="{00000000-0005-0000-0000-0000AA010000}"/>
    <cellStyle name="60% - アクセント 4 4" xfId="412" xr:uid="{00000000-0005-0000-0000-0000AB010000}"/>
    <cellStyle name="60% - アクセント 4 5" xfId="413" xr:uid="{00000000-0005-0000-0000-0000AC010000}"/>
    <cellStyle name="60% - アクセント 4 6" xfId="414" xr:uid="{00000000-0005-0000-0000-0000AD010000}"/>
    <cellStyle name="60% - アクセント 4 7" xfId="415" xr:uid="{00000000-0005-0000-0000-0000AE010000}"/>
    <cellStyle name="60% - アクセント 4 8" xfId="416" xr:uid="{00000000-0005-0000-0000-0000AF010000}"/>
    <cellStyle name="60% - アクセント 4 9" xfId="417" xr:uid="{00000000-0005-0000-0000-0000B0010000}"/>
    <cellStyle name="60% - アクセント 5 10" xfId="418" xr:uid="{00000000-0005-0000-0000-0000B1010000}"/>
    <cellStyle name="60% - アクセント 5 11" xfId="419" xr:uid="{00000000-0005-0000-0000-0000B2010000}"/>
    <cellStyle name="60% - アクセント 5 12" xfId="420" xr:uid="{00000000-0005-0000-0000-0000B3010000}"/>
    <cellStyle name="60% - アクセント 5 13" xfId="421" xr:uid="{00000000-0005-0000-0000-0000B4010000}"/>
    <cellStyle name="60% - アクセント 5 14" xfId="422" xr:uid="{00000000-0005-0000-0000-0000B5010000}"/>
    <cellStyle name="60% - アクセント 5 15" xfId="423" xr:uid="{00000000-0005-0000-0000-0000B6010000}"/>
    <cellStyle name="60% - アクセント 5 16" xfId="424" xr:uid="{00000000-0005-0000-0000-0000B7010000}"/>
    <cellStyle name="60% - アクセント 5 17" xfId="425" xr:uid="{00000000-0005-0000-0000-0000B8010000}"/>
    <cellStyle name="60% - アクセント 5 18" xfId="426" xr:uid="{00000000-0005-0000-0000-0000B9010000}"/>
    <cellStyle name="60% - アクセント 5 19" xfId="427" xr:uid="{00000000-0005-0000-0000-0000BA010000}"/>
    <cellStyle name="60% - アクセント 5 2" xfId="428" xr:uid="{00000000-0005-0000-0000-0000BB010000}"/>
    <cellStyle name="60% - アクセント 5 2 2" xfId="429" xr:uid="{00000000-0005-0000-0000-0000BC010000}"/>
    <cellStyle name="60% - アクセント 5 20" xfId="430" xr:uid="{00000000-0005-0000-0000-0000BD010000}"/>
    <cellStyle name="60% - アクセント 5 21" xfId="431" xr:uid="{00000000-0005-0000-0000-0000BE010000}"/>
    <cellStyle name="60% - アクセント 5 22" xfId="432" xr:uid="{00000000-0005-0000-0000-0000BF010000}"/>
    <cellStyle name="60% - アクセント 5 23" xfId="433" xr:uid="{00000000-0005-0000-0000-0000C0010000}"/>
    <cellStyle name="60% - アクセント 5 24" xfId="434" xr:uid="{00000000-0005-0000-0000-0000C1010000}"/>
    <cellStyle name="60% - アクセント 5 25" xfId="435" xr:uid="{00000000-0005-0000-0000-0000C2010000}"/>
    <cellStyle name="60% - アクセント 5 26" xfId="1785" xr:uid="{00000000-0005-0000-0000-0000C3010000}"/>
    <cellStyle name="60% - アクセント 5 3" xfId="436" xr:uid="{00000000-0005-0000-0000-0000C4010000}"/>
    <cellStyle name="60% - アクセント 5 3 2" xfId="437" xr:uid="{00000000-0005-0000-0000-0000C5010000}"/>
    <cellStyle name="60% - アクセント 5 4" xfId="438" xr:uid="{00000000-0005-0000-0000-0000C6010000}"/>
    <cellStyle name="60% - アクセント 5 5" xfId="439" xr:uid="{00000000-0005-0000-0000-0000C7010000}"/>
    <cellStyle name="60% - アクセント 5 6" xfId="440" xr:uid="{00000000-0005-0000-0000-0000C8010000}"/>
    <cellStyle name="60% - アクセント 5 7" xfId="441" xr:uid="{00000000-0005-0000-0000-0000C9010000}"/>
    <cellStyle name="60% - アクセント 5 8" xfId="442" xr:uid="{00000000-0005-0000-0000-0000CA010000}"/>
    <cellStyle name="60% - アクセント 5 9" xfId="443" xr:uid="{00000000-0005-0000-0000-0000CB010000}"/>
    <cellStyle name="60% - アクセント 6 10" xfId="444" xr:uid="{00000000-0005-0000-0000-0000CC010000}"/>
    <cellStyle name="60% - アクセント 6 11" xfId="445" xr:uid="{00000000-0005-0000-0000-0000CD010000}"/>
    <cellStyle name="60% - アクセント 6 12" xfId="446" xr:uid="{00000000-0005-0000-0000-0000CE010000}"/>
    <cellStyle name="60% - アクセント 6 13" xfId="447" xr:uid="{00000000-0005-0000-0000-0000CF010000}"/>
    <cellStyle name="60% - アクセント 6 14" xfId="448" xr:uid="{00000000-0005-0000-0000-0000D0010000}"/>
    <cellStyle name="60% - アクセント 6 15" xfId="449" xr:uid="{00000000-0005-0000-0000-0000D1010000}"/>
    <cellStyle name="60% - アクセント 6 16" xfId="450" xr:uid="{00000000-0005-0000-0000-0000D2010000}"/>
    <cellStyle name="60% - アクセント 6 17" xfId="451" xr:uid="{00000000-0005-0000-0000-0000D3010000}"/>
    <cellStyle name="60% - アクセント 6 18" xfId="452" xr:uid="{00000000-0005-0000-0000-0000D4010000}"/>
    <cellStyle name="60% - アクセント 6 19" xfId="453" xr:uid="{00000000-0005-0000-0000-0000D5010000}"/>
    <cellStyle name="60% - アクセント 6 2" xfId="454" xr:uid="{00000000-0005-0000-0000-0000D6010000}"/>
    <cellStyle name="60% - アクセント 6 2 2" xfId="455" xr:uid="{00000000-0005-0000-0000-0000D7010000}"/>
    <cellStyle name="60% - アクセント 6 20" xfId="456" xr:uid="{00000000-0005-0000-0000-0000D8010000}"/>
    <cellStyle name="60% - アクセント 6 21" xfId="457" xr:uid="{00000000-0005-0000-0000-0000D9010000}"/>
    <cellStyle name="60% - アクセント 6 22" xfId="458" xr:uid="{00000000-0005-0000-0000-0000DA010000}"/>
    <cellStyle name="60% - アクセント 6 23" xfId="459" xr:uid="{00000000-0005-0000-0000-0000DB010000}"/>
    <cellStyle name="60% - アクセント 6 24" xfId="460" xr:uid="{00000000-0005-0000-0000-0000DC010000}"/>
    <cellStyle name="60% - アクセント 6 25" xfId="461" xr:uid="{00000000-0005-0000-0000-0000DD010000}"/>
    <cellStyle name="60% - アクセント 6 26" xfId="1786" xr:uid="{00000000-0005-0000-0000-0000DE010000}"/>
    <cellStyle name="60% - アクセント 6 3" xfId="462" xr:uid="{00000000-0005-0000-0000-0000DF010000}"/>
    <cellStyle name="60% - アクセント 6 3 2" xfId="463" xr:uid="{00000000-0005-0000-0000-0000E0010000}"/>
    <cellStyle name="60% - アクセント 6 4" xfId="464" xr:uid="{00000000-0005-0000-0000-0000E1010000}"/>
    <cellStyle name="60% - アクセント 6 5" xfId="465" xr:uid="{00000000-0005-0000-0000-0000E2010000}"/>
    <cellStyle name="60% - アクセント 6 6" xfId="466" xr:uid="{00000000-0005-0000-0000-0000E3010000}"/>
    <cellStyle name="60% - アクセント 6 7" xfId="467" xr:uid="{00000000-0005-0000-0000-0000E4010000}"/>
    <cellStyle name="60% - アクセント 6 8" xfId="468" xr:uid="{00000000-0005-0000-0000-0000E5010000}"/>
    <cellStyle name="60% - アクセント 6 9" xfId="469" xr:uid="{00000000-0005-0000-0000-0000E6010000}"/>
    <cellStyle name="アクセント 1" xfId="1760" builtinId="29" customBuiltin="1"/>
    <cellStyle name="アクセント 1 10" xfId="470" xr:uid="{00000000-0005-0000-0000-0000E8010000}"/>
    <cellStyle name="アクセント 1 11" xfId="471" xr:uid="{00000000-0005-0000-0000-0000E9010000}"/>
    <cellStyle name="アクセント 1 12" xfId="472" xr:uid="{00000000-0005-0000-0000-0000EA010000}"/>
    <cellStyle name="アクセント 1 13" xfId="473" xr:uid="{00000000-0005-0000-0000-0000EB010000}"/>
    <cellStyle name="アクセント 1 14" xfId="474" xr:uid="{00000000-0005-0000-0000-0000EC010000}"/>
    <cellStyle name="アクセント 1 15" xfId="475" xr:uid="{00000000-0005-0000-0000-0000ED010000}"/>
    <cellStyle name="アクセント 1 16" xfId="476" xr:uid="{00000000-0005-0000-0000-0000EE010000}"/>
    <cellStyle name="アクセント 1 17" xfId="477" xr:uid="{00000000-0005-0000-0000-0000EF010000}"/>
    <cellStyle name="アクセント 1 18" xfId="478" xr:uid="{00000000-0005-0000-0000-0000F0010000}"/>
    <cellStyle name="アクセント 1 19" xfId="479" xr:uid="{00000000-0005-0000-0000-0000F1010000}"/>
    <cellStyle name="アクセント 1 2" xfId="480" xr:uid="{00000000-0005-0000-0000-0000F2010000}"/>
    <cellStyle name="アクセント 1 2 2" xfId="481" xr:uid="{00000000-0005-0000-0000-0000F3010000}"/>
    <cellStyle name="アクセント 1 20" xfId="482" xr:uid="{00000000-0005-0000-0000-0000F4010000}"/>
    <cellStyle name="アクセント 1 21" xfId="483" xr:uid="{00000000-0005-0000-0000-0000F5010000}"/>
    <cellStyle name="アクセント 1 22" xfId="484" xr:uid="{00000000-0005-0000-0000-0000F6010000}"/>
    <cellStyle name="アクセント 1 23" xfId="485" xr:uid="{00000000-0005-0000-0000-0000F7010000}"/>
    <cellStyle name="アクセント 1 24" xfId="486" xr:uid="{00000000-0005-0000-0000-0000F8010000}"/>
    <cellStyle name="アクセント 1 25" xfId="487" xr:uid="{00000000-0005-0000-0000-0000F9010000}"/>
    <cellStyle name="アクセント 1 3" xfId="488" xr:uid="{00000000-0005-0000-0000-0000FA010000}"/>
    <cellStyle name="アクセント 1 3 2" xfId="489" xr:uid="{00000000-0005-0000-0000-0000FB010000}"/>
    <cellStyle name="アクセント 1 4" xfId="490" xr:uid="{00000000-0005-0000-0000-0000FC010000}"/>
    <cellStyle name="アクセント 1 5" xfId="491" xr:uid="{00000000-0005-0000-0000-0000FD010000}"/>
    <cellStyle name="アクセント 1 6" xfId="492" xr:uid="{00000000-0005-0000-0000-0000FE010000}"/>
    <cellStyle name="アクセント 1 7" xfId="493" xr:uid="{00000000-0005-0000-0000-0000FF010000}"/>
    <cellStyle name="アクセント 1 8" xfId="494" xr:uid="{00000000-0005-0000-0000-000000020000}"/>
    <cellStyle name="アクセント 1 9" xfId="495" xr:uid="{00000000-0005-0000-0000-000001020000}"/>
    <cellStyle name="アクセント 2" xfId="1763" builtinId="33" customBuiltin="1"/>
    <cellStyle name="アクセント 2 10" xfId="496" xr:uid="{00000000-0005-0000-0000-000003020000}"/>
    <cellStyle name="アクセント 2 11" xfId="497" xr:uid="{00000000-0005-0000-0000-000004020000}"/>
    <cellStyle name="アクセント 2 12" xfId="498" xr:uid="{00000000-0005-0000-0000-000005020000}"/>
    <cellStyle name="アクセント 2 13" xfId="499" xr:uid="{00000000-0005-0000-0000-000006020000}"/>
    <cellStyle name="アクセント 2 14" xfId="500" xr:uid="{00000000-0005-0000-0000-000007020000}"/>
    <cellStyle name="アクセント 2 15" xfId="501" xr:uid="{00000000-0005-0000-0000-000008020000}"/>
    <cellStyle name="アクセント 2 16" xfId="502" xr:uid="{00000000-0005-0000-0000-000009020000}"/>
    <cellStyle name="アクセント 2 17" xfId="503" xr:uid="{00000000-0005-0000-0000-00000A020000}"/>
    <cellStyle name="アクセント 2 18" xfId="504" xr:uid="{00000000-0005-0000-0000-00000B020000}"/>
    <cellStyle name="アクセント 2 19" xfId="505" xr:uid="{00000000-0005-0000-0000-00000C020000}"/>
    <cellStyle name="アクセント 2 2" xfId="506" xr:uid="{00000000-0005-0000-0000-00000D020000}"/>
    <cellStyle name="アクセント 2 2 2" xfId="507" xr:uid="{00000000-0005-0000-0000-00000E020000}"/>
    <cellStyle name="アクセント 2 20" xfId="508" xr:uid="{00000000-0005-0000-0000-00000F020000}"/>
    <cellStyle name="アクセント 2 21" xfId="509" xr:uid="{00000000-0005-0000-0000-000010020000}"/>
    <cellStyle name="アクセント 2 22" xfId="510" xr:uid="{00000000-0005-0000-0000-000011020000}"/>
    <cellStyle name="アクセント 2 23" xfId="511" xr:uid="{00000000-0005-0000-0000-000012020000}"/>
    <cellStyle name="アクセント 2 24" xfId="512" xr:uid="{00000000-0005-0000-0000-000013020000}"/>
    <cellStyle name="アクセント 2 25" xfId="513" xr:uid="{00000000-0005-0000-0000-000014020000}"/>
    <cellStyle name="アクセント 2 3" xfId="514" xr:uid="{00000000-0005-0000-0000-000015020000}"/>
    <cellStyle name="アクセント 2 3 2" xfId="515" xr:uid="{00000000-0005-0000-0000-000016020000}"/>
    <cellStyle name="アクセント 2 4" xfId="516" xr:uid="{00000000-0005-0000-0000-000017020000}"/>
    <cellStyle name="アクセント 2 5" xfId="517" xr:uid="{00000000-0005-0000-0000-000018020000}"/>
    <cellStyle name="アクセント 2 6" xfId="518" xr:uid="{00000000-0005-0000-0000-000019020000}"/>
    <cellStyle name="アクセント 2 7" xfId="519" xr:uid="{00000000-0005-0000-0000-00001A020000}"/>
    <cellStyle name="アクセント 2 8" xfId="520" xr:uid="{00000000-0005-0000-0000-00001B020000}"/>
    <cellStyle name="アクセント 2 9" xfId="521" xr:uid="{00000000-0005-0000-0000-00001C020000}"/>
    <cellStyle name="アクセント 3" xfId="1766" builtinId="37" customBuiltin="1"/>
    <cellStyle name="アクセント 3 10" xfId="522" xr:uid="{00000000-0005-0000-0000-00001E020000}"/>
    <cellStyle name="アクセント 3 11" xfId="523" xr:uid="{00000000-0005-0000-0000-00001F020000}"/>
    <cellStyle name="アクセント 3 12" xfId="524" xr:uid="{00000000-0005-0000-0000-000020020000}"/>
    <cellStyle name="アクセント 3 13" xfId="525" xr:uid="{00000000-0005-0000-0000-000021020000}"/>
    <cellStyle name="アクセント 3 14" xfId="526" xr:uid="{00000000-0005-0000-0000-000022020000}"/>
    <cellStyle name="アクセント 3 15" xfId="527" xr:uid="{00000000-0005-0000-0000-000023020000}"/>
    <cellStyle name="アクセント 3 16" xfId="528" xr:uid="{00000000-0005-0000-0000-000024020000}"/>
    <cellStyle name="アクセント 3 17" xfId="529" xr:uid="{00000000-0005-0000-0000-000025020000}"/>
    <cellStyle name="アクセント 3 18" xfId="530" xr:uid="{00000000-0005-0000-0000-000026020000}"/>
    <cellStyle name="アクセント 3 19" xfId="531" xr:uid="{00000000-0005-0000-0000-000027020000}"/>
    <cellStyle name="アクセント 3 2" xfId="532" xr:uid="{00000000-0005-0000-0000-000028020000}"/>
    <cellStyle name="アクセント 3 2 2" xfId="533" xr:uid="{00000000-0005-0000-0000-000029020000}"/>
    <cellStyle name="アクセント 3 20" xfId="534" xr:uid="{00000000-0005-0000-0000-00002A020000}"/>
    <cellStyle name="アクセント 3 21" xfId="535" xr:uid="{00000000-0005-0000-0000-00002B020000}"/>
    <cellStyle name="アクセント 3 22" xfId="536" xr:uid="{00000000-0005-0000-0000-00002C020000}"/>
    <cellStyle name="アクセント 3 23" xfId="537" xr:uid="{00000000-0005-0000-0000-00002D020000}"/>
    <cellStyle name="アクセント 3 24" xfId="538" xr:uid="{00000000-0005-0000-0000-00002E020000}"/>
    <cellStyle name="アクセント 3 25" xfId="539" xr:uid="{00000000-0005-0000-0000-00002F020000}"/>
    <cellStyle name="アクセント 3 3" xfId="540" xr:uid="{00000000-0005-0000-0000-000030020000}"/>
    <cellStyle name="アクセント 3 3 2" xfId="541" xr:uid="{00000000-0005-0000-0000-000031020000}"/>
    <cellStyle name="アクセント 3 4" xfId="542" xr:uid="{00000000-0005-0000-0000-000032020000}"/>
    <cellStyle name="アクセント 3 5" xfId="543" xr:uid="{00000000-0005-0000-0000-000033020000}"/>
    <cellStyle name="アクセント 3 6" xfId="544" xr:uid="{00000000-0005-0000-0000-000034020000}"/>
    <cellStyle name="アクセント 3 7" xfId="545" xr:uid="{00000000-0005-0000-0000-000035020000}"/>
    <cellStyle name="アクセント 3 8" xfId="546" xr:uid="{00000000-0005-0000-0000-000036020000}"/>
    <cellStyle name="アクセント 3 9" xfId="547" xr:uid="{00000000-0005-0000-0000-000037020000}"/>
    <cellStyle name="アクセント 4" xfId="1769" builtinId="41" customBuiltin="1"/>
    <cellStyle name="アクセント 4 10" xfId="548" xr:uid="{00000000-0005-0000-0000-000039020000}"/>
    <cellStyle name="アクセント 4 11" xfId="549" xr:uid="{00000000-0005-0000-0000-00003A020000}"/>
    <cellStyle name="アクセント 4 12" xfId="550" xr:uid="{00000000-0005-0000-0000-00003B020000}"/>
    <cellStyle name="アクセント 4 13" xfId="551" xr:uid="{00000000-0005-0000-0000-00003C020000}"/>
    <cellStyle name="アクセント 4 14" xfId="552" xr:uid="{00000000-0005-0000-0000-00003D020000}"/>
    <cellStyle name="アクセント 4 15" xfId="553" xr:uid="{00000000-0005-0000-0000-00003E020000}"/>
    <cellStyle name="アクセント 4 16" xfId="554" xr:uid="{00000000-0005-0000-0000-00003F020000}"/>
    <cellStyle name="アクセント 4 17" xfId="555" xr:uid="{00000000-0005-0000-0000-000040020000}"/>
    <cellStyle name="アクセント 4 18" xfId="556" xr:uid="{00000000-0005-0000-0000-000041020000}"/>
    <cellStyle name="アクセント 4 19" xfId="557" xr:uid="{00000000-0005-0000-0000-000042020000}"/>
    <cellStyle name="アクセント 4 2" xfId="558" xr:uid="{00000000-0005-0000-0000-000043020000}"/>
    <cellStyle name="アクセント 4 2 2" xfId="559" xr:uid="{00000000-0005-0000-0000-000044020000}"/>
    <cellStyle name="アクセント 4 20" xfId="560" xr:uid="{00000000-0005-0000-0000-000045020000}"/>
    <cellStyle name="アクセント 4 21" xfId="561" xr:uid="{00000000-0005-0000-0000-000046020000}"/>
    <cellStyle name="アクセント 4 22" xfId="562" xr:uid="{00000000-0005-0000-0000-000047020000}"/>
    <cellStyle name="アクセント 4 23" xfId="563" xr:uid="{00000000-0005-0000-0000-000048020000}"/>
    <cellStyle name="アクセント 4 24" xfId="564" xr:uid="{00000000-0005-0000-0000-000049020000}"/>
    <cellStyle name="アクセント 4 25" xfId="565" xr:uid="{00000000-0005-0000-0000-00004A020000}"/>
    <cellStyle name="アクセント 4 3" xfId="566" xr:uid="{00000000-0005-0000-0000-00004B020000}"/>
    <cellStyle name="アクセント 4 3 2" xfId="567" xr:uid="{00000000-0005-0000-0000-00004C020000}"/>
    <cellStyle name="アクセント 4 4" xfId="568" xr:uid="{00000000-0005-0000-0000-00004D020000}"/>
    <cellStyle name="アクセント 4 5" xfId="569" xr:uid="{00000000-0005-0000-0000-00004E020000}"/>
    <cellStyle name="アクセント 4 6" xfId="570" xr:uid="{00000000-0005-0000-0000-00004F020000}"/>
    <cellStyle name="アクセント 4 7" xfId="571" xr:uid="{00000000-0005-0000-0000-000050020000}"/>
    <cellStyle name="アクセント 4 8" xfId="572" xr:uid="{00000000-0005-0000-0000-000051020000}"/>
    <cellStyle name="アクセント 4 9" xfId="573" xr:uid="{00000000-0005-0000-0000-000052020000}"/>
    <cellStyle name="アクセント 5" xfId="1772" builtinId="45" customBuiltin="1"/>
    <cellStyle name="アクセント 5 10" xfId="574" xr:uid="{00000000-0005-0000-0000-000054020000}"/>
    <cellStyle name="アクセント 5 11" xfId="575" xr:uid="{00000000-0005-0000-0000-000055020000}"/>
    <cellStyle name="アクセント 5 12" xfId="576" xr:uid="{00000000-0005-0000-0000-000056020000}"/>
    <cellStyle name="アクセント 5 13" xfId="577" xr:uid="{00000000-0005-0000-0000-000057020000}"/>
    <cellStyle name="アクセント 5 14" xfId="578" xr:uid="{00000000-0005-0000-0000-000058020000}"/>
    <cellStyle name="アクセント 5 15" xfId="579" xr:uid="{00000000-0005-0000-0000-000059020000}"/>
    <cellStyle name="アクセント 5 16" xfId="580" xr:uid="{00000000-0005-0000-0000-00005A020000}"/>
    <cellStyle name="アクセント 5 17" xfId="581" xr:uid="{00000000-0005-0000-0000-00005B020000}"/>
    <cellStyle name="アクセント 5 18" xfId="582" xr:uid="{00000000-0005-0000-0000-00005C020000}"/>
    <cellStyle name="アクセント 5 19" xfId="583" xr:uid="{00000000-0005-0000-0000-00005D020000}"/>
    <cellStyle name="アクセント 5 2" xfId="584" xr:uid="{00000000-0005-0000-0000-00005E020000}"/>
    <cellStyle name="アクセント 5 2 2" xfId="585" xr:uid="{00000000-0005-0000-0000-00005F020000}"/>
    <cellStyle name="アクセント 5 20" xfId="586" xr:uid="{00000000-0005-0000-0000-000060020000}"/>
    <cellStyle name="アクセント 5 21" xfId="587" xr:uid="{00000000-0005-0000-0000-000061020000}"/>
    <cellStyle name="アクセント 5 22" xfId="588" xr:uid="{00000000-0005-0000-0000-000062020000}"/>
    <cellStyle name="アクセント 5 23" xfId="589" xr:uid="{00000000-0005-0000-0000-000063020000}"/>
    <cellStyle name="アクセント 5 24" xfId="590" xr:uid="{00000000-0005-0000-0000-000064020000}"/>
    <cellStyle name="アクセント 5 25" xfId="591" xr:uid="{00000000-0005-0000-0000-000065020000}"/>
    <cellStyle name="アクセント 5 3" xfId="592" xr:uid="{00000000-0005-0000-0000-000066020000}"/>
    <cellStyle name="アクセント 5 3 2" xfId="593" xr:uid="{00000000-0005-0000-0000-000067020000}"/>
    <cellStyle name="アクセント 5 4" xfId="594" xr:uid="{00000000-0005-0000-0000-000068020000}"/>
    <cellStyle name="アクセント 5 5" xfId="595" xr:uid="{00000000-0005-0000-0000-000069020000}"/>
    <cellStyle name="アクセント 5 6" xfId="596" xr:uid="{00000000-0005-0000-0000-00006A020000}"/>
    <cellStyle name="アクセント 5 7" xfId="597" xr:uid="{00000000-0005-0000-0000-00006B020000}"/>
    <cellStyle name="アクセント 5 8" xfId="598" xr:uid="{00000000-0005-0000-0000-00006C020000}"/>
    <cellStyle name="アクセント 5 9" xfId="599" xr:uid="{00000000-0005-0000-0000-00006D020000}"/>
    <cellStyle name="アクセント 6" xfId="1775" builtinId="49" customBuiltin="1"/>
    <cellStyle name="アクセント 6 10" xfId="600" xr:uid="{00000000-0005-0000-0000-00006F020000}"/>
    <cellStyle name="アクセント 6 11" xfId="601" xr:uid="{00000000-0005-0000-0000-000070020000}"/>
    <cellStyle name="アクセント 6 12" xfId="602" xr:uid="{00000000-0005-0000-0000-000071020000}"/>
    <cellStyle name="アクセント 6 13" xfId="603" xr:uid="{00000000-0005-0000-0000-000072020000}"/>
    <cellStyle name="アクセント 6 14" xfId="604" xr:uid="{00000000-0005-0000-0000-000073020000}"/>
    <cellStyle name="アクセント 6 15" xfId="605" xr:uid="{00000000-0005-0000-0000-000074020000}"/>
    <cellStyle name="アクセント 6 16" xfId="606" xr:uid="{00000000-0005-0000-0000-000075020000}"/>
    <cellStyle name="アクセント 6 17" xfId="607" xr:uid="{00000000-0005-0000-0000-000076020000}"/>
    <cellStyle name="アクセント 6 18" xfId="608" xr:uid="{00000000-0005-0000-0000-000077020000}"/>
    <cellStyle name="アクセント 6 19" xfId="609" xr:uid="{00000000-0005-0000-0000-000078020000}"/>
    <cellStyle name="アクセント 6 2" xfId="610" xr:uid="{00000000-0005-0000-0000-000079020000}"/>
    <cellStyle name="アクセント 6 2 2" xfId="611" xr:uid="{00000000-0005-0000-0000-00007A020000}"/>
    <cellStyle name="アクセント 6 20" xfId="612" xr:uid="{00000000-0005-0000-0000-00007B020000}"/>
    <cellStyle name="アクセント 6 21" xfId="613" xr:uid="{00000000-0005-0000-0000-00007C020000}"/>
    <cellStyle name="アクセント 6 22" xfId="614" xr:uid="{00000000-0005-0000-0000-00007D020000}"/>
    <cellStyle name="アクセント 6 23" xfId="615" xr:uid="{00000000-0005-0000-0000-00007E020000}"/>
    <cellStyle name="アクセント 6 24" xfId="616" xr:uid="{00000000-0005-0000-0000-00007F020000}"/>
    <cellStyle name="アクセント 6 25" xfId="617" xr:uid="{00000000-0005-0000-0000-000080020000}"/>
    <cellStyle name="アクセント 6 3" xfId="618" xr:uid="{00000000-0005-0000-0000-000081020000}"/>
    <cellStyle name="アクセント 6 3 2" xfId="619" xr:uid="{00000000-0005-0000-0000-000082020000}"/>
    <cellStyle name="アクセント 6 4" xfId="620" xr:uid="{00000000-0005-0000-0000-000083020000}"/>
    <cellStyle name="アクセント 6 5" xfId="621" xr:uid="{00000000-0005-0000-0000-000084020000}"/>
    <cellStyle name="アクセント 6 6" xfId="622" xr:uid="{00000000-0005-0000-0000-000085020000}"/>
    <cellStyle name="アクセント 6 7" xfId="623" xr:uid="{00000000-0005-0000-0000-000086020000}"/>
    <cellStyle name="アクセント 6 8" xfId="624" xr:uid="{00000000-0005-0000-0000-000087020000}"/>
    <cellStyle name="アクセント 6 9" xfId="625" xr:uid="{00000000-0005-0000-0000-000088020000}"/>
    <cellStyle name="タイトル 10" xfId="626" xr:uid="{00000000-0005-0000-0000-000089020000}"/>
    <cellStyle name="タイトル 11" xfId="627" xr:uid="{00000000-0005-0000-0000-00008A020000}"/>
    <cellStyle name="タイトル 12" xfId="628" xr:uid="{00000000-0005-0000-0000-00008B020000}"/>
    <cellStyle name="タイトル 13" xfId="629" xr:uid="{00000000-0005-0000-0000-00008C020000}"/>
    <cellStyle name="タイトル 14" xfId="630" xr:uid="{00000000-0005-0000-0000-00008D020000}"/>
    <cellStyle name="タイトル 15" xfId="631" xr:uid="{00000000-0005-0000-0000-00008E020000}"/>
    <cellStyle name="タイトル 16" xfId="632" xr:uid="{00000000-0005-0000-0000-00008F020000}"/>
    <cellStyle name="タイトル 17" xfId="633" xr:uid="{00000000-0005-0000-0000-000090020000}"/>
    <cellStyle name="タイトル 18" xfId="634" xr:uid="{00000000-0005-0000-0000-000091020000}"/>
    <cellStyle name="タイトル 19" xfId="635" xr:uid="{00000000-0005-0000-0000-000092020000}"/>
    <cellStyle name="タイトル 2" xfId="636" xr:uid="{00000000-0005-0000-0000-000093020000}"/>
    <cellStyle name="タイトル 2 2" xfId="637" xr:uid="{00000000-0005-0000-0000-000094020000}"/>
    <cellStyle name="タイトル 20" xfId="638" xr:uid="{00000000-0005-0000-0000-000095020000}"/>
    <cellStyle name="タイトル 21" xfId="639" xr:uid="{00000000-0005-0000-0000-000096020000}"/>
    <cellStyle name="タイトル 22" xfId="640" xr:uid="{00000000-0005-0000-0000-000097020000}"/>
    <cellStyle name="タイトル 23" xfId="641" xr:uid="{00000000-0005-0000-0000-000098020000}"/>
    <cellStyle name="タイトル 24" xfId="642" xr:uid="{00000000-0005-0000-0000-000099020000}"/>
    <cellStyle name="タイトル 25" xfId="643" xr:uid="{00000000-0005-0000-0000-00009A020000}"/>
    <cellStyle name="タイトル 26" xfId="1779" xr:uid="{00000000-0005-0000-0000-00009B020000}"/>
    <cellStyle name="タイトル 3" xfId="644" xr:uid="{00000000-0005-0000-0000-00009C020000}"/>
    <cellStyle name="タイトル 3 2" xfId="645" xr:uid="{00000000-0005-0000-0000-00009D020000}"/>
    <cellStyle name="タイトル 4" xfId="646" xr:uid="{00000000-0005-0000-0000-00009E020000}"/>
    <cellStyle name="タイトル 5" xfId="647" xr:uid="{00000000-0005-0000-0000-00009F020000}"/>
    <cellStyle name="タイトル 6" xfId="648" xr:uid="{00000000-0005-0000-0000-0000A0020000}"/>
    <cellStyle name="タイトル 7" xfId="649" xr:uid="{00000000-0005-0000-0000-0000A1020000}"/>
    <cellStyle name="タイトル 8" xfId="650" xr:uid="{00000000-0005-0000-0000-0000A2020000}"/>
    <cellStyle name="タイトル 9" xfId="651" xr:uid="{00000000-0005-0000-0000-0000A3020000}"/>
    <cellStyle name="チェック セル" xfId="1755" builtinId="23" customBuiltin="1"/>
    <cellStyle name="チェック セル 10" xfId="652" xr:uid="{00000000-0005-0000-0000-0000A5020000}"/>
    <cellStyle name="チェック セル 11" xfId="653" xr:uid="{00000000-0005-0000-0000-0000A6020000}"/>
    <cellStyle name="チェック セル 12" xfId="654" xr:uid="{00000000-0005-0000-0000-0000A7020000}"/>
    <cellStyle name="チェック セル 13" xfId="655" xr:uid="{00000000-0005-0000-0000-0000A8020000}"/>
    <cellStyle name="チェック セル 14" xfId="656" xr:uid="{00000000-0005-0000-0000-0000A9020000}"/>
    <cellStyle name="チェック セル 15" xfId="657" xr:uid="{00000000-0005-0000-0000-0000AA020000}"/>
    <cellStyle name="チェック セル 16" xfId="658" xr:uid="{00000000-0005-0000-0000-0000AB020000}"/>
    <cellStyle name="チェック セル 17" xfId="659" xr:uid="{00000000-0005-0000-0000-0000AC020000}"/>
    <cellStyle name="チェック セル 18" xfId="660" xr:uid="{00000000-0005-0000-0000-0000AD020000}"/>
    <cellStyle name="チェック セル 19" xfId="661" xr:uid="{00000000-0005-0000-0000-0000AE020000}"/>
    <cellStyle name="チェック セル 2" xfId="662" xr:uid="{00000000-0005-0000-0000-0000AF020000}"/>
    <cellStyle name="チェック セル 2 2" xfId="663" xr:uid="{00000000-0005-0000-0000-0000B0020000}"/>
    <cellStyle name="チェック セル 20" xfId="664" xr:uid="{00000000-0005-0000-0000-0000B1020000}"/>
    <cellStyle name="チェック セル 21" xfId="665" xr:uid="{00000000-0005-0000-0000-0000B2020000}"/>
    <cellStyle name="チェック セル 22" xfId="666" xr:uid="{00000000-0005-0000-0000-0000B3020000}"/>
    <cellStyle name="チェック セル 23" xfId="667" xr:uid="{00000000-0005-0000-0000-0000B4020000}"/>
    <cellStyle name="チェック セル 24" xfId="668" xr:uid="{00000000-0005-0000-0000-0000B5020000}"/>
    <cellStyle name="チェック セル 25" xfId="669" xr:uid="{00000000-0005-0000-0000-0000B6020000}"/>
    <cellStyle name="チェック セル 3" xfId="670" xr:uid="{00000000-0005-0000-0000-0000B7020000}"/>
    <cellStyle name="チェック セル 3 2" xfId="671" xr:uid="{00000000-0005-0000-0000-0000B8020000}"/>
    <cellStyle name="チェック セル 4" xfId="672" xr:uid="{00000000-0005-0000-0000-0000B9020000}"/>
    <cellStyle name="チェック セル 5" xfId="673" xr:uid="{00000000-0005-0000-0000-0000BA020000}"/>
    <cellStyle name="チェック セル 6" xfId="674" xr:uid="{00000000-0005-0000-0000-0000BB020000}"/>
    <cellStyle name="チェック セル 7" xfId="675" xr:uid="{00000000-0005-0000-0000-0000BC020000}"/>
    <cellStyle name="チェック セル 8" xfId="676" xr:uid="{00000000-0005-0000-0000-0000BD020000}"/>
    <cellStyle name="チェック セル 9" xfId="677" xr:uid="{00000000-0005-0000-0000-0000BE020000}"/>
    <cellStyle name="どちらでもない 10" xfId="678" xr:uid="{00000000-0005-0000-0000-0000BF020000}"/>
    <cellStyle name="どちらでもない 11" xfId="679" xr:uid="{00000000-0005-0000-0000-0000C0020000}"/>
    <cellStyle name="どちらでもない 12" xfId="680" xr:uid="{00000000-0005-0000-0000-0000C1020000}"/>
    <cellStyle name="どちらでもない 13" xfId="681" xr:uid="{00000000-0005-0000-0000-0000C2020000}"/>
    <cellStyle name="どちらでもない 14" xfId="682" xr:uid="{00000000-0005-0000-0000-0000C3020000}"/>
    <cellStyle name="どちらでもない 15" xfId="683" xr:uid="{00000000-0005-0000-0000-0000C4020000}"/>
    <cellStyle name="どちらでもない 16" xfId="684" xr:uid="{00000000-0005-0000-0000-0000C5020000}"/>
    <cellStyle name="どちらでもない 17" xfId="685" xr:uid="{00000000-0005-0000-0000-0000C6020000}"/>
    <cellStyle name="どちらでもない 18" xfId="686" xr:uid="{00000000-0005-0000-0000-0000C7020000}"/>
    <cellStyle name="どちらでもない 19" xfId="687" xr:uid="{00000000-0005-0000-0000-0000C8020000}"/>
    <cellStyle name="どちらでもない 2" xfId="688" xr:uid="{00000000-0005-0000-0000-0000C9020000}"/>
    <cellStyle name="どちらでもない 2 2" xfId="689" xr:uid="{00000000-0005-0000-0000-0000CA020000}"/>
    <cellStyle name="どちらでもない 20" xfId="690" xr:uid="{00000000-0005-0000-0000-0000CB020000}"/>
    <cellStyle name="どちらでもない 21" xfId="691" xr:uid="{00000000-0005-0000-0000-0000CC020000}"/>
    <cellStyle name="どちらでもない 22" xfId="692" xr:uid="{00000000-0005-0000-0000-0000CD020000}"/>
    <cellStyle name="どちらでもない 23" xfId="693" xr:uid="{00000000-0005-0000-0000-0000CE020000}"/>
    <cellStyle name="どちらでもない 24" xfId="694" xr:uid="{00000000-0005-0000-0000-0000CF020000}"/>
    <cellStyle name="どちらでもない 25" xfId="695" xr:uid="{00000000-0005-0000-0000-0000D0020000}"/>
    <cellStyle name="どちらでもない 26" xfId="1780" xr:uid="{00000000-0005-0000-0000-0000D1020000}"/>
    <cellStyle name="どちらでもない 3" xfId="696" xr:uid="{00000000-0005-0000-0000-0000D2020000}"/>
    <cellStyle name="どちらでもない 3 2" xfId="697" xr:uid="{00000000-0005-0000-0000-0000D3020000}"/>
    <cellStyle name="どちらでもない 4" xfId="698" xr:uid="{00000000-0005-0000-0000-0000D4020000}"/>
    <cellStyle name="どちらでもない 5" xfId="699" xr:uid="{00000000-0005-0000-0000-0000D5020000}"/>
    <cellStyle name="どちらでもない 6" xfId="700" xr:uid="{00000000-0005-0000-0000-0000D6020000}"/>
    <cellStyle name="どちらでもない 7" xfId="701" xr:uid="{00000000-0005-0000-0000-0000D7020000}"/>
    <cellStyle name="どちらでもない 8" xfId="702" xr:uid="{00000000-0005-0000-0000-0000D8020000}"/>
    <cellStyle name="どちらでもない 9" xfId="703" xr:uid="{00000000-0005-0000-0000-0000D9020000}"/>
    <cellStyle name="パーセント" xfId="1743" builtinId="5"/>
    <cellStyle name="パーセント 2" xfId="704" xr:uid="{00000000-0005-0000-0000-0000DB020000}"/>
    <cellStyle name="パーセント 2 2" xfId="705" xr:uid="{00000000-0005-0000-0000-0000DC020000}"/>
    <cellStyle name="パーセント 2 2 2" xfId="706" xr:uid="{00000000-0005-0000-0000-0000DD020000}"/>
    <cellStyle name="パーセント 2 2 2 2" xfId="1578" xr:uid="{00000000-0005-0000-0000-0000DE020000}"/>
    <cellStyle name="パーセント 2 2 3" xfId="1579" xr:uid="{00000000-0005-0000-0000-0000DF020000}"/>
    <cellStyle name="パーセント 2 3" xfId="707" xr:uid="{00000000-0005-0000-0000-0000E0020000}"/>
    <cellStyle name="パーセント 2 3 2" xfId="1550" xr:uid="{00000000-0005-0000-0000-0000E1020000}"/>
    <cellStyle name="パーセント 2 3 2 2" xfId="1551" xr:uid="{00000000-0005-0000-0000-0000E2020000}"/>
    <cellStyle name="パーセント 2 3 3" xfId="1552" xr:uid="{00000000-0005-0000-0000-0000E3020000}"/>
    <cellStyle name="パーセント 2 3 3 2" xfId="1553" xr:uid="{00000000-0005-0000-0000-0000E4020000}"/>
    <cellStyle name="パーセント 2 3 4" xfId="1554" xr:uid="{00000000-0005-0000-0000-0000E5020000}"/>
    <cellStyle name="パーセント 2 4" xfId="1555" xr:uid="{00000000-0005-0000-0000-0000E6020000}"/>
    <cellStyle name="パーセント 2 4 2" xfId="1548" xr:uid="{00000000-0005-0000-0000-0000E7020000}"/>
    <cellStyle name="パーセント 2 4 2 2" xfId="1580" xr:uid="{00000000-0005-0000-0000-0000E8020000}"/>
    <cellStyle name="パーセント 2 4 3" xfId="1581" xr:uid="{00000000-0005-0000-0000-0000E9020000}"/>
    <cellStyle name="パーセント 2 4 3 2" xfId="1582" xr:uid="{00000000-0005-0000-0000-0000EA020000}"/>
    <cellStyle name="パーセント 3" xfId="708" xr:uid="{00000000-0005-0000-0000-0000EB020000}"/>
    <cellStyle name="パーセント 3 2" xfId="1556" xr:uid="{00000000-0005-0000-0000-0000EC020000}"/>
    <cellStyle name="パーセント 3 3" xfId="1583" xr:uid="{00000000-0005-0000-0000-0000ED020000}"/>
    <cellStyle name="パーセント 3 3 2" xfId="1584" xr:uid="{00000000-0005-0000-0000-0000EE020000}"/>
    <cellStyle name="パーセント 3 3 2 2" xfId="1585" xr:uid="{00000000-0005-0000-0000-0000EF020000}"/>
    <cellStyle name="パーセント 3 3 3" xfId="1586" xr:uid="{00000000-0005-0000-0000-0000F0020000}"/>
    <cellStyle name="パーセント 3 3 3 2" xfId="1587" xr:uid="{00000000-0005-0000-0000-0000F1020000}"/>
    <cellStyle name="パーセント 3 3 4" xfId="1588" xr:uid="{00000000-0005-0000-0000-0000F2020000}"/>
    <cellStyle name="パーセント 3 4" xfId="1589" xr:uid="{00000000-0005-0000-0000-0000F3020000}"/>
    <cellStyle name="パーセント 3 4 2" xfId="1590" xr:uid="{00000000-0005-0000-0000-0000F4020000}"/>
    <cellStyle name="パーセント 3 5" xfId="1591" xr:uid="{00000000-0005-0000-0000-0000F5020000}"/>
    <cellStyle name="パーセント 3 5 2" xfId="1592" xr:uid="{00000000-0005-0000-0000-0000F6020000}"/>
    <cellStyle name="パーセント 4" xfId="709" xr:uid="{00000000-0005-0000-0000-0000F7020000}"/>
    <cellStyle name="パーセント 5" xfId="710" xr:uid="{00000000-0005-0000-0000-0000F8020000}"/>
    <cellStyle name="パーセント 6" xfId="1593" xr:uid="{00000000-0005-0000-0000-0000F9020000}"/>
    <cellStyle name="パーセント 7" xfId="1594" xr:uid="{00000000-0005-0000-0000-0000FA020000}"/>
    <cellStyle name="ハイパーリンク 2" xfId="1557" xr:uid="{00000000-0005-0000-0000-0000FB020000}"/>
    <cellStyle name="メモ" xfId="1757" builtinId="10" customBuiltin="1"/>
    <cellStyle name="メモ 10" xfId="711" xr:uid="{00000000-0005-0000-0000-0000FD020000}"/>
    <cellStyle name="メモ 11" xfId="712" xr:uid="{00000000-0005-0000-0000-0000FE020000}"/>
    <cellStyle name="メモ 12" xfId="713" xr:uid="{00000000-0005-0000-0000-0000FF020000}"/>
    <cellStyle name="メモ 13" xfId="714" xr:uid="{00000000-0005-0000-0000-000000030000}"/>
    <cellStyle name="メモ 14" xfId="715" xr:uid="{00000000-0005-0000-0000-000001030000}"/>
    <cellStyle name="メモ 15" xfId="716" xr:uid="{00000000-0005-0000-0000-000002030000}"/>
    <cellStyle name="メモ 16" xfId="717" xr:uid="{00000000-0005-0000-0000-000003030000}"/>
    <cellStyle name="メモ 17" xfId="718" xr:uid="{00000000-0005-0000-0000-000004030000}"/>
    <cellStyle name="メモ 18" xfId="719" xr:uid="{00000000-0005-0000-0000-000005030000}"/>
    <cellStyle name="メモ 19" xfId="720" xr:uid="{00000000-0005-0000-0000-000006030000}"/>
    <cellStyle name="メモ 2" xfId="721" xr:uid="{00000000-0005-0000-0000-000007030000}"/>
    <cellStyle name="メモ 2 2" xfId="722" xr:uid="{00000000-0005-0000-0000-000008030000}"/>
    <cellStyle name="メモ 2 2 2" xfId="723" xr:uid="{00000000-0005-0000-0000-000009030000}"/>
    <cellStyle name="メモ 2 2 2 2" xfId="1390" xr:uid="{00000000-0005-0000-0000-00000A030000}"/>
    <cellStyle name="メモ 2 2 2 2 2" xfId="1391" xr:uid="{00000000-0005-0000-0000-00000B030000}"/>
    <cellStyle name="メモ 2 2 2 3" xfId="1392" xr:uid="{00000000-0005-0000-0000-00000C030000}"/>
    <cellStyle name="メモ 2 2 3" xfId="724" xr:uid="{00000000-0005-0000-0000-00000D030000}"/>
    <cellStyle name="メモ 2 2 3 2" xfId="1393" xr:uid="{00000000-0005-0000-0000-00000E030000}"/>
    <cellStyle name="メモ 2 2 4" xfId="1595" xr:uid="{00000000-0005-0000-0000-00000F030000}"/>
    <cellStyle name="メモ 2 2 4 2" xfId="1596" xr:uid="{00000000-0005-0000-0000-000010030000}"/>
    <cellStyle name="メモ 2 2 5" xfId="1597" xr:uid="{00000000-0005-0000-0000-000011030000}"/>
    <cellStyle name="メモ 2 2 6" xfId="1598" xr:uid="{00000000-0005-0000-0000-000012030000}"/>
    <cellStyle name="メモ 2 2 6 2" xfId="1599" xr:uid="{00000000-0005-0000-0000-000013030000}"/>
    <cellStyle name="メモ 20" xfId="725" xr:uid="{00000000-0005-0000-0000-000014030000}"/>
    <cellStyle name="メモ 21" xfId="726" xr:uid="{00000000-0005-0000-0000-000015030000}"/>
    <cellStyle name="メモ 22" xfId="727" xr:uid="{00000000-0005-0000-0000-000016030000}"/>
    <cellStyle name="メモ 23" xfId="728" xr:uid="{00000000-0005-0000-0000-000017030000}"/>
    <cellStyle name="メモ 24" xfId="729" xr:uid="{00000000-0005-0000-0000-000018030000}"/>
    <cellStyle name="メモ 25" xfId="730" xr:uid="{00000000-0005-0000-0000-000019030000}"/>
    <cellStyle name="メモ 3" xfId="731" xr:uid="{00000000-0005-0000-0000-00001A030000}"/>
    <cellStyle name="メモ 3 2" xfId="732" xr:uid="{00000000-0005-0000-0000-00001B030000}"/>
    <cellStyle name="メモ 3 2 2" xfId="1394" xr:uid="{00000000-0005-0000-0000-00001C030000}"/>
    <cellStyle name="メモ 3 2 2 2" xfId="1395" xr:uid="{00000000-0005-0000-0000-00001D030000}"/>
    <cellStyle name="メモ 3 2 3" xfId="1396" xr:uid="{00000000-0005-0000-0000-00001E030000}"/>
    <cellStyle name="メモ 3 3" xfId="733" xr:uid="{00000000-0005-0000-0000-00001F030000}"/>
    <cellStyle name="メモ 3 3 2" xfId="1397" xr:uid="{00000000-0005-0000-0000-000020030000}"/>
    <cellStyle name="メモ 3 4" xfId="1600" xr:uid="{00000000-0005-0000-0000-000021030000}"/>
    <cellStyle name="メモ 3 4 2" xfId="1601" xr:uid="{00000000-0005-0000-0000-000022030000}"/>
    <cellStyle name="メモ 3 5" xfId="1602" xr:uid="{00000000-0005-0000-0000-000023030000}"/>
    <cellStyle name="メモ 3 6" xfId="1603" xr:uid="{00000000-0005-0000-0000-000024030000}"/>
    <cellStyle name="メモ 3 6 2" xfId="1604" xr:uid="{00000000-0005-0000-0000-000025030000}"/>
    <cellStyle name="メモ 4" xfId="734" xr:uid="{00000000-0005-0000-0000-000026030000}"/>
    <cellStyle name="メモ 4 2" xfId="735" xr:uid="{00000000-0005-0000-0000-000027030000}"/>
    <cellStyle name="メモ 4 2 2" xfId="1398" xr:uid="{00000000-0005-0000-0000-000028030000}"/>
    <cellStyle name="メモ 4 2 2 2" xfId="1399" xr:uid="{00000000-0005-0000-0000-000029030000}"/>
    <cellStyle name="メモ 4 2 3" xfId="1400" xr:uid="{00000000-0005-0000-0000-00002A030000}"/>
    <cellStyle name="メモ 4 3" xfId="736" xr:uid="{00000000-0005-0000-0000-00002B030000}"/>
    <cellStyle name="メモ 4 3 2" xfId="1401" xr:uid="{00000000-0005-0000-0000-00002C030000}"/>
    <cellStyle name="メモ 4 4" xfId="1605" xr:uid="{00000000-0005-0000-0000-00002D030000}"/>
    <cellStyle name="メモ 4 4 2" xfId="1606" xr:uid="{00000000-0005-0000-0000-00002E030000}"/>
    <cellStyle name="メモ 4 5" xfId="1607" xr:uid="{00000000-0005-0000-0000-00002F030000}"/>
    <cellStyle name="メモ 4 6" xfId="1608" xr:uid="{00000000-0005-0000-0000-000030030000}"/>
    <cellStyle name="メモ 4 6 2" xfId="1609" xr:uid="{00000000-0005-0000-0000-000031030000}"/>
    <cellStyle name="メモ 5" xfId="737" xr:uid="{00000000-0005-0000-0000-000032030000}"/>
    <cellStyle name="メモ 6" xfId="738" xr:uid="{00000000-0005-0000-0000-000033030000}"/>
    <cellStyle name="メモ 7" xfId="739" xr:uid="{00000000-0005-0000-0000-000034030000}"/>
    <cellStyle name="メモ 8" xfId="740" xr:uid="{00000000-0005-0000-0000-000035030000}"/>
    <cellStyle name="メモ 9" xfId="741" xr:uid="{00000000-0005-0000-0000-000036030000}"/>
    <cellStyle name="リンク セル" xfId="1754" builtinId="24" customBuiltin="1"/>
    <cellStyle name="リンク セル 10" xfId="742" xr:uid="{00000000-0005-0000-0000-000038030000}"/>
    <cellStyle name="リンク セル 11" xfId="743" xr:uid="{00000000-0005-0000-0000-000039030000}"/>
    <cellStyle name="リンク セル 12" xfId="744" xr:uid="{00000000-0005-0000-0000-00003A030000}"/>
    <cellStyle name="リンク セル 13" xfId="745" xr:uid="{00000000-0005-0000-0000-00003B030000}"/>
    <cellStyle name="リンク セル 14" xfId="746" xr:uid="{00000000-0005-0000-0000-00003C030000}"/>
    <cellStyle name="リンク セル 15" xfId="747" xr:uid="{00000000-0005-0000-0000-00003D030000}"/>
    <cellStyle name="リンク セル 16" xfId="748" xr:uid="{00000000-0005-0000-0000-00003E030000}"/>
    <cellStyle name="リンク セル 17" xfId="749" xr:uid="{00000000-0005-0000-0000-00003F030000}"/>
    <cellStyle name="リンク セル 18" xfId="750" xr:uid="{00000000-0005-0000-0000-000040030000}"/>
    <cellStyle name="リンク セル 19" xfId="751" xr:uid="{00000000-0005-0000-0000-000041030000}"/>
    <cellStyle name="リンク セル 2" xfId="752" xr:uid="{00000000-0005-0000-0000-000042030000}"/>
    <cellStyle name="リンク セル 2 2" xfId="753" xr:uid="{00000000-0005-0000-0000-000043030000}"/>
    <cellStyle name="リンク セル 20" xfId="754" xr:uid="{00000000-0005-0000-0000-000044030000}"/>
    <cellStyle name="リンク セル 21" xfId="755" xr:uid="{00000000-0005-0000-0000-000045030000}"/>
    <cellStyle name="リンク セル 22" xfId="756" xr:uid="{00000000-0005-0000-0000-000046030000}"/>
    <cellStyle name="リンク セル 23" xfId="757" xr:uid="{00000000-0005-0000-0000-000047030000}"/>
    <cellStyle name="リンク セル 24" xfId="758" xr:uid="{00000000-0005-0000-0000-000048030000}"/>
    <cellStyle name="リンク セル 25" xfId="759" xr:uid="{00000000-0005-0000-0000-000049030000}"/>
    <cellStyle name="リンク セル 3" xfId="760" xr:uid="{00000000-0005-0000-0000-00004A030000}"/>
    <cellStyle name="リンク セル 3 2" xfId="761" xr:uid="{00000000-0005-0000-0000-00004B030000}"/>
    <cellStyle name="リンク セル 4" xfId="762" xr:uid="{00000000-0005-0000-0000-00004C030000}"/>
    <cellStyle name="リンク セル 5" xfId="763" xr:uid="{00000000-0005-0000-0000-00004D030000}"/>
    <cellStyle name="リンク セル 6" xfId="764" xr:uid="{00000000-0005-0000-0000-00004E030000}"/>
    <cellStyle name="リンク セル 7" xfId="765" xr:uid="{00000000-0005-0000-0000-00004F030000}"/>
    <cellStyle name="リンク セル 8" xfId="766" xr:uid="{00000000-0005-0000-0000-000050030000}"/>
    <cellStyle name="リンク セル 9" xfId="767" xr:uid="{00000000-0005-0000-0000-000051030000}"/>
    <cellStyle name="悪い" xfId="1750" builtinId="27" customBuiltin="1"/>
    <cellStyle name="悪い 10" xfId="768" xr:uid="{00000000-0005-0000-0000-000053030000}"/>
    <cellStyle name="悪い 11" xfId="769" xr:uid="{00000000-0005-0000-0000-000054030000}"/>
    <cellStyle name="悪い 12" xfId="770" xr:uid="{00000000-0005-0000-0000-000055030000}"/>
    <cellStyle name="悪い 13" xfId="771" xr:uid="{00000000-0005-0000-0000-000056030000}"/>
    <cellStyle name="悪い 14" xfId="772" xr:uid="{00000000-0005-0000-0000-000057030000}"/>
    <cellStyle name="悪い 15" xfId="773" xr:uid="{00000000-0005-0000-0000-000058030000}"/>
    <cellStyle name="悪い 16" xfId="774" xr:uid="{00000000-0005-0000-0000-000059030000}"/>
    <cellStyle name="悪い 17" xfId="775" xr:uid="{00000000-0005-0000-0000-00005A030000}"/>
    <cellStyle name="悪い 18" xfId="776" xr:uid="{00000000-0005-0000-0000-00005B030000}"/>
    <cellStyle name="悪い 19" xfId="777" xr:uid="{00000000-0005-0000-0000-00005C030000}"/>
    <cellStyle name="悪い 2" xfId="778" xr:uid="{00000000-0005-0000-0000-00005D030000}"/>
    <cellStyle name="悪い 2 2" xfId="779" xr:uid="{00000000-0005-0000-0000-00005E030000}"/>
    <cellStyle name="悪い 2 3" xfId="1402" xr:uid="{00000000-0005-0000-0000-00005F030000}"/>
    <cellStyle name="悪い 20" xfId="780" xr:uid="{00000000-0005-0000-0000-000060030000}"/>
    <cellStyle name="悪い 21" xfId="781" xr:uid="{00000000-0005-0000-0000-000061030000}"/>
    <cellStyle name="悪い 22" xfId="782" xr:uid="{00000000-0005-0000-0000-000062030000}"/>
    <cellStyle name="悪い 23" xfId="783" xr:uid="{00000000-0005-0000-0000-000063030000}"/>
    <cellStyle name="悪い 24" xfId="784" xr:uid="{00000000-0005-0000-0000-000064030000}"/>
    <cellStyle name="悪い 25" xfId="785" xr:uid="{00000000-0005-0000-0000-000065030000}"/>
    <cellStyle name="悪い 3" xfId="786" xr:uid="{00000000-0005-0000-0000-000066030000}"/>
    <cellStyle name="悪い 3 2" xfId="787" xr:uid="{00000000-0005-0000-0000-000067030000}"/>
    <cellStyle name="悪い 4" xfId="788" xr:uid="{00000000-0005-0000-0000-000068030000}"/>
    <cellStyle name="悪い 5" xfId="789" xr:uid="{00000000-0005-0000-0000-000069030000}"/>
    <cellStyle name="悪い 6" xfId="790" xr:uid="{00000000-0005-0000-0000-00006A030000}"/>
    <cellStyle name="悪い 7" xfId="791" xr:uid="{00000000-0005-0000-0000-00006B030000}"/>
    <cellStyle name="悪い 8" xfId="792" xr:uid="{00000000-0005-0000-0000-00006C030000}"/>
    <cellStyle name="悪い 9" xfId="793" xr:uid="{00000000-0005-0000-0000-00006D030000}"/>
    <cellStyle name="計算" xfId="1753" builtinId="22" customBuiltin="1"/>
    <cellStyle name="計算 10" xfId="794" xr:uid="{00000000-0005-0000-0000-00006F030000}"/>
    <cellStyle name="計算 11" xfId="795" xr:uid="{00000000-0005-0000-0000-000070030000}"/>
    <cellStyle name="計算 12" xfId="796" xr:uid="{00000000-0005-0000-0000-000071030000}"/>
    <cellStyle name="計算 13" xfId="797" xr:uid="{00000000-0005-0000-0000-000072030000}"/>
    <cellStyle name="計算 14" xfId="798" xr:uid="{00000000-0005-0000-0000-000073030000}"/>
    <cellStyle name="計算 15" xfId="799" xr:uid="{00000000-0005-0000-0000-000074030000}"/>
    <cellStyle name="計算 16" xfId="800" xr:uid="{00000000-0005-0000-0000-000075030000}"/>
    <cellStyle name="計算 17" xfId="801" xr:uid="{00000000-0005-0000-0000-000076030000}"/>
    <cellStyle name="計算 18" xfId="802" xr:uid="{00000000-0005-0000-0000-000077030000}"/>
    <cellStyle name="計算 19" xfId="803" xr:uid="{00000000-0005-0000-0000-000078030000}"/>
    <cellStyle name="計算 2" xfId="804" xr:uid="{00000000-0005-0000-0000-000079030000}"/>
    <cellStyle name="計算 2 2" xfId="805" xr:uid="{00000000-0005-0000-0000-00007A030000}"/>
    <cellStyle name="計算 2 2 2" xfId="806" xr:uid="{00000000-0005-0000-0000-00007B030000}"/>
    <cellStyle name="計算 2 2 2 2" xfId="1403" xr:uid="{00000000-0005-0000-0000-00007C030000}"/>
    <cellStyle name="計算 2 2 2 2 2" xfId="1404" xr:uid="{00000000-0005-0000-0000-00007D030000}"/>
    <cellStyle name="計算 2 2 2 3" xfId="1405" xr:uid="{00000000-0005-0000-0000-00007E030000}"/>
    <cellStyle name="計算 2 2 3" xfId="807" xr:uid="{00000000-0005-0000-0000-00007F030000}"/>
    <cellStyle name="計算 2 2 3 2" xfId="1406" xr:uid="{00000000-0005-0000-0000-000080030000}"/>
    <cellStyle name="計算 2 2 4" xfId="1610" xr:uid="{00000000-0005-0000-0000-000081030000}"/>
    <cellStyle name="計算 2 2 4 2" xfId="1611" xr:uid="{00000000-0005-0000-0000-000082030000}"/>
    <cellStyle name="計算 2 2 5" xfId="1612" xr:uid="{00000000-0005-0000-0000-000083030000}"/>
    <cellStyle name="計算 2 2 6" xfId="1613" xr:uid="{00000000-0005-0000-0000-000084030000}"/>
    <cellStyle name="計算 2 2 6 2" xfId="1614" xr:uid="{00000000-0005-0000-0000-000085030000}"/>
    <cellStyle name="計算 20" xfId="808" xr:uid="{00000000-0005-0000-0000-000086030000}"/>
    <cellStyle name="計算 21" xfId="809" xr:uid="{00000000-0005-0000-0000-000087030000}"/>
    <cellStyle name="計算 22" xfId="810" xr:uid="{00000000-0005-0000-0000-000088030000}"/>
    <cellStyle name="計算 23" xfId="811" xr:uid="{00000000-0005-0000-0000-000089030000}"/>
    <cellStyle name="計算 24" xfId="812" xr:uid="{00000000-0005-0000-0000-00008A030000}"/>
    <cellStyle name="計算 25" xfId="813" xr:uid="{00000000-0005-0000-0000-00008B030000}"/>
    <cellStyle name="計算 3" xfId="814" xr:uid="{00000000-0005-0000-0000-00008C030000}"/>
    <cellStyle name="計算 3 2" xfId="815" xr:uid="{00000000-0005-0000-0000-00008D030000}"/>
    <cellStyle name="計算 3 2 2" xfId="1407" xr:uid="{00000000-0005-0000-0000-00008E030000}"/>
    <cellStyle name="計算 3 2 2 2" xfId="1408" xr:uid="{00000000-0005-0000-0000-00008F030000}"/>
    <cellStyle name="計算 3 2 3" xfId="1409" xr:uid="{00000000-0005-0000-0000-000090030000}"/>
    <cellStyle name="計算 3 3" xfId="816" xr:uid="{00000000-0005-0000-0000-000091030000}"/>
    <cellStyle name="計算 3 3 2" xfId="1410" xr:uid="{00000000-0005-0000-0000-000092030000}"/>
    <cellStyle name="計算 3 4" xfId="1615" xr:uid="{00000000-0005-0000-0000-000093030000}"/>
    <cellStyle name="計算 3 4 2" xfId="1616" xr:uid="{00000000-0005-0000-0000-000094030000}"/>
    <cellStyle name="計算 3 5" xfId="1617" xr:uid="{00000000-0005-0000-0000-000095030000}"/>
    <cellStyle name="計算 3 6" xfId="1618" xr:uid="{00000000-0005-0000-0000-000096030000}"/>
    <cellStyle name="計算 3 6 2" xfId="1619" xr:uid="{00000000-0005-0000-0000-000097030000}"/>
    <cellStyle name="計算 4" xfId="817" xr:uid="{00000000-0005-0000-0000-000098030000}"/>
    <cellStyle name="計算 4 2" xfId="818" xr:uid="{00000000-0005-0000-0000-000099030000}"/>
    <cellStyle name="計算 4 2 2" xfId="1411" xr:uid="{00000000-0005-0000-0000-00009A030000}"/>
    <cellStyle name="計算 4 2 2 2" xfId="1412" xr:uid="{00000000-0005-0000-0000-00009B030000}"/>
    <cellStyle name="計算 4 2 3" xfId="1413" xr:uid="{00000000-0005-0000-0000-00009C030000}"/>
    <cellStyle name="計算 4 3" xfId="819" xr:uid="{00000000-0005-0000-0000-00009D030000}"/>
    <cellStyle name="計算 4 3 2" xfId="1414" xr:uid="{00000000-0005-0000-0000-00009E030000}"/>
    <cellStyle name="計算 4 4" xfId="1620" xr:uid="{00000000-0005-0000-0000-00009F030000}"/>
    <cellStyle name="計算 4 4 2" xfId="1621" xr:uid="{00000000-0005-0000-0000-0000A0030000}"/>
    <cellStyle name="計算 4 5" xfId="1622" xr:uid="{00000000-0005-0000-0000-0000A1030000}"/>
    <cellStyle name="計算 4 6" xfId="1623" xr:uid="{00000000-0005-0000-0000-0000A2030000}"/>
    <cellStyle name="計算 4 6 2" xfId="1624" xr:uid="{00000000-0005-0000-0000-0000A3030000}"/>
    <cellStyle name="計算 5" xfId="820" xr:uid="{00000000-0005-0000-0000-0000A4030000}"/>
    <cellStyle name="計算 6" xfId="821" xr:uid="{00000000-0005-0000-0000-0000A5030000}"/>
    <cellStyle name="計算 7" xfId="822" xr:uid="{00000000-0005-0000-0000-0000A6030000}"/>
    <cellStyle name="計算 8" xfId="823" xr:uid="{00000000-0005-0000-0000-0000A7030000}"/>
    <cellStyle name="計算 9" xfId="824" xr:uid="{00000000-0005-0000-0000-0000A8030000}"/>
    <cellStyle name="警告文" xfId="1756" builtinId="11" customBuiltin="1"/>
    <cellStyle name="警告文 10" xfId="825" xr:uid="{00000000-0005-0000-0000-0000AA030000}"/>
    <cellStyle name="警告文 11" xfId="826" xr:uid="{00000000-0005-0000-0000-0000AB030000}"/>
    <cellStyle name="警告文 12" xfId="827" xr:uid="{00000000-0005-0000-0000-0000AC030000}"/>
    <cellStyle name="警告文 13" xfId="828" xr:uid="{00000000-0005-0000-0000-0000AD030000}"/>
    <cellStyle name="警告文 14" xfId="829" xr:uid="{00000000-0005-0000-0000-0000AE030000}"/>
    <cellStyle name="警告文 15" xfId="830" xr:uid="{00000000-0005-0000-0000-0000AF030000}"/>
    <cellStyle name="警告文 16" xfId="831" xr:uid="{00000000-0005-0000-0000-0000B0030000}"/>
    <cellStyle name="警告文 17" xfId="832" xr:uid="{00000000-0005-0000-0000-0000B1030000}"/>
    <cellStyle name="警告文 18" xfId="833" xr:uid="{00000000-0005-0000-0000-0000B2030000}"/>
    <cellStyle name="警告文 19" xfId="834" xr:uid="{00000000-0005-0000-0000-0000B3030000}"/>
    <cellStyle name="警告文 2" xfId="835" xr:uid="{00000000-0005-0000-0000-0000B4030000}"/>
    <cellStyle name="警告文 2 2" xfId="836" xr:uid="{00000000-0005-0000-0000-0000B5030000}"/>
    <cellStyle name="警告文 20" xfId="837" xr:uid="{00000000-0005-0000-0000-0000B6030000}"/>
    <cellStyle name="警告文 21" xfId="838" xr:uid="{00000000-0005-0000-0000-0000B7030000}"/>
    <cellStyle name="警告文 22" xfId="839" xr:uid="{00000000-0005-0000-0000-0000B8030000}"/>
    <cellStyle name="警告文 23" xfId="840" xr:uid="{00000000-0005-0000-0000-0000B9030000}"/>
    <cellStyle name="警告文 24" xfId="841" xr:uid="{00000000-0005-0000-0000-0000BA030000}"/>
    <cellStyle name="警告文 25" xfId="842" xr:uid="{00000000-0005-0000-0000-0000BB030000}"/>
    <cellStyle name="警告文 3" xfId="843" xr:uid="{00000000-0005-0000-0000-0000BC030000}"/>
    <cellStyle name="警告文 3 2" xfId="844" xr:uid="{00000000-0005-0000-0000-0000BD030000}"/>
    <cellStyle name="警告文 4" xfId="845" xr:uid="{00000000-0005-0000-0000-0000BE030000}"/>
    <cellStyle name="警告文 5" xfId="846" xr:uid="{00000000-0005-0000-0000-0000BF030000}"/>
    <cellStyle name="警告文 6" xfId="847" xr:uid="{00000000-0005-0000-0000-0000C0030000}"/>
    <cellStyle name="警告文 7" xfId="848" xr:uid="{00000000-0005-0000-0000-0000C1030000}"/>
    <cellStyle name="警告文 8" xfId="849" xr:uid="{00000000-0005-0000-0000-0000C2030000}"/>
    <cellStyle name="警告文 9" xfId="850" xr:uid="{00000000-0005-0000-0000-0000C3030000}"/>
    <cellStyle name="桁区切り" xfId="1744" builtinId="6"/>
    <cellStyle name="桁区切り 2" xfId="851" xr:uid="{00000000-0005-0000-0000-0000C5030000}"/>
    <cellStyle name="桁区切り 2 2" xfId="852" xr:uid="{00000000-0005-0000-0000-0000C6030000}"/>
    <cellStyle name="桁区切り 2 2 2" xfId="853" xr:uid="{00000000-0005-0000-0000-0000C7030000}"/>
    <cellStyle name="桁区切り 2 2 2 2" xfId="1625" xr:uid="{00000000-0005-0000-0000-0000C8030000}"/>
    <cellStyle name="桁区切り 2 2 2 2 2" xfId="1626" xr:uid="{00000000-0005-0000-0000-0000C9030000}"/>
    <cellStyle name="桁区切り 2 2 2 3" xfId="1627" xr:uid="{00000000-0005-0000-0000-0000CA030000}"/>
    <cellStyle name="桁区切り 2 2 3" xfId="1628" xr:uid="{00000000-0005-0000-0000-0000CB030000}"/>
    <cellStyle name="桁区切り 2 2 3 2" xfId="1629" xr:uid="{00000000-0005-0000-0000-0000CC030000}"/>
    <cellStyle name="桁区切り 2 2 3 2 2" xfId="1630" xr:uid="{00000000-0005-0000-0000-0000CD030000}"/>
    <cellStyle name="桁区切り 2 2 3 3" xfId="1631" xr:uid="{00000000-0005-0000-0000-0000CE030000}"/>
    <cellStyle name="桁区切り 2 2 3 3 2" xfId="1632" xr:uid="{00000000-0005-0000-0000-0000CF030000}"/>
    <cellStyle name="桁区切り 2 2 3 4" xfId="1633" xr:uid="{00000000-0005-0000-0000-0000D0030000}"/>
    <cellStyle name="桁区切り 2 2 4" xfId="1634" xr:uid="{00000000-0005-0000-0000-0000D1030000}"/>
    <cellStyle name="桁区切り 2 3" xfId="854" xr:uid="{00000000-0005-0000-0000-0000D2030000}"/>
    <cellStyle name="桁区切り 2 3 2" xfId="1635" xr:uid="{00000000-0005-0000-0000-0000D3030000}"/>
    <cellStyle name="桁区切り 2 3 2 2" xfId="1636" xr:uid="{00000000-0005-0000-0000-0000D4030000}"/>
    <cellStyle name="桁区切り 2 3 3" xfId="1637" xr:uid="{00000000-0005-0000-0000-0000D5030000}"/>
    <cellStyle name="桁区切り 2 4" xfId="1415" xr:uid="{00000000-0005-0000-0000-0000D6030000}"/>
    <cellStyle name="桁区切り 2 5" xfId="1416" xr:uid="{00000000-0005-0000-0000-0000D7030000}"/>
    <cellStyle name="桁区切り 2 5 2" xfId="1417" xr:uid="{00000000-0005-0000-0000-0000D8030000}"/>
    <cellStyle name="桁区切り 2 5 3" xfId="1418" xr:uid="{00000000-0005-0000-0000-0000D9030000}"/>
    <cellStyle name="桁区切り 2 5 3 2" xfId="1419" xr:uid="{00000000-0005-0000-0000-0000DA030000}"/>
    <cellStyle name="桁区切り 2 6" xfId="1420" xr:uid="{00000000-0005-0000-0000-0000DB030000}"/>
    <cellStyle name="桁区切り 2 6 2" xfId="1558" xr:uid="{00000000-0005-0000-0000-0000DC030000}"/>
    <cellStyle name="桁区切り 2 7" xfId="1421" xr:uid="{00000000-0005-0000-0000-0000DD030000}"/>
    <cellStyle name="桁区切り 2 8" xfId="1422" xr:uid="{00000000-0005-0000-0000-0000DE030000}"/>
    <cellStyle name="桁区切り 2 8 2" xfId="1423" xr:uid="{00000000-0005-0000-0000-0000DF030000}"/>
    <cellStyle name="桁区切り 2 8 2 2" xfId="1424" xr:uid="{00000000-0005-0000-0000-0000E0030000}"/>
    <cellStyle name="桁区切り 2 8 2 2 2" xfId="1425" xr:uid="{00000000-0005-0000-0000-0000E1030000}"/>
    <cellStyle name="桁区切り 2 8 2 2 2 2" xfId="1426" xr:uid="{00000000-0005-0000-0000-0000E2030000}"/>
    <cellStyle name="桁区切り 2 8 2 2 2 2 2" xfId="1427" xr:uid="{00000000-0005-0000-0000-0000E3030000}"/>
    <cellStyle name="桁区切り 2 8 2 3" xfId="1428" xr:uid="{00000000-0005-0000-0000-0000E4030000}"/>
    <cellStyle name="桁区切り 2 8 2 3 2" xfId="1429" xr:uid="{00000000-0005-0000-0000-0000E5030000}"/>
    <cellStyle name="桁区切り 2 8 2 3 2 2" xfId="1430" xr:uid="{00000000-0005-0000-0000-0000E6030000}"/>
    <cellStyle name="桁区切り 2 9" xfId="1577" xr:uid="{00000000-0005-0000-0000-0000E7030000}"/>
    <cellStyle name="桁区切り 3" xfId="855" xr:uid="{00000000-0005-0000-0000-0000E8030000}"/>
    <cellStyle name="桁区切り 3 2" xfId="856" xr:uid="{00000000-0005-0000-0000-0000E9030000}"/>
    <cellStyle name="桁区切り 3 3" xfId="1638" xr:uid="{00000000-0005-0000-0000-0000EA030000}"/>
    <cellStyle name="桁区切り 3 3 2" xfId="1639" xr:uid="{00000000-0005-0000-0000-0000EB030000}"/>
    <cellStyle name="桁区切り 3 3 2 2" xfId="1640" xr:uid="{00000000-0005-0000-0000-0000EC030000}"/>
    <cellStyle name="桁区切り 3 3 3" xfId="1641" xr:uid="{00000000-0005-0000-0000-0000ED030000}"/>
    <cellStyle name="桁区切り 3 4" xfId="1642" xr:uid="{00000000-0005-0000-0000-0000EE030000}"/>
    <cellStyle name="桁区切り 3 4 2" xfId="1643" xr:uid="{00000000-0005-0000-0000-0000EF030000}"/>
    <cellStyle name="桁区切り 3 5" xfId="1431" xr:uid="{00000000-0005-0000-0000-0000F0030000}"/>
    <cellStyle name="桁区切り 4" xfId="857" xr:uid="{00000000-0005-0000-0000-0000F1030000}"/>
    <cellStyle name="桁区切り 4 2" xfId="1432" xr:uid="{00000000-0005-0000-0000-0000F2030000}"/>
    <cellStyle name="桁区切り 4 2 2" xfId="1644" xr:uid="{00000000-0005-0000-0000-0000F3030000}"/>
    <cellStyle name="桁区切り 4 2 2 2" xfId="1645" xr:uid="{00000000-0005-0000-0000-0000F4030000}"/>
    <cellStyle name="桁区切り 4 2 3" xfId="1646" xr:uid="{00000000-0005-0000-0000-0000F5030000}"/>
    <cellStyle name="桁区切り 4 3" xfId="1647" xr:uid="{00000000-0005-0000-0000-0000F6030000}"/>
    <cellStyle name="桁区切り 4 3 2" xfId="1648" xr:uid="{00000000-0005-0000-0000-0000F7030000}"/>
    <cellStyle name="桁区切り 4 4" xfId="1649" xr:uid="{00000000-0005-0000-0000-0000F8030000}"/>
    <cellStyle name="桁区切り 5" xfId="1433" xr:uid="{00000000-0005-0000-0000-0000F9030000}"/>
    <cellStyle name="桁区切り 5 2" xfId="1559" xr:uid="{00000000-0005-0000-0000-0000FA030000}"/>
    <cellStyle name="桁区切り 5 2 2" xfId="1560" xr:uid="{00000000-0005-0000-0000-0000FB030000}"/>
    <cellStyle name="桁区切り 5 3" xfId="1561" xr:uid="{00000000-0005-0000-0000-0000FC030000}"/>
    <cellStyle name="桁区切り 6" xfId="1434" xr:uid="{00000000-0005-0000-0000-0000FD030000}"/>
    <cellStyle name="桁区切り 7" xfId="1435" xr:uid="{00000000-0005-0000-0000-0000FE030000}"/>
    <cellStyle name="桁区切り 8" xfId="1436" xr:uid="{00000000-0005-0000-0000-0000FF030000}"/>
    <cellStyle name="桁区切り 8 2" xfId="1437" xr:uid="{00000000-0005-0000-0000-000000040000}"/>
    <cellStyle name="桁区切り 9" xfId="1650" xr:uid="{00000000-0005-0000-0000-000001040000}"/>
    <cellStyle name="桁区切り 9 2" xfId="1651" xr:uid="{00000000-0005-0000-0000-000002040000}"/>
    <cellStyle name="桁区切り 9 2 2" xfId="1652" xr:uid="{00000000-0005-0000-0000-000003040000}"/>
    <cellStyle name="見出し 1" xfId="1745" builtinId="16" customBuiltin="1"/>
    <cellStyle name="見出し 1 10" xfId="858" xr:uid="{00000000-0005-0000-0000-000005040000}"/>
    <cellStyle name="見出し 1 11" xfId="859" xr:uid="{00000000-0005-0000-0000-000006040000}"/>
    <cellStyle name="見出し 1 12" xfId="860" xr:uid="{00000000-0005-0000-0000-000007040000}"/>
    <cellStyle name="見出し 1 13" xfId="861" xr:uid="{00000000-0005-0000-0000-000008040000}"/>
    <cellStyle name="見出し 1 14" xfId="862" xr:uid="{00000000-0005-0000-0000-000009040000}"/>
    <cellStyle name="見出し 1 15" xfId="863" xr:uid="{00000000-0005-0000-0000-00000A040000}"/>
    <cellStyle name="見出し 1 16" xfId="864" xr:uid="{00000000-0005-0000-0000-00000B040000}"/>
    <cellStyle name="見出し 1 17" xfId="865" xr:uid="{00000000-0005-0000-0000-00000C040000}"/>
    <cellStyle name="見出し 1 18" xfId="866" xr:uid="{00000000-0005-0000-0000-00000D040000}"/>
    <cellStyle name="見出し 1 19" xfId="867" xr:uid="{00000000-0005-0000-0000-00000E040000}"/>
    <cellStyle name="見出し 1 2" xfId="868" xr:uid="{00000000-0005-0000-0000-00000F040000}"/>
    <cellStyle name="見出し 1 2 2" xfId="869" xr:uid="{00000000-0005-0000-0000-000010040000}"/>
    <cellStyle name="見出し 1 20" xfId="870" xr:uid="{00000000-0005-0000-0000-000011040000}"/>
    <cellStyle name="見出し 1 21" xfId="871" xr:uid="{00000000-0005-0000-0000-000012040000}"/>
    <cellStyle name="見出し 1 22" xfId="872" xr:uid="{00000000-0005-0000-0000-000013040000}"/>
    <cellStyle name="見出し 1 23" xfId="873" xr:uid="{00000000-0005-0000-0000-000014040000}"/>
    <cellStyle name="見出し 1 24" xfId="874" xr:uid="{00000000-0005-0000-0000-000015040000}"/>
    <cellStyle name="見出し 1 25" xfId="875" xr:uid="{00000000-0005-0000-0000-000016040000}"/>
    <cellStyle name="見出し 1 3" xfId="876" xr:uid="{00000000-0005-0000-0000-000017040000}"/>
    <cellStyle name="見出し 1 3 2" xfId="877" xr:uid="{00000000-0005-0000-0000-000018040000}"/>
    <cellStyle name="見出し 1 4" xfId="878" xr:uid="{00000000-0005-0000-0000-000019040000}"/>
    <cellStyle name="見出し 1 5" xfId="879" xr:uid="{00000000-0005-0000-0000-00001A040000}"/>
    <cellStyle name="見出し 1 6" xfId="880" xr:uid="{00000000-0005-0000-0000-00001B040000}"/>
    <cellStyle name="見出し 1 7" xfId="881" xr:uid="{00000000-0005-0000-0000-00001C040000}"/>
    <cellStyle name="見出し 1 8" xfId="882" xr:uid="{00000000-0005-0000-0000-00001D040000}"/>
    <cellStyle name="見出し 1 9" xfId="883" xr:uid="{00000000-0005-0000-0000-00001E040000}"/>
    <cellStyle name="見出し 2" xfId="1746" builtinId="17" customBuiltin="1"/>
    <cellStyle name="見出し 2 10" xfId="884" xr:uid="{00000000-0005-0000-0000-000020040000}"/>
    <cellStyle name="見出し 2 11" xfId="885" xr:uid="{00000000-0005-0000-0000-000021040000}"/>
    <cellStyle name="見出し 2 12" xfId="886" xr:uid="{00000000-0005-0000-0000-000022040000}"/>
    <cellStyle name="見出し 2 13" xfId="887" xr:uid="{00000000-0005-0000-0000-000023040000}"/>
    <cellStyle name="見出し 2 14" xfId="888" xr:uid="{00000000-0005-0000-0000-000024040000}"/>
    <cellStyle name="見出し 2 15" xfId="889" xr:uid="{00000000-0005-0000-0000-000025040000}"/>
    <cellStyle name="見出し 2 16" xfId="890" xr:uid="{00000000-0005-0000-0000-000026040000}"/>
    <cellStyle name="見出し 2 17" xfId="891" xr:uid="{00000000-0005-0000-0000-000027040000}"/>
    <cellStyle name="見出し 2 18" xfId="892" xr:uid="{00000000-0005-0000-0000-000028040000}"/>
    <cellStyle name="見出し 2 19" xfId="893" xr:uid="{00000000-0005-0000-0000-000029040000}"/>
    <cellStyle name="見出し 2 2" xfId="894" xr:uid="{00000000-0005-0000-0000-00002A040000}"/>
    <cellStyle name="見出し 2 2 2" xfId="895" xr:uid="{00000000-0005-0000-0000-00002B040000}"/>
    <cellStyle name="見出し 2 20" xfId="896" xr:uid="{00000000-0005-0000-0000-00002C040000}"/>
    <cellStyle name="見出し 2 21" xfId="897" xr:uid="{00000000-0005-0000-0000-00002D040000}"/>
    <cellStyle name="見出し 2 22" xfId="898" xr:uid="{00000000-0005-0000-0000-00002E040000}"/>
    <cellStyle name="見出し 2 23" xfId="899" xr:uid="{00000000-0005-0000-0000-00002F040000}"/>
    <cellStyle name="見出し 2 24" xfId="900" xr:uid="{00000000-0005-0000-0000-000030040000}"/>
    <cellStyle name="見出し 2 25" xfId="901" xr:uid="{00000000-0005-0000-0000-000031040000}"/>
    <cellStyle name="見出し 2 3" xfId="902" xr:uid="{00000000-0005-0000-0000-000032040000}"/>
    <cellStyle name="見出し 2 3 2" xfId="903" xr:uid="{00000000-0005-0000-0000-000033040000}"/>
    <cellStyle name="見出し 2 4" xfId="904" xr:uid="{00000000-0005-0000-0000-000034040000}"/>
    <cellStyle name="見出し 2 5" xfId="905" xr:uid="{00000000-0005-0000-0000-000035040000}"/>
    <cellStyle name="見出し 2 6" xfId="906" xr:uid="{00000000-0005-0000-0000-000036040000}"/>
    <cellStyle name="見出し 2 7" xfId="907" xr:uid="{00000000-0005-0000-0000-000037040000}"/>
    <cellStyle name="見出し 2 8" xfId="908" xr:uid="{00000000-0005-0000-0000-000038040000}"/>
    <cellStyle name="見出し 2 9" xfId="909" xr:uid="{00000000-0005-0000-0000-000039040000}"/>
    <cellStyle name="見出し 3" xfId="1747" builtinId="18" customBuiltin="1"/>
    <cellStyle name="見出し 3 10" xfId="910" xr:uid="{00000000-0005-0000-0000-00003B040000}"/>
    <cellStyle name="見出し 3 11" xfId="911" xr:uid="{00000000-0005-0000-0000-00003C040000}"/>
    <cellStyle name="見出し 3 12" xfId="912" xr:uid="{00000000-0005-0000-0000-00003D040000}"/>
    <cellStyle name="見出し 3 13" xfId="913" xr:uid="{00000000-0005-0000-0000-00003E040000}"/>
    <cellStyle name="見出し 3 14" xfId="914" xr:uid="{00000000-0005-0000-0000-00003F040000}"/>
    <cellStyle name="見出し 3 15" xfId="915" xr:uid="{00000000-0005-0000-0000-000040040000}"/>
    <cellStyle name="見出し 3 16" xfId="916" xr:uid="{00000000-0005-0000-0000-000041040000}"/>
    <cellStyle name="見出し 3 17" xfId="917" xr:uid="{00000000-0005-0000-0000-000042040000}"/>
    <cellStyle name="見出し 3 18" xfId="918" xr:uid="{00000000-0005-0000-0000-000043040000}"/>
    <cellStyle name="見出し 3 19" xfId="919" xr:uid="{00000000-0005-0000-0000-000044040000}"/>
    <cellStyle name="見出し 3 2" xfId="920" xr:uid="{00000000-0005-0000-0000-000045040000}"/>
    <cellStyle name="見出し 3 2 2" xfId="921" xr:uid="{00000000-0005-0000-0000-000046040000}"/>
    <cellStyle name="見出し 3 20" xfId="922" xr:uid="{00000000-0005-0000-0000-000047040000}"/>
    <cellStyle name="見出し 3 21" xfId="923" xr:uid="{00000000-0005-0000-0000-000048040000}"/>
    <cellStyle name="見出し 3 22" xfId="924" xr:uid="{00000000-0005-0000-0000-000049040000}"/>
    <cellStyle name="見出し 3 23" xfId="925" xr:uid="{00000000-0005-0000-0000-00004A040000}"/>
    <cellStyle name="見出し 3 24" xfId="926" xr:uid="{00000000-0005-0000-0000-00004B040000}"/>
    <cellStyle name="見出し 3 25" xfId="927" xr:uid="{00000000-0005-0000-0000-00004C040000}"/>
    <cellStyle name="見出し 3 3" xfId="928" xr:uid="{00000000-0005-0000-0000-00004D040000}"/>
    <cellStyle name="見出し 3 3 2" xfId="929" xr:uid="{00000000-0005-0000-0000-00004E040000}"/>
    <cellStyle name="見出し 3 4" xfId="930" xr:uid="{00000000-0005-0000-0000-00004F040000}"/>
    <cellStyle name="見出し 3 5" xfId="931" xr:uid="{00000000-0005-0000-0000-000050040000}"/>
    <cellStyle name="見出し 3 6" xfId="932" xr:uid="{00000000-0005-0000-0000-000051040000}"/>
    <cellStyle name="見出し 3 7" xfId="933" xr:uid="{00000000-0005-0000-0000-000052040000}"/>
    <cellStyle name="見出し 3 8" xfId="934" xr:uid="{00000000-0005-0000-0000-000053040000}"/>
    <cellStyle name="見出し 3 9" xfId="935" xr:uid="{00000000-0005-0000-0000-000054040000}"/>
    <cellStyle name="見出し 4" xfId="1748" builtinId="19" customBuiltin="1"/>
    <cellStyle name="見出し 4 10" xfId="936" xr:uid="{00000000-0005-0000-0000-000056040000}"/>
    <cellStyle name="見出し 4 11" xfId="937" xr:uid="{00000000-0005-0000-0000-000057040000}"/>
    <cellStyle name="見出し 4 12" xfId="938" xr:uid="{00000000-0005-0000-0000-000058040000}"/>
    <cellStyle name="見出し 4 13" xfId="939" xr:uid="{00000000-0005-0000-0000-000059040000}"/>
    <cellStyle name="見出し 4 14" xfId="940" xr:uid="{00000000-0005-0000-0000-00005A040000}"/>
    <cellStyle name="見出し 4 15" xfId="941" xr:uid="{00000000-0005-0000-0000-00005B040000}"/>
    <cellStyle name="見出し 4 16" xfId="942" xr:uid="{00000000-0005-0000-0000-00005C040000}"/>
    <cellStyle name="見出し 4 17" xfId="943" xr:uid="{00000000-0005-0000-0000-00005D040000}"/>
    <cellStyle name="見出し 4 18" xfId="944" xr:uid="{00000000-0005-0000-0000-00005E040000}"/>
    <cellStyle name="見出し 4 19" xfId="945" xr:uid="{00000000-0005-0000-0000-00005F040000}"/>
    <cellStyle name="見出し 4 2" xfId="946" xr:uid="{00000000-0005-0000-0000-000060040000}"/>
    <cellStyle name="見出し 4 2 2" xfId="947" xr:uid="{00000000-0005-0000-0000-000061040000}"/>
    <cellStyle name="見出し 4 20" xfId="948" xr:uid="{00000000-0005-0000-0000-000062040000}"/>
    <cellStyle name="見出し 4 21" xfId="949" xr:uid="{00000000-0005-0000-0000-000063040000}"/>
    <cellStyle name="見出し 4 22" xfId="950" xr:uid="{00000000-0005-0000-0000-000064040000}"/>
    <cellStyle name="見出し 4 23" xfId="951" xr:uid="{00000000-0005-0000-0000-000065040000}"/>
    <cellStyle name="見出し 4 24" xfId="952" xr:uid="{00000000-0005-0000-0000-000066040000}"/>
    <cellStyle name="見出し 4 25" xfId="953" xr:uid="{00000000-0005-0000-0000-000067040000}"/>
    <cellStyle name="見出し 4 3" xfId="954" xr:uid="{00000000-0005-0000-0000-000068040000}"/>
    <cellStyle name="見出し 4 3 2" xfId="955" xr:uid="{00000000-0005-0000-0000-000069040000}"/>
    <cellStyle name="見出し 4 4" xfId="956" xr:uid="{00000000-0005-0000-0000-00006A040000}"/>
    <cellStyle name="見出し 4 5" xfId="957" xr:uid="{00000000-0005-0000-0000-00006B040000}"/>
    <cellStyle name="見出し 4 6" xfId="958" xr:uid="{00000000-0005-0000-0000-00006C040000}"/>
    <cellStyle name="見出し 4 7" xfId="959" xr:uid="{00000000-0005-0000-0000-00006D040000}"/>
    <cellStyle name="見出し 4 8" xfId="960" xr:uid="{00000000-0005-0000-0000-00006E040000}"/>
    <cellStyle name="見出し 4 9" xfId="961" xr:uid="{00000000-0005-0000-0000-00006F040000}"/>
    <cellStyle name="集計" xfId="1759" builtinId="25" customBuiltin="1"/>
    <cellStyle name="集計 10" xfId="962" xr:uid="{00000000-0005-0000-0000-000071040000}"/>
    <cellStyle name="集計 11" xfId="963" xr:uid="{00000000-0005-0000-0000-000072040000}"/>
    <cellStyle name="集計 12" xfId="964" xr:uid="{00000000-0005-0000-0000-000073040000}"/>
    <cellStyle name="集計 13" xfId="965" xr:uid="{00000000-0005-0000-0000-000074040000}"/>
    <cellStyle name="集計 14" xfId="966" xr:uid="{00000000-0005-0000-0000-000075040000}"/>
    <cellStyle name="集計 15" xfId="967" xr:uid="{00000000-0005-0000-0000-000076040000}"/>
    <cellStyle name="集計 16" xfId="968" xr:uid="{00000000-0005-0000-0000-000077040000}"/>
    <cellStyle name="集計 17" xfId="969" xr:uid="{00000000-0005-0000-0000-000078040000}"/>
    <cellStyle name="集計 18" xfId="970" xr:uid="{00000000-0005-0000-0000-000079040000}"/>
    <cellStyle name="集計 19" xfId="971" xr:uid="{00000000-0005-0000-0000-00007A040000}"/>
    <cellStyle name="集計 2" xfId="972" xr:uid="{00000000-0005-0000-0000-00007B040000}"/>
    <cellStyle name="集計 2 2" xfId="973" xr:uid="{00000000-0005-0000-0000-00007C040000}"/>
    <cellStyle name="集計 2 2 2" xfId="974" xr:uid="{00000000-0005-0000-0000-00007D040000}"/>
    <cellStyle name="集計 2 2 2 2" xfId="1438" xr:uid="{00000000-0005-0000-0000-00007E040000}"/>
    <cellStyle name="集計 2 2 2 2 2" xfId="1439" xr:uid="{00000000-0005-0000-0000-00007F040000}"/>
    <cellStyle name="集計 2 2 2 3" xfId="1440" xr:uid="{00000000-0005-0000-0000-000080040000}"/>
    <cellStyle name="集計 2 2 3" xfId="975" xr:uid="{00000000-0005-0000-0000-000081040000}"/>
    <cellStyle name="集計 2 2 3 2" xfId="1441" xr:uid="{00000000-0005-0000-0000-000082040000}"/>
    <cellStyle name="集計 2 2 4" xfId="1653" xr:uid="{00000000-0005-0000-0000-000083040000}"/>
    <cellStyle name="集計 2 2 4 2" xfId="1654" xr:uid="{00000000-0005-0000-0000-000084040000}"/>
    <cellStyle name="集計 2 2 5" xfId="1655" xr:uid="{00000000-0005-0000-0000-000085040000}"/>
    <cellStyle name="集計 2 2 5 2" xfId="1656" xr:uid="{00000000-0005-0000-0000-000086040000}"/>
    <cellStyle name="集計 2 2 6" xfId="1657" xr:uid="{00000000-0005-0000-0000-000087040000}"/>
    <cellStyle name="集計 20" xfId="976" xr:uid="{00000000-0005-0000-0000-000088040000}"/>
    <cellStyle name="集計 21" xfId="977" xr:uid="{00000000-0005-0000-0000-000089040000}"/>
    <cellStyle name="集計 22" xfId="978" xr:uid="{00000000-0005-0000-0000-00008A040000}"/>
    <cellStyle name="集計 23" xfId="979" xr:uid="{00000000-0005-0000-0000-00008B040000}"/>
    <cellStyle name="集計 24" xfId="980" xr:uid="{00000000-0005-0000-0000-00008C040000}"/>
    <cellStyle name="集計 25" xfId="981" xr:uid="{00000000-0005-0000-0000-00008D040000}"/>
    <cellStyle name="集計 3" xfId="982" xr:uid="{00000000-0005-0000-0000-00008E040000}"/>
    <cellStyle name="集計 3 2" xfId="983" xr:uid="{00000000-0005-0000-0000-00008F040000}"/>
    <cellStyle name="集計 3 2 2" xfId="1442" xr:uid="{00000000-0005-0000-0000-000090040000}"/>
    <cellStyle name="集計 3 2 2 2" xfId="1443" xr:uid="{00000000-0005-0000-0000-000091040000}"/>
    <cellStyle name="集計 3 2 3" xfId="1444" xr:uid="{00000000-0005-0000-0000-000092040000}"/>
    <cellStyle name="集計 3 3" xfId="984" xr:uid="{00000000-0005-0000-0000-000093040000}"/>
    <cellStyle name="集計 3 3 2" xfId="1445" xr:uid="{00000000-0005-0000-0000-000094040000}"/>
    <cellStyle name="集計 3 4" xfId="1658" xr:uid="{00000000-0005-0000-0000-000095040000}"/>
    <cellStyle name="集計 3 4 2" xfId="1659" xr:uid="{00000000-0005-0000-0000-000096040000}"/>
    <cellStyle name="集計 3 5" xfId="1660" xr:uid="{00000000-0005-0000-0000-000097040000}"/>
    <cellStyle name="集計 3 5 2" xfId="1661" xr:uid="{00000000-0005-0000-0000-000098040000}"/>
    <cellStyle name="集計 3 6" xfId="1662" xr:uid="{00000000-0005-0000-0000-000099040000}"/>
    <cellStyle name="集計 4" xfId="985" xr:uid="{00000000-0005-0000-0000-00009A040000}"/>
    <cellStyle name="集計 4 2" xfId="986" xr:uid="{00000000-0005-0000-0000-00009B040000}"/>
    <cellStyle name="集計 4 2 2" xfId="1446" xr:uid="{00000000-0005-0000-0000-00009C040000}"/>
    <cellStyle name="集計 4 2 2 2" xfId="1447" xr:uid="{00000000-0005-0000-0000-00009D040000}"/>
    <cellStyle name="集計 4 2 3" xfId="1448" xr:uid="{00000000-0005-0000-0000-00009E040000}"/>
    <cellStyle name="集計 4 3" xfId="987" xr:uid="{00000000-0005-0000-0000-00009F040000}"/>
    <cellStyle name="集計 4 3 2" xfId="1449" xr:uid="{00000000-0005-0000-0000-0000A0040000}"/>
    <cellStyle name="集計 4 4" xfId="1663" xr:uid="{00000000-0005-0000-0000-0000A1040000}"/>
    <cellStyle name="集計 4 4 2" xfId="1664" xr:uid="{00000000-0005-0000-0000-0000A2040000}"/>
    <cellStyle name="集計 4 5" xfId="1665" xr:uid="{00000000-0005-0000-0000-0000A3040000}"/>
    <cellStyle name="集計 4 5 2" xfId="1666" xr:uid="{00000000-0005-0000-0000-0000A4040000}"/>
    <cellStyle name="集計 4 6" xfId="1667" xr:uid="{00000000-0005-0000-0000-0000A5040000}"/>
    <cellStyle name="集計 5" xfId="988" xr:uid="{00000000-0005-0000-0000-0000A6040000}"/>
    <cellStyle name="集計 6" xfId="989" xr:uid="{00000000-0005-0000-0000-0000A7040000}"/>
    <cellStyle name="集計 7" xfId="990" xr:uid="{00000000-0005-0000-0000-0000A8040000}"/>
    <cellStyle name="集計 8" xfId="991" xr:uid="{00000000-0005-0000-0000-0000A9040000}"/>
    <cellStyle name="集計 9" xfId="992" xr:uid="{00000000-0005-0000-0000-0000AA040000}"/>
    <cellStyle name="出力" xfId="1752" builtinId="21" customBuiltin="1"/>
    <cellStyle name="出力 10" xfId="993" xr:uid="{00000000-0005-0000-0000-0000AC040000}"/>
    <cellStyle name="出力 11" xfId="994" xr:uid="{00000000-0005-0000-0000-0000AD040000}"/>
    <cellStyle name="出力 12" xfId="995" xr:uid="{00000000-0005-0000-0000-0000AE040000}"/>
    <cellStyle name="出力 13" xfId="996" xr:uid="{00000000-0005-0000-0000-0000AF040000}"/>
    <cellStyle name="出力 14" xfId="997" xr:uid="{00000000-0005-0000-0000-0000B0040000}"/>
    <cellStyle name="出力 15" xfId="998" xr:uid="{00000000-0005-0000-0000-0000B1040000}"/>
    <cellStyle name="出力 16" xfId="999" xr:uid="{00000000-0005-0000-0000-0000B2040000}"/>
    <cellStyle name="出力 17" xfId="1000" xr:uid="{00000000-0005-0000-0000-0000B3040000}"/>
    <cellStyle name="出力 18" xfId="1001" xr:uid="{00000000-0005-0000-0000-0000B4040000}"/>
    <cellStyle name="出力 19" xfId="1002" xr:uid="{00000000-0005-0000-0000-0000B5040000}"/>
    <cellStyle name="出力 2" xfId="1003" xr:uid="{00000000-0005-0000-0000-0000B6040000}"/>
    <cellStyle name="出力 2 2" xfId="1004" xr:uid="{00000000-0005-0000-0000-0000B7040000}"/>
    <cellStyle name="出力 2 2 2" xfId="1005" xr:uid="{00000000-0005-0000-0000-0000B8040000}"/>
    <cellStyle name="出力 2 2 2 2" xfId="1450" xr:uid="{00000000-0005-0000-0000-0000B9040000}"/>
    <cellStyle name="出力 2 2 2 2 2" xfId="1451" xr:uid="{00000000-0005-0000-0000-0000BA040000}"/>
    <cellStyle name="出力 2 2 2 3" xfId="1452" xr:uid="{00000000-0005-0000-0000-0000BB040000}"/>
    <cellStyle name="出力 2 2 3" xfId="1006" xr:uid="{00000000-0005-0000-0000-0000BC040000}"/>
    <cellStyle name="出力 2 2 3 2" xfId="1453" xr:uid="{00000000-0005-0000-0000-0000BD040000}"/>
    <cellStyle name="出力 2 2 4" xfId="1562" xr:uid="{00000000-0005-0000-0000-0000BE040000}"/>
    <cellStyle name="出力 2 2 4 2" xfId="1668" xr:uid="{00000000-0005-0000-0000-0000BF040000}"/>
    <cellStyle name="出力 2 2 5" xfId="1669" xr:uid="{00000000-0005-0000-0000-0000C0040000}"/>
    <cellStyle name="出力 2 2 5 2" xfId="1670" xr:uid="{00000000-0005-0000-0000-0000C1040000}"/>
    <cellStyle name="出力 2 2 6" xfId="1671" xr:uid="{00000000-0005-0000-0000-0000C2040000}"/>
    <cellStyle name="出力 20" xfId="1007" xr:uid="{00000000-0005-0000-0000-0000C3040000}"/>
    <cellStyle name="出力 21" xfId="1008" xr:uid="{00000000-0005-0000-0000-0000C4040000}"/>
    <cellStyle name="出力 22" xfId="1009" xr:uid="{00000000-0005-0000-0000-0000C5040000}"/>
    <cellStyle name="出力 23" xfId="1010" xr:uid="{00000000-0005-0000-0000-0000C6040000}"/>
    <cellStyle name="出力 24" xfId="1011" xr:uid="{00000000-0005-0000-0000-0000C7040000}"/>
    <cellStyle name="出力 25" xfId="1012" xr:uid="{00000000-0005-0000-0000-0000C8040000}"/>
    <cellStyle name="出力 3" xfId="1013" xr:uid="{00000000-0005-0000-0000-0000C9040000}"/>
    <cellStyle name="出力 3 2" xfId="1014" xr:uid="{00000000-0005-0000-0000-0000CA040000}"/>
    <cellStyle name="出力 3 2 2" xfId="1454" xr:uid="{00000000-0005-0000-0000-0000CB040000}"/>
    <cellStyle name="出力 3 2 2 2" xfId="1455" xr:uid="{00000000-0005-0000-0000-0000CC040000}"/>
    <cellStyle name="出力 3 2 3" xfId="1456" xr:uid="{00000000-0005-0000-0000-0000CD040000}"/>
    <cellStyle name="出力 3 3" xfId="1015" xr:uid="{00000000-0005-0000-0000-0000CE040000}"/>
    <cellStyle name="出力 3 3 2" xfId="1457" xr:uid="{00000000-0005-0000-0000-0000CF040000}"/>
    <cellStyle name="出力 3 4" xfId="1563" xr:uid="{00000000-0005-0000-0000-0000D0040000}"/>
    <cellStyle name="出力 3 4 2" xfId="1672" xr:uid="{00000000-0005-0000-0000-0000D1040000}"/>
    <cellStyle name="出力 3 5" xfId="1673" xr:uid="{00000000-0005-0000-0000-0000D2040000}"/>
    <cellStyle name="出力 3 5 2" xfId="1674" xr:uid="{00000000-0005-0000-0000-0000D3040000}"/>
    <cellStyle name="出力 3 6" xfId="1675" xr:uid="{00000000-0005-0000-0000-0000D4040000}"/>
    <cellStyle name="出力 4" xfId="1016" xr:uid="{00000000-0005-0000-0000-0000D5040000}"/>
    <cellStyle name="出力 4 2" xfId="1017" xr:uid="{00000000-0005-0000-0000-0000D6040000}"/>
    <cellStyle name="出力 4 2 2" xfId="1458" xr:uid="{00000000-0005-0000-0000-0000D7040000}"/>
    <cellStyle name="出力 4 2 2 2" xfId="1459" xr:uid="{00000000-0005-0000-0000-0000D8040000}"/>
    <cellStyle name="出力 4 2 3" xfId="1460" xr:uid="{00000000-0005-0000-0000-0000D9040000}"/>
    <cellStyle name="出力 4 3" xfId="1018" xr:uid="{00000000-0005-0000-0000-0000DA040000}"/>
    <cellStyle name="出力 4 3 2" xfId="1461" xr:uid="{00000000-0005-0000-0000-0000DB040000}"/>
    <cellStyle name="出力 4 4" xfId="1564" xr:uid="{00000000-0005-0000-0000-0000DC040000}"/>
    <cellStyle name="出力 4 4 2" xfId="1676" xr:uid="{00000000-0005-0000-0000-0000DD040000}"/>
    <cellStyle name="出力 4 5" xfId="1677" xr:uid="{00000000-0005-0000-0000-0000DE040000}"/>
    <cellStyle name="出力 4 5 2" xfId="1678" xr:uid="{00000000-0005-0000-0000-0000DF040000}"/>
    <cellStyle name="出力 4 6" xfId="1679" xr:uid="{00000000-0005-0000-0000-0000E0040000}"/>
    <cellStyle name="出力 5" xfId="1019" xr:uid="{00000000-0005-0000-0000-0000E1040000}"/>
    <cellStyle name="出力 6" xfId="1020" xr:uid="{00000000-0005-0000-0000-0000E2040000}"/>
    <cellStyle name="出力 7" xfId="1021" xr:uid="{00000000-0005-0000-0000-0000E3040000}"/>
    <cellStyle name="出力 8" xfId="1022" xr:uid="{00000000-0005-0000-0000-0000E4040000}"/>
    <cellStyle name="出力 9" xfId="1023" xr:uid="{00000000-0005-0000-0000-0000E5040000}"/>
    <cellStyle name="説明文" xfId="1758" builtinId="53" customBuiltin="1"/>
    <cellStyle name="説明文 10" xfId="1024" xr:uid="{00000000-0005-0000-0000-0000E7040000}"/>
    <cellStyle name="説明文 11" xfId="1025" xr:uid="{00000000-0005-0000-0000-0000E8040000}"/>
    <cellStyle name="説明文 12" xfId="1026" xr:uid="{00000000-0005-0000-0000-0000E9040000}"/>
    <cellStyle name="説明文 13" xfId="1027" xr:uid="{00000000-0005-0000-0000-0000EA040000}"/>
    <cellStyle name="説明文 14" xfId="1028" xr:uid="{00000000-0005-0000-0000-0000EB040000}"/>
    <cellStyle name="説明文 15" xfId="1029" xr:uid="{00000000-0005-0000-0000-0000EC040000}"/>
    <cellStyle name="説明文 16" xfId="1030" xr:uid="{00000000-0005-0000-0000-0000ED040000}"/>
    <cellStyle name="説明文 17" xfId="1031" xr:uid="{00000000-0005-0000-0000-0000EE040000}"/>
    <cellStyle name="説明文 18" xfId="1032" xr:uid="{00000000-0005-0000-0000-0000EF040000}"/>
    <cellStyle name="説明文 19" xfId="1033" xr:uid="{00000000-0005-0000-0000-0000F0040000}"/>
    <cellStyle name="説明文 2" xfId="1034" xr:uid="{00000000-0005-0000-0000-0000F1040000}"/>
    <cellStyle name="説明文 2 2" xfId="1035" xr:uid="{00000000-0005-0000-0000-0000F2040000}"/>
    <cellStyle name="説明文 20" xfId="1036" xr:uid="{00000000-0005-0000-0000-0000F3040000}"/>
    <cellStyle name="説明文 21" xfId="1037" xr:uid="{00000000-0005-0000-0000-0000F4040000}"/>
    <cellStyle name="説明文 22" xfId="1038" xr:uid="{00000000-0005-0000-0000-0000F5040000}"/>
    <cellStyle name="説明文 23" xfId="1039" xr:uid="{00000000-0005-0000-0000-0000F6040000}"/>
    <cellStyle name="説明文 24" xfId="1040" xr:uid="{00000000-0005-0000-0000-0000F7040000}"/>
    <cellStyle name="説明文 25" xfId="1041" xr:uid="{00000000-0005-0000-0000-0000F8040000}"/>
    <cellStyle name="説明文 3" xfId="1042" xr:uid="{00000000-0005-0000-0000-0000F9040000}"/>
    <cellStyle name="説明文 3 2" xfId="1043" xr:uid="{00000000-0005-0000-0000-0000FA040000}"/>
    <cellStyle name="説明文 4" xfId="1044" xr:uid="{00000000-0005-0000-0000-0000FB040000}"/>
    <cellStyle name="説明文 5" xfId="1045" xr:uid="{00000000-0005-0000-0000-0000FC040000}"/>
    <cellStyle name="説明文 6" xfId="1046" xr:uid="{00000000-0005-0000-0000-0000FD040000}"/>
    <cellStyle name="説明文 7" xfId="1047" xr:uid="{00000000-0005-0000-0000-0000FE040000}"/>
    <cellStyle name="説明文 8" xfId="1048" xr:uid="{00000000-0005-0000-0000-0000FF040000}"/>
    <cellStyle name="説明文 9" xfId="1049" xr:uid="{00000000-0005-0000-0000-000000050000}"/>
    <cellStyle name="通貨 2" xfId="1050" xr:uid="{00000000-0005-0000-0000-000001050000}"/>
    <cellStyle name="通貨 3" xfId="1051" xr:uid="{00000000-0005-0000-0000-000002050000}"/>
    <cellStyle name="通貨 3 2" xfId="1052" xr:uid="{00000000-0005-0000-0000-000003050000}"/>
    <cellStyle name="入力" xfId="1751" builtinId="20" customBuiltin="1"/>
    <cellStyle name="入力 10" xfId="1053" xr:uid="{00000000-0005-0000-0000-000005050000}"/>
    <cellStyle name="入力 11" xfId="1054" xr:uid="{00000000-0005-0000-0000-000006050000}"/>
    <cellStyle name="入力 12" xfId="1055" xr:uid="{00000000-0005-0000-0000-000007050000}"/>
    <cellStyle name="入力 13" xfId="1056" xr:uid="{00000000-0005-0000-0000-000008050000}"/>
    <cellStyle name="入力 14" xfId="1057" xr:uid="{00000000-0005-0000-0000-000009050000}"/>
    <cellStyle name="入力 15" xfId="1058" xr:uid="{00000000-0005-0000-0000-00000A050000}"/>
    <cellStyle name="入力 16" xfId="1059" xr:uid="{00000000-0005-0000-0000-00000B050000}"/>
    <cellStyle name="入力 17" xfId="1060" xr:uid="{00000000-0005-0000-0000-00000C050000}"/>
    <cellStyle name="入力 18" xfId="1061" xr:uid="{00000000-0005-0000-0000-00000D050000}"/>
    <cellStyle name="入力 19" xfId="1062" xr:uid="{00000000-0005-0000-0000-00000E050000}"/>
    <cellStyle name="入力 2" xfId="1063" xr:uid="{00000000-0005-0000-0000-00000F050000}"/>
    <cellStyle name="入力 2 2" xfId="1064" xr:uid="{00000000-0005-0000-0000-000010050000}"/>
    <cellStyle name="入力 2 2 2" xfId="1065" xr:uid="{00000000-0005-0000-0000-000011050000}"/>
    <cellStyle name="入力 2 2 2 2" xfId="1462" xr:uid="{00000000-0005-0000-0000-000012050000}"/>
    <cellStyle name="入力 2 2 2 2 2" xfId="1463" xr:uid="{00000000-0005-0000-0000-000013050000}"/>
    <cellStyle name="入力 2 2 2 3" xfId="1464" xr:uid="{00000000-0005-0000-0000-000014050000}"/>
    <cellStyle name="入力 2 2 3" xfId="1066" xr:uid="{00000000-0005-0000-0000-000015050000}"/>
    <cellStyle name="入力 2 2 3 2" xfId="1465" xr:uid="{00000000-0005-0000-0000-000016050000}"/>
    <cellStyle name="入力 2 2 4" xfId="1680" xr:uid="{00000000-0005-0000-0000-000017050000}"/>
    <cellStyle name="入力 2 2 4 2" xfId="1681" xr:uid="{00000000-0005-0000-0000-000018050000}"/>
    <cellStyle name="入力 2 2 5" xfId="1682" xr:uid="{00000000-0005-0000-0000-000019050000}"/>
    <cellStyle name="入力 2 2 6" xfId="1683" xr:uid="{00000000-0005-0000-0000-00001A050000}"/>
    <cellStyle name="入力 2 2 6 2" xfId="1684" xr:uid="{00000000-0005-0000-0000-00001B050000}"/>
    <cellStyle name="入力 20" xfId="1067" xr:uid="{00000000-0005-0000-0000-00001C050000}"/>
    <cellStyle name="入力 21" xfId="1068" xr:uid="{00000000-0005-0000-0000-00001D050000}"/>
    <cellStyle name="入力 22" xfId="1069" xr:uid="{00000000-0005-0000-0000-00001E050000}"/>
    <cellStyle name="入力 23" xfId="1070" xr:uid="{00000000-0005-0000-0000-00001F050000}"/>
    <cellStyle name="入力 24" xfId="1071" xr:uid="{00000000-0005-0000-0000-000020050000}"/>
    <cellStyle name="入力 25" xfId="1072" xr:uid="{00000000-0005-0000-0000-000021050000}"/>
    <cellStyle name="入力 3" xfId="1073" xr:uid="{00000000-0005-0000-0000-000022050000}"/>
    <cellStyle name="入力 3 2" xfId="1074" xr:uid="{00000000-0005-0000-0000-000023050000}"/>
    <cellStyle name="入力 3 2 2" xfId="1466" xr:uid="{00000000-0005-0000-0000-000024050000}"/>
    <cellStyle name="入力 3 2 2 2" xfId="1467" xr:uid="{00000000-0005-0000-0000-000025050000}"/>
    <cellStyle name="入力 3 2 3" xfId="1468" xr:uid="{00000000-0005-0000-0000-000026050000}"/>
    <cellStyle name="入力 3 3" xfId="1075" xr:uid="{00000000-0005-0000-0000-000027050000}"/>
    <cellStyle name="入力 3 3 2" xfId="1469" xr:uid="{00000000-0005-0000-0000-000028050000}"/>
    <cellStyle name="入力 3 4" xfId="1685" xr:uid="{00000000-0005-0000-0000-000029050000}"/>
    <cellStyle name="入力 3 4 2" xfId="1686" xr:uid="{00000000-0005-0000-0000-00002A050000}"/>
    <cellStyle name="入力 3 5" xfId="1687" xr:uid="{00000000-0005-0000-0000-00002B050000}"/>
    <cellStyle name="入力 3 6" xfId="1688" xr:uid="{00000000-0005-0000-0000-00002C050000}"/>
    <cellStyle name="入力 3 6 2" xfId="1689" xr:uid="{00000000-0005-0000-0000-00002D050000}"/>
    <cellStyle name="入力 4" xfId="1076" xr:uid="{00000000-0005-0000-0000-00002E050000}"/>
    <cellStyle name="入力 4 2" xfId="1077" xr:uid="{00000000-0005-0000-0000-00002F050000}"/>
    <cellStyle name="入力 4 2 2" xfId="1470" xr:uid="{00000000-0005-0000-0000-000030050000}"/>
    <cellStyle name="入力 4 2 2 2" xfId="1471" xr:uid="{00000000-0005-0000-0000-000031050000}"/>
    <cellStyle name="入力 4 2 3" xfId="1472" xr:uid="{00000000-0005-0000-0000-000032050000}"/>
    <cellStyle name="入力 4 3" xfId="1078" xr:uid="{00000000-0005-0000-0000-000033050000}"/>
    <cellStyle name="入力 4 3 2" xfId="1473" xr:uid="{00000000-0005-0000-0000-000034050000}"/>
    <cellStyle name="入力 4 4" xfId="1690" xr:uid="{00000000-0005-0000-0000-000035050000}"/>
    <cellStyle name="入力 4 4 2" xfId="1691" xr:uid="{00000000-0005-0000-0000-000036050000}"/>
    <cellStyle name="入力 4 5" xfId="1692" xr:uid="{00000000-0005-0000-0000-000037050000}"/>
    <cellStyle name="入力 4 6" xfId="1693" xr:uid="{00000000-0005-0000-0000-000038050000}"/>
    <cellStyle name="入力 4 6 2" xfId="1694" xr:uid="{00000000-0005-0000-0000-000039050000}"/>
    <cellStyle name="入力 5" xfId="1079" xr:uid="{00000000-0005-0000-0000-00003A050000}"/>
    <cellStyle name="入力 6" xfId="1080" xr:uid="{00000000-0005-0000-0000-00003B050000}"/>
    <cellStyle name="入力 7" xfId="1081" xr:uid="{00000000-0005-0000-0000-00003C050000}"/>
    <cellStyle name="入力 8" xfId="1082" xr:uid="{00000000-0005-0000-0000-00003D050000}"/>
    <cellStyle name="入力 9" xfId="1083" xr:uid="{00000000-0005-0000-0000-00003E050000}"/>
    <cellStyle name="標準" xfId="0" builtinId="0"/>
    <cellStyle name="標準 10" xfId="1084" xr:uid="{00000000-0005-0000-0000-000040050000}"/>
    <cellStyle name="標準 10 10" xfId="1474" xr:uid="{00000000-0005-0000-0000-000041050000}"/>
    <cellStyle name="標準 10 11" xfId="1475" xr:uid="{00000000-0005-0000-0000-000042050000}"/>
    <cellStyle name="標準 10 12" xfId="1476" xr:uid="{00000000-0005-0000-0000-000043050000}"/>
    <cellStyle name="標準 10 2" xfId="1085" xr:uid="{00000000-0005-0000-0000-000044050000}"/>
    <cellStyle name="標準 10 3" xfId="1086" xr:uid="{00000000-0005-0000-0000-000045050000}"/>
    <cellStyle name="標準 10 4" xfId="1087" xr:uid="{00000000-0005-0000-0000-000046050000}"/>
    <cellStyle name="標準 10 4 2" xfId="1477" xr:uid="{00000000-0005-0000-0000-000047050000}"/>
    <cellStyle name="標準 10 4 2 2" xfId="1478" xr:uid="{00000000-0005-0000-0000-000048050000}"/>
    <cellStyle name="標準 10 4 2 2 2" xfId="1479" xr:uid="{00000000-0005-0000-0000-000049050000}"/>
    <cellStyle name="標準 10 4 2 2 2 2" xfId="1480" xr:uid="{00000000-0005-0000-0000-00004A050000}"/>
    <cellStyle name="標準 10 4 2 2 2 2 2" xfId="1481" xr:uid="{00000000-0005-0000-0000-00004B050000}"/>
    <cellStyle name="標準 10 4 2 2 2 2 2 2" xfId="1482" xr:uid="{00000000-0005-0000-0000-00004C050000}"/>
    <cellStyle name="標準 10 4 3" xfId="1483" xr:uid="{00000000-0005-0000-0000-00004D050000}"/>
    <cellStyle name="標準 10 4 3 2" xfId="1484" xr:uid="{00000000-0005-0000-0000-00004E050000}"/>
    <cellStyle name="標準 10 5" xfId="1088" xr:uid="{00000000-0005-0000-0000-00004F050000}"/>
    <cellStyle name="標準 10 6" xfId="1485" xr:uid="{00000000-0005-0000-0000-000050050000}"/>
    <cellStyle name="標準 10 6 2" xfId="1486" xr:uid="{00000000-0005-0000-0000-000051050000}"/>
    <cellStyle name="標準 10 6 2 2" xfId="1487" xr:uid="{00000000-0005-0000-0000-000052050000}"/>
    <cellStyle name="標準 10 6 2 3" xfId="1488" xr:uid="{00000000-0005-0000-0000-000053050000}"/>
    <cellStyle name="標準 10 6 2 3 2" xfId="1386" xr:uid="{00000000-0005-0000-0000-000054050000}"/>
    <cellStyle name="標準 10 7" xfId="1489" xr:uid="{00000000-0005-0000-0000-000055050000}"/>
    <cellStyle name="標準 10 8" xfId="1490" xr:uid="{00000000-0005-0000-0000-000056050000}"/>
    <cellStyle name="標準 10 8 2" xfId="1491" xr:uid="{00000000-0005-0000-0000-000057050000}"/>
    <cellStyle name="標準 10 8 2 2" xfId="1492" xr:uid="{00000000-0005-0000-0000-000058050000}"/>
    <cellStyle name="標準 10 8 2 2 2" xfId="1493" xr:uid="{00000000-0005-0000-0000-000059050000}"/>
    <cellStyle name="標準 10 8 2 2 3" xfId="1494" xr:uid="{00000000-0005-0000-0000-00005A050000}"/>
    <cellStyle name="標準 10 8 2 2 3 2" xfId="1387" xr:uid="{00000000-0005-0000-0000-00005B050000}"/>
    <cellStyle name="標準 10 8 2 2 3 2 2" xfId="1495" xr:uid="{00000000-0005-0000-0000-00005C050000}"/>
    <cellStyle name="標準 10 8 2 3" xfId="1496" xr:uid="{00000000-0005-0000-0000-00005D050000}"/>
    <cellStyle name="標準 10 8 2 4" xfId="1497" xr:uid="{00000000-0005-0000-0000-00005E050000}"/>
    <cellStyle name="標準 10 8 2 4 2" xfId="1498" xr:uid="{00000000-0005-0000-0000-00005F050000}"/>
    <cellStyle name="標準 10 8 2 4 2 2" xfId="1499" xr:uid="{00000000-0005-0000-0000-000060050000}"/>
    <cellStyle name="標準 10 8 3" xfId="1500" xr:uid="{00000000-0005-0000-0000-000061050000}"/>
    <cellStyle name="標準 10 8 4" xfId="1501" xr:uid="{00000000-0005-0000-0000-000062050000}"/>
    <cellStyle name="標準 10 8 4 2" xfId="1502" xr:uid="{00000000-0005-0000-0000-000063050000}"/>
    <cellStyle name="標準 10 8 4 2 2" xfId="1503" xr:uid="{00000000-0005-0000-0000-000064050000}"/>
    <cellStyle name="標準 10 8 4 2 3" xfId="1504" xr:uid="{00000000-0005-0000-0000-000065050000}"/>
    <cellStyle name="標準 10 9" xfId="1505" xr:uid="{00000000-0005-0000-0000-000066050000}"/>
    <cellStyle name="標準 10 9 2" xfId="1506" xr:uid="{00000000-0005-0000-0000-000067050000}"/>
    <cellStyle name="標準 10 9 3" xfId="1507" xr:uid="{00000000-0005-0000-0000-000068050000}"/>
    <cellStyle name="標準 10 9 3 2" xfId="1508" xr:uid="{00000000-0005-0000-0000-000069050000}"/>
    <cellStyle name="標準 11" xfId="1089" xr:uid="{00000000-0005-0000-0000-00006A050000}"/>
    <cellStyle name="標準 11 2" xfId="1090" xr:uid="{00000000-0005-0000-0000-00006B050000}"/>
    <cellStyle name="標準 11 2 2" xfId="1695" xr:uid="{00000000-0005-0000-0000-00006C050000}"/>
    <cellStyle name="標準 11 3" xfId="1091" xr:uid="{00000000-0005-0000-0000-00006D050000}"/>
    <cellStyle name="標準 11 4" xfId="1092" xr:uid="{00000000-0005-0000-0000-00006E050000}"/>
    <cellStyle name="標準 12" xfId="1382" xr:uid="{00000000-0005-0000-0000-00006F050000}"/>
    <cellStyle name="標準 12 2" xfId="1093" xr:uid="{00000000-0005-0000-0000-000070050000}"/>
    <cellStyle name="標準 12 3" xfId="1094" xr:uid="{00000000-0005-0000-0000-000071050000}"/>
    <cellStyle name="標準 12 4" xfId="1741" xr:uid="{00000000-0005-0000-0000-000072050000}"/>
    <cellStyle name="標準 13" xfId="1095" xr:uid="{00000000-0005-0000-0000-000073050000}"/>
    <cellStyle name="標準 13 2" xfId="1096" xr:uid="{00000000-0005-0000-0000-000074050000}"/>
    <cellStyle name="標準 14" xfId="1383" xr:uid="{00000000-0005-0000-0000-000075050000}"/>
    <cellStyle name="標準 14 2" xfId="1097" xr:uid="{00000000-0005-0000-0000-000076050000}"/>
    <cellStyle name="標準 14 3" xfId="1098" xr:uid="{00000000-0005-0000-0000-000077050000}"/>
    <cellStyle name="標準 14 4" xfId="1099" xr:uid="{00000000-0005-0000-0000-000078050000}"/>
    <cellStyle name="標準 14 5" xfId="1100" xr:uid="{00000000-0005-0000-0000-000079050000}"/>
    <cellStyle name="標準 14 6" xfId="1101" xr:uid="{00000000-0005-0000-0000-00007A050000}"/>
    <cellStyle name="標準 14 7" xfId="1102" xr:uid="{00000000-0005-0000-0000-00007B050000}"/>
    <cellStyle name="標準 14 8" xfId="1103" xr:uid="{00000000-0005-0000-0000-00007C050000}"/>
    <cellStyle name="標準 15" xfId="1104" xr:uid="{00000000-0005-0000-0000-00007D050000}"/>
    <cellStyle name="標準 15 2" xfId="1105" xr:uid="{00000000-0005-0000-0000-00007E050000}"/>
    <cellStyle name="標準 15 3" xfId="1106" xr:uid="{00000000-0005-0000-0000-00007F050000}"/>
    <cellStyle name="標準 15 4" xfId="1107" xr:uid="{00000000-0005-0000-0000-000080050000}"/>
    <cellStyle name="標準 15 5" xfId="1108" xr:uid="{00000000-0005-0000-0000-000081050000}"/>
    <cellStyle name="標準 15 6" xfId="1109" xr:uid="{00000000-0005-0000-0000-000082050000}"/>
    <cellStyle name="標準 15 7" xfId="1110" xr:uid="{00000000-0005-0000-0000-000083050000}"/>
    <cellStyle name="標準 16" xfId="1384" xr:uid="{00000000-0005-0000-0000-000084050000}"/>
    <cellStyle name="標準 16 2" xfId="1111" xr:uid="{00000000-0005-0000-0000-000085050000}"/>
    <cellStyle name="標準 16 3" xfId="1112" xr:uid="{00000000-0005-0000-0000-000086050000}"/>
    <cellStyle name="標準 16 4" xfId="1113" xr:uid="{00000000-0005-0000-0000-000087050000}"/>
    <cellStyle name="標準 16 5" xfId="1114" xr:uid="{00000000-0005-0000-0000-000088050000}"/>
    <cellStyle name="標準 16 6" xfId="1115" xr:uid="{00000000-0005-0000-0000-000089050000}"/>
    <cellStyle name="標準 17" xfId="1116" xr:uid="{00000000-0005-0000-0000-00008A050000}"/>
    <cellStyle name="標準 17 2" xfId="1117" xr:uid="{00000000-0005-0000-0000-00008B050000}"/>
    <cellStyle name="標準 17 3" xfId="1118" xr:uid="{00000000-0005-0000-0000-00008C050000}"/>
    <cellStyle name="標準 17 4" xfId="1119" xr:uid="{00000000-0005-0000-0000-00008D050000}"/>
    <cellStyle name="標準 17 5" xfId="1120" xr:uid="{00000000-0005-0000-0000-00008E050000}"/>
    <cellStyle name="標準 18" xfId="1509" xr:uid="{00000000-0005-0000-0000-00008F050000}"/>
    <cellStyle name="標準 18 2" xfId="1121" xr:uid="{00000000-0005-0000-0000-000090050000}"/>
    <cellStyle name="標準 18 3" xfId="1122" xr:uid="{00000000-0005-0000-0000-000091050000}"/>
    <cellStyle name="標準 19" xfId="1510" xr:uid="{00000000-0005-0000-0000-000092050000}"/>
    <cellStyle name="標準 19 2" xfId="1123" xr:uid="{00000000-0005-0000-0000-000093050000}"/>
    <cellStyle name="標準 19 2 2" xfId="1511" xr:uid="{00000000-0005-0000-0000-000094050000}"/>
    <cellStyle name="標準 19 2 2 2" xfId="1512" xr:uid="{00000000-0005-0000-0000-000095050000}"/>
    <cellStyle name="標準 19 2 2 2 2" xfId="1513" xr:uid="{00000000-0005-0000-0000-000096050000}"/>
    <cellStyle name="標準 19 2 2 2 2 2" xfId="1514" xr:uid="{00000000-0005-0000-0000-000097050000}"/>
    <cellStyle name="標準 19 2 2 2 2 2 2" xfId="1515" xr:uid="{00000000-0005-0000-0000-000098050000}"/>
    <cellStyle name="標準 19 2 2 2 2 2 2 2" xfId="1516" xr:uid="{00000000-0005-0000-0000-000099050000}"/>
    <cellStyle name="標準 19 2 2 2 2 2 2 2 2" xfId="1517" xr:uid="{00000000-0005-0000-0000-00009A050000}"/>
    <cellStyle name="標準 19 2 2 2 2 2 3" xfId="1518" xr:uid="{00000000-0005-0000-0000-00009B050000}"/>
    <cellStyle name="標準 19 2 2 2 2 2 4" xfId="1519" xr:uid="{00000000-0005-0000-0000-00009C050000}"/>
    <cellStyle name="標準 19 2 2 2 2 2 4 2" xfId="1520" xr:uid="{00000000-0005-0000-0000-00009D050000}"/>
    <cellStyle name="標準 19 2 2 2 2 2 4 3" xfId="1521" xr:uid="{00000000-0005-0000-0000-00009E050000}"/>
    <cellStyle name="標準 19 2 2 2 3" xfId="1522" xr:uid="{00000000-0005-0000-0000-00009F050000}"/>
    <cellStyle name="標準 19 2 2 2 3 2" xfId="1523" xr:uid="{00000000-0005-0000-0000-0000A0050000}"/>
    <cellStyle name="標準 19 2 2 2 3 2 2" xfId="1524" xr:uid="{00000000-0005-0000-0000-0000A1050000}"/>
    <cellStyle name="標準 19 2 2 2 3 2 3" xfId="1525" xr:uid="{00000000-0005-0000-0000-0000A2050000}"/>
    <cellStyle name="標準 19 2 2 3" xfId="1526" xr:uid="{00000000-0005-0000-0000-0000A3050000}"/>
    <cellStyle name="標準 19 2 2 3 2" xfId="1527" xr:uid="{00000000-0005-0000-0000-0000A4050000}"/>
    <cellStyle name="標準 19 2 2 3 2 2" xfId="1528" xr:uid="{00000000-0005-0000-0000-0000A5050000}"/>
    <cellStyle name="標準 2" xfId="1" xr:uid="{00000000-0005-0000-0000-0000A6050000}"/>
    <cellStyle name="標準 2 10" xfId="1124" xr:uid="{00000000-0005-0000-0000-0000A7050000}"/>
    <cellStyle name="標準 2 11" xfId="1125" xr:uid="{00000000-0005-0000-0000-0000A8050000}"/>
    <cellStyle name="標準 2 12" xfId="1126" xr:uid="{00000000-0005-0000-0000-0000A9050000}"/>
    <cellStyle name="標準 2 13" xfId="1127" xr:uid="{00000000-0005-0000-0000-0000AA050000}"/>
    <cellStyle name="標準 2 14" xfId="1128" xr:uid="{00000000-0005-0000-0000-0000AB050000}"/>
    <cellStyle name="標準 2 15" xfId="1129" xr:uid="{00000000-0005-0000-0000-0000AC050000}"/>
    <cellStyle name="標準 2 16" xfId="1130" xr:uid="{00000000-0005-0000-0000-0000AD050000}"/>
    <cellStyle name="標準 2 17" xfId="1131" xr:uid="{00000000-0005-0000-0000-0000AE050000}"/>
    <cellStyle name="標準 2 18" xfId="1132" xr:uid="{00000000-0005-0000-0000-0000AF050000}"/>
    <cellStyle name="標準 2 19" xfId="1133" xr:uid="{00000000-0005-0000-0000-0000B0050000}"/>
    <cellStyle name="標準 2 2" xfId="1134" xr:uid="{00000000-0005-0000-0000-0000B1050000}"/>
    <cellStyle name="標準 2 2 10" xfId="1135" xr:uid="{00000000-0005-0000-0000-0000B2050000}"/>
    <cellStyle name="標準 2 2 11" xfId="1136" xr:uid="{00000000-0005-0000-0000-0000B3050000}"/>
    <cellStyle name="標準 2 2 12" xfId="1137" xr:uid="{00000000-0005-0000-0000-0000B4050000}"/>
    <cellStyle name="標準 2 2 13" xfId="1138" xr:uid="{00000000-0005-0000-0000-0000B5050000}"/>
    <cellStyle name="標準 2 2 14" xfId="1139" xr:uid="{00000000-0005-0000-0000-0000B6050000}"/>
    <cellStyle name="標準 2 2 15" xfId="1140" xr:uid="{00000000-0005-0000-0000-0000B7050000}"/>
    <cellStyle name="標準 2 2 16" xfId="1141" xr:uid="{00000000-0005-0000-0000-0000B8050000}"/>
    <cellStyle name="標準 2 2 17" xfId="1142" xr:uid="{00000000-0005-0000-0000-0000B9050000}"/>
    <cellStyle name="標準 2 2 18" xfId="1143" xr:uid="{00000000-0005-0000-0000-0000BA050000}"/>
    <cellStyle name="標準 2 2 19" xfId="1144" xr:uid="{00000000-0005-0000-0000-0000BB050000}"/>
    <cellStyle name="標準 2 2 2" xfId="1145" xr:uid="{00000000-0005-0000-0000-0000BC050000}"/>
    <cellStyle name="標準 2 2 2 2" xfId="1146" xr:uid="{00000000-0005-0000-0000-0000BD050000}"/>
    <cellStyle name="標準 2 2 2 2 2" xfId="1147" xr:uid="{00000000-0005-0000-0000-0000BE050000}"/>
    <cellStyle name="標準 2 2 2 2_23_CRUDマトリックス(機能レベル)" xfId="1148" xr:uid="{00000000-0005-0000-0000-0000BF050000}"/>
    <cellStyle name="標準 2 2 2_23_CRUDマトリックス(機能レベル)" xfId="1149" xr:uid="{00000000-0005-0000-0000-0000C0050000}"/>
    <cellStyle name="標準 2 2 20" xfId="1150" xr:uid="{00000000-0005-0000-0000-0000C1050000}"/>
    <cellStyle name="標準 2 2 21" xfId="1151" xr:uid="{00000000-0005-0000-0000-0000C2050000}"/>
    <cellStyle name="標準 2 2 22" xfId="1152" xr:uid="{00000000-0005-0000-0000-0000C3050000}"/>
    <cellStyle name="標準 2 2 23" xfId="1153" xr:uid="{00000000-0005-0000-0000-0000C4050000}"/>
    <cellStyle name="標準 2 2 24" xfId="1154" xr:uid="{00000000-0005-0000-0000-0000C5050000}"/>
    <cellStyle name="標準 2 2 25" xfId="1155" xr:uid="{00000000-0005-0000-0000-0000C6050000}"/>
    <cellStyle name="標準 2 2 26" xfId="1156" xr:uid="{00000000-0005-0000-0000-0000C7050000}"/>
    <cellStyle name="標準 2 2 27" xfId="1157" xr:uid="{00000000-0005-0000-0000-0000C8050000}"/>
    <cellStyle name="標準 2 2 28" xfId="1158" xr:uid="{00000000-0005-0000-0000-0000C9050000}"/>
    <cellStyle name="標準 2 2 29" xfId="1159" xr:uid="{00000000-0005-0000-0000-0000CA050000}"/>
    <cellStyle name="標準 2 2 3" xfId="1160" xr:uid="{00000000-0005-0000-0000-0000CB050000}"/>
    <cellStyle name="標準 2 2 30" xfId="1161" xr:uid="{00000000-0005-0000-0000-0000CC050000}"/>
    <cellStyle name="標準 2 2 31" xfId="1162" xr:uid="{00000000-0005-0000-0000-0000CD050000}"/>
    <cellStyle name="標準 2 2 4" xfId="1163" xr:uid="{00000000-0005-0000-0000-0000CE050000}"/>
    <cellStyle name="標準 2 2 5" xfId="1164" xr:uid="{00000000-0005-0000-0000-0000CF050000}"/>
    <cellStyle name="標準 2 2 6" xfId="1165" xr:uid="{00000000-0005-0000-0000-0000D0050000}"/>
    <cellStyle name="標準 2 2 7" xfId="1166" xr:uid="{00000000-0005-0000-0000-0000D1050000}"/>
    <cellStyle name="標準 2 2 8" xfId="1167" xr:uid="{00000000-0005-0000-0000-0000D2050000}"/>
    <cellStyle name="標準 2 2 9" xfId="1168" xr:uid="{00000000-0005-0000-0000-0000D3050000}"/>
    <cellStyle name="標準 2 2_23_CRUDマトリックス(機能レベル)" xfId="1169" xr:uid="{00000000-0005-0000-0000-0000D4050000}"/>
    <cellStyle name="標準 2 20" xfId="1170" xr:uid="{00000000-0005-0000-0000-0000D5050000}"/>
    <cellStyle name="標準 2 21" xfId="1171" xr:uid="{00000000-0005-0000-0000-0000D6050000}"/>
    <cellStyle name="標準 2 22" xfId="1172" xr:uid="{00000000-0005-0000-0000-0000D7050000}"/>
    <cellStyle name="標準 2 23" xfId="1173" xr:uid="{00000000-0005-0000-0000-0000D8050000}"/>
    <cellStyle name="標準 2 24" xfId="1174" xr:uid="{00000000-0005-0000-0000-0000D9050000}"/>
    <cellStyle name="標準 2 25" xfId="1175" xr:uid="{00000000-0005-0000-0000-0000DA050000}"/>
    <cellStyle name="標準 2 26" xfId="1565" xr:uid="{00000000-0005-0000-0000-0000DB050000}"/>
    <cellStyle name="標準 2 26 2" xfId="1566" xr:uid="{00000000-0005-0000-0000-0000DC050000}"/>
    <cellStyle name="標準 2 26 3" xfId="1576" xr:uid="{00000000-0005-0000-0000-0000DD050000}"/>
    <cellStyle name="標準 2 3" xfId="1176" xr:uid="{00000000-0005-0000-0000-0000DE050000}"/>
    <cellStyle name="標準 2 3 10" xfId="1177" xr:uid="{00000000-0005-0000-0000-0000DF050000}"/>
    <cellStyle name="標準 2 3 11" xfId="1178" xr:uid="{00000000-0005-0000-0000-0000E0050000}"/>
    <cellStyle name="標準 2 3 12" xfId="1179" xr:uid="{00000000-0005-0000-0000-0000E1050000}"/>
    <cellStyle name="標準 2 3 13" xfId="1180" xr:uid="{00000000-0005-0000-0000-0000E2050000}"/>
    <cellStyle name="標準 2 3 14" xfId="1181" xr:uid="{00000000-0005-0000-0000-0000E3050000}"/>
    <cellStyle name="標準 2 3 15" xfId="1182" xr:uid="{00000000-0005-0000-0000-0000E4050000}"/>
    <cellStyle name="標準 2 3 16" xfId="1183" xr:uid="{00000000-0005-0000-0000-0000E5050000}"/>
    <cellStyle name="標準 2 3 17" xfId="1184" xr:uid="{00000000-0005-0000-0000-0000E6050000}"/>
    <cellStyle name="標準 2 3 18" xfId="1185" xr:uid="{00000000-0005-0000-0000-0000E7050000}"/>
    <cellStyle name="標準 2 3 19" xfId="1186" xr:uid="{00000000-0005-0000-0000-0000E8050000}"/>
    <cellStyle name="標準 2 3 2" xfId="1187" xr:uid="{00000000-0005-0000-0000-0000E9050000}"/>
    <cellStyle name="標準 2 3 2 2" xfId="1188" xr:uid="{00000000-0005-0000-0000-0000EA050000}"/>
    <cellStyle name="標準 2 3 2 2 2" xfId="1189" xr:uid="{00000000-0005-0000-0000-0000EB050000}"/>
    <cellStyle name="標準 2 3 2 2_23_CRUDマトリックス(機能レベル)" xfId="1190" xr:uid="{00000000-0005-0000-0000-0000EC050000}"/>
    <cellStyle name="標準 2 3 2 3" xfId="1696" xr:uid="{00000000-0005-0000-0000-0000ED050000}"/>
    <cellStyle name="標準 2 3 2_23_CRUDマトリックス(機能レベル)" xfId="1191" xr:uid="{00000000-0005-0000-0000-0000EE050000}"/>
    <cellStyle name="標準 2 3 20" xfId="1192" xr:uid="{00000000-0005-0000-0000-0000EF050000}"/>
    <cellStyle name="標準 2 3 21" xfId="1193" xr:uid="{00000000-0005-0000-0000-0000F0050000}"/>
    <cellStyle name="標準 2 3 22" xfId="1194" xr:uid="{00000000-0005-0000-0000-0000F1050000}"/>
    <cellStyle name="標準 2 3 23" xfId="1195" xr:uid="{00000000-0005-0000-0000-0000F2050000}"/>
    <cellStyle name="標準 2 3 24" xfId="1196" xr:uid="{00000000-0005-0000-0000-0000F3050000}"/>
    <cellStyle name="標準 2 3 25" xfId="1197" xr:uid="{00000000-0005-0000-0000-0000F4050000}"/>
    <cellStyle name="標準 2 3 26" xfId="1198" xr:uid="{00000000-0005-0000-0000-0000F5050000}"/>
    <cellStyle name="標準 2 3 27" xfId="1199" xr:uid="{00000000-0005-0000-0000-0000F6050000}"/>
    <cellStyle name="標準 2 3 28" xfId="1200" xr:uid="{00000000-0005-0000-0000-0000F7050000}"/>
    <cellStyle name="標準 2 3 29" xfId="1201" xr:uid="{00000000-0005-0000-0000-0000F8050000}"/>
    <cellStyle name="標準 2 3 3" xfId="1202" xr:uid="{00000000-0005-0000-0000-0000F9050000}"/>
    <cellStyle name="標準 2 3 4" xfId="1203" xr:uid="{00000000-0005-0000-0000-0000FA050000}"/>
    <cellStyle name="標準 2 3 4 2" xfId="1697" xr:uid="{00000000-0005-0000-0000-0000FB050000}"/>
    <cellStyle name="標準 2 3 5" xfId="1204" xr:uid="{00000000-0005-0000-0000-0000FC050000}"/>
    <cellStyle name="標準 2 3 6" xfId="1205" xr:uid="{00000000-0005-0000-0000-0000FD050000}"/>
    <cellStyle name="標準 2 3 7" xfId="1206" xr:uid="{00000000-0005-0000-0000-0000FE050000}"/>
    <cellStyle name="標準 2 3 8" xfId="1207" xr:uid="{00000000-0005-0000-0000-0000FF050000}"/>
    <cellStyle name="標準 2 3 9" xfId="1208" xr:uid="{00000000-0005-0000-0000-000000060000}"/>
    <cellStyle name="標準 2 3_23_CRUDマトリックス(機能レベル)" xfId="1209" xr:uid="{00000000-0005-0000-0000-000001060000}"/>
    <cellStyle name="標準 2 4" xfId="1210" xr:uid="{00000000-0005-0000-0000-000002060000}"/>
    <cellStyle name="標準 2 4 10" xfId="1211" xr:uid="{00000000-0005-0000-0000-000003060000}"/>
    <cellStyle name="標準 2 4 11" xfId="1212" xr:uid="{00000000-0005-0000-0000-000004060000}"/>
    <cellStyle name="標準 2 4 12" xfId="1213" xr:uid="{00000000-0005-0000-0000-000005060000}"/>
    <cellStyle name="標準 2 4 13" xfId="1214" xr:uid="{00000000-0005-0000-0000-000006060000}"/>
    <cellStyle name="標準 2 4 14" xfId="1215" xr:uid="{00000000-0005-0000-0000-000007060000}"/>
    <cellStyle name="標準 2 4 15" xfId="1216" xr:uid="{00000000-0005-0000-0000-000008060000}"/>
    <cellStyle name="標準 2 4 16" xfId="1217" xr:uid="{00000000-0005-0000-0000-000009060000}"/>
    <cellStyle name="標準 2 4 17" xfId="1218" xr:uid="{00000000-0005-0000-0000-00000A060000}"/>
    <cellStyle name="標準 2 4 18" xfId="1219" xr:uid="{00000000-0005-0000-0000-00000B060000}"/>
    <cellStyle name="標準 2 4 19" xfId="1220" xr:uid="{00000000-0005-0000-0000-00000C060000}"/>
    <cellStyle name="標準 2 4 2" xfId="1221" xr:uid="{00000000-0005-0000-0000-00000D060000}"/>
    <cellStyle name="標準 2 4 2 2" xfId="1698" xr:uid="{00000000-0005-0000-0000-00000E060000}"/>
    <cellStyle name="標準 2 4 20" xfId="1222" xr:uid="{00000000-0005-0000-0000-00000F060000}"/>
    <cellStyle name="標準 2 4 21" xfId="1223" xr:uid="{00000000-0005-0000-0000-000010060000}"/>
    <cellStyle name="標準 2 4 22" xfId="1224" xr:uid="{00000000-0005-0000-0000-000011060000}"/>
    <cellStyle name="標準 2 4 23" xfId="1225" xr:uid="{00000000-0005-0000-0000-000012060000}"/>
    <cellStyle name="標準 2 4 24" xfId="1226" xr:uid="{00000000-0005-0000-0000-000013060000}"/>
    <cellStyle name="標準 2 4 3" xfId="1227" xr:uid="{00000000-0005-0000-0000-000014060000}"/>
    <cellStyle name="標準 2 4 4" xfId="1228" xr:uid="{00000000-0005-0000-0000-000015060000}"/>
    <cellStyle name="標準 2 4 5" xfId="1229" xr:uid="{00000000-0005-0000-0000-000016060000}"/>
    <cellStyle name="標準 2 4 6" xfId="1230" xr:uid="{00000000-0005-0000-0000-000017060000}"/>
    <cellStyle name="標準 2 4 7" xfId="1231" xr:uid="{00000000-0005-0000-0000-000018060000}"/>
    <cellStyle name="標準 2 4 8" xfId="1232" xr:uid="{00000000-0005-0000-0000-000019060000}"/>
    <cellStyle name="標準 2 4 9" xfId="1233" xr:uid="{00000000-0005-0000-0000-00001A060000}"/>
    <cellStyle name="標準 2 4_23_CRUDマトリックス(機能レベル)" xfId="1234" xr:uid="{00000000-0005-0000-0000-00001B060000}"/>
    <cellStyle name="標準 2 5" xfId="1235" xr:uid="{00000000-0005-0000-0000-00001C060000}"/>
    <cellStyle name="標準 2 5 10" xfId="1236" xr:uid="{00000000-0005-0000-0000-00001D060000}"/>
    <cellStyle name="標準 2 5 11" xfId="1237" xr:uid="{00000000-0005-0000-0000-00001E060000}"/>
    <cellStyle name="標準 2 5 12" xfId="1238" xr:uid="{00000000-0005-0000-0000-00001F060000}"/>
    <cellStyle name="標準 2 5 13" xfId="1239" xr:uid="{00000000-0005-0000-0000-000020060000}"/>
    <cellStyle name="標準 2 5 14" xfId="1240" xr:uid="{00000000-0005-0000-0000-000021060000}"/>
    <cellStyle name="標準 2 5 15" xfId="1241" xr:uid="{00000000-0005-0000-0000-000022060000}"/>
    <cellStyle name="標準 2 5 16" xfId="1242" xr:uid="{00000000-0005-0000-0000-000023060000}"/>
    <cellStyle name="標準 2 5 17" xfId="1243" xr:uid="{00000000-0005-0000-0000-000024060000}"/>
    <cellStyle name="標準 2 5 18" xfId="1244" xr:uid="{00000000-0005-0000-0000-000025060000}"/>
    <cellStyle name="標準 2 5 19" xfId="1245" xr:uid="{00000000-0005-0000-0000-000026060000}"/>
    <cellStyle name="標準 2 5 2" xfId="1246" xr:uid="{00000000-0005-0000-0000-000027060000}"/>
    <cellStyle name="標準 2 5 2 2" xfId="1549" xr:uid="{00000000-0005-0000-0000-000028060000}"/>
    <cellStyle name="標準 2 5 2 2 2" xfId="1742" xr:uid="{00000000-0005-0000-0000-000029060000}"/>
    <cellStyle name="標準 2 5 20" xfId="1247" xr:uid="{00000000-0005-0000-0000-00002A060000}"/>
    <cellStyle name="標準 2 5 21" xfId="1248" xr:uid="{00000000-0005-0000-0000-00002B060000}"/>
    <cellStyle name="標準 2 5 22" xfId="1249" xr:uid="{00000000-0005-0000-0000-00002C060000}"/>
    <cellStyle name="標準 2 5 23" xfId="1250" xr:uid="{00000000-0005-0000-0000-00002D060000}"/>
    <cellStyle name="標準 2 5 3" xfId="1251" xr:uid="{00000000-0005-0000-0000-00002E060000}"/>
    <cellStyle name="標準 2 5 3 2" xfId="1529" xr:uid="{00000000-0005-0000-0000-00002F060000}"/>
    <cellStyle name="標準 2 5 4" xfId="1252" xr:uid="{00000000-0005-0000-0000-000030060000}"/>
    <cellStyle name="標準 2 5 5" xfId="1253" xr:uid="{00000000-0005-0000-0000-000031060000}"/>
    <cellStyle name="標準 2 5 6" xfId="1254" xr:uid="{00000000-0005-0000-0000-000032060000}"/>
    <cellStyle name="標準 2 5 7" xfId="1255" xr:uid="{00000000-0005-0000-0000-000033060000}"/>
    <cellStyle name="標準 2 5 8" xfId="1256" xr:uid="{00000000-0005-0000-0000-000034060000}"/>
    <cellStyle name="標準 2 5 9" xfId="1257" xr:uid="{00000000-0005-0000-0000-000035060000}"/>
    <cellStyle name="標準 2 5_23_CRUDマトリックス(機能レベル)" xfId="1258" xr:uid="{00000000-0005-0000-0000-000036060000}"/>
    <cellStyle name="標準 2 6" xfId="1259" xr:uid="{00000000-0005-0000-0000-000037060000}"/>
    <cellStyle name="標準 2 6 10" xfId="1260" xr:uid="{00000000-0005-0000-0000-000038060000}"/>
    <cellStyle name="標準 2 6 11" xfId="1261" xr:uid="{00000000-0005-0000-0000-000039060000}"/>
    <cellStyle name="標準 2 6 12" xfId="1262" xr:uid="{00000000-0005-0000-0000-00003A060000}"/>
    <cellStyle name="標準 2 6 13" xfId="1263" xr:uid="{00000000-0005-0000-0000-00003B060000}"/>
    <cellStyle name="標準 2 6 14" xfId="1264" xr:uid="{00000000-0005-0000-0000-00003C060000}"/>
    <cellStyle name="標準 2 6 15" xfId="1265" xr:uid="{00000000-0005-0000-0000-00003D060000}"/>
    <cellStyle name="標準 2 6 16" xfId="1266" xr:uid="{00000000-0005-0000-0000-00003E060000}"/>
    <cellStyle name="標準 2 6 17" xfId="1267" xr:uid="{00000000-0005-0000-0000-00003F060000}"/>
    <cellStyle name="標準 2 6 18" xfId="1268" xr:uid="{00000000-0005-0000-0000-000040060000}"/>
    <cellStyle name="標準 2 6 19" xfId="1269" xr:uid="{00000000-0005-0000-0000-000041060000}"/>
    <cellStyle name="標準 2 6 2" xfId="1270" xr:uid="{00000000-0005-0000-0000-000042060000}"/>
    <cellStyle name="標準 2 6 20" xfId="1271" xr:uid="{00000000-0005-0000-0000-000043060000}"/>
    <cellStyle name="標準 2 6 21" xfId="1272" xr:uid="{00000000-0005-0000-0000-000044060000}"/>
    <cellStyle name="標準 2 6 22" xfId="1273" xr:uid="{00000000-0005-0000-0000-000045060000}"/>
    <cellStyle name="標準 2 6 23" xfId="1740" xr:uid="{00000000-0005-0000-0000-000046060000}"/>
    <cellStyle name="標準 2 6 3" xfId="1274" xr:uid="{00000000-0005-0000-0000-000047060000}"/>
    <cellStyle name="標準 2 6 4" xfId="1275" xr:uid="{00000000-0005-0000-0000-000048060000}"/>
    <cellStyle name="標準 2 6 5" xfId="1276" xr:uid="{00000000-0005-0000-0000-000049060000}"/>
    <cellStyle name="標準 2 6 6" xfId="1277" xr:uid="{00000000-0005-0000-0000-00004A060000}"/>
    <cellStyle name="標準 2 6 7" xfId="1278" xr:uid="{00000000-0005-0000-0000-00004B060000}"/>
    <cellStyle name="標準 2 6 8" xfId="1279" xr:uid="{00000000-0005-0000-0000-00004C060000}"/>
    <cellStyle name="標準 2 6 9" xfId="1280" xr:uid="{00000000-0005-0000-0000-00004D060000}"/>
    <cellStyle name="標準 2 6_23_CRUDマトリックス(機能レベル)" xfId="1281" xr:uid="{00000000-0005-0000-0000-00004E060000}"/>
    <cellStyle name="標準 2 7" xfId="1282" xr:uid="{00000000-0005-0000-0000-00004F060000}"/>
    <cellStyle name="標準 2 7 2" xfId="1530" xr:uid="{00000000-0005-0000-0000-000050060000}"/>
    <cellStyle name="標準 2 7 2 2" xfId="1531" xr:uid="{00000000-0005-0000-0000-000051060000}"/>
    <cellStyle name="標準 2 7 2 3" xfId="1532" xr:uid="{00000000-0005-0000-0000-000052060000}"/>
    <cellStyle name="標準 2 7 2 3 2" xfId="1388" xr:uid="{00000000-0005-0000-0000-000053060000}"/>
    <cellStyle name="標準 2 8" xfId="1283" xr:uid="{00000000-0005-0000-0000-000054060000}"/>
    <cellStyle name="標準 2 9" xfId="1284" xr:uid="{00000000-0005-0000-0000-000055060000}"/>
    <cellStyle name="標準 2 9 2" xfId="1533" xr:uid="{00000000-0005-0000-0000-000056060000}"/>
    <cellStyle name="標準 2 9 2 2" xfId="1534" xr:uid="{00000000-0005-0000-0000-000057060000}"/>
    <cellStyle name="標準 2 9 2 2 2" xfId="1535" xr:uid="{00000000-0005-0000-0000-000058060000}"/>
    <cellStyle name="標準 2 9 2 2 3" xfId="1536" xr:uid="{00000000-0005-0000-0000-000059060000}"/>
    <cellStyle name="標準 2 9 2 2 3 2" xfId="1385" xr:uid="{00000000-0005-0000-0000-00005A060000}"/>
    <cellStyle name="標準 2 9 2 2 3 2 2" xfId="1537" xr:uid="{00000000-0005-0000-0000-00005B060000}"/>
    <cellStyle name="標準 2 9 2 3" xfId="1538" xr:uid="{00000000-0005-0000-0000-00005C060000}"/>
    <cellStyle name="標準 2 9 2 4" xfId="1539" xr:uid="{00000000-0005-0000-0000-00005D060000}"/>
    <cellStyle name="標準 2 9 2 4 2" xfId="1540" xr:uid="{00000000-0005-0000-0000-00005E060000}"/>
    <cellStyle name="標準 2 9 2 4 2 2" xfId="1541" xr:uid="{00000000-0005-0000-0000-00005F060000}"/>
    <cellStyle name="標準 2 9 2 4 2 2 2" xfId="1542" xr:uid="{00000000-0005-0000-0000-000060060000}"/>
    <cellStyle name="標準 20" xfId="1543" xr:uid="{00000000-0005-0000-0000-000061060000}"/>
    <cellStyle name="標準 20 2" xfId="1285" xr:uid="{00000000-0005-0000-0000-000062060000}"/>
    <cellStyle name="標準 20 2 2" xfId="1544" xr:uid="{00000000-0005-0000-0000-000063060000}"/>
    <cellStyle name="標準 20 3" xfId="1286" xr:uid="{00000000-0005-0000-0000-000064060000}"/>
    <cellStyle name="標準 20 4" xfId="1287" xr:uid="{00000000-0005-0000-0000-000065060000}"/>
    <cellStyle name="標準 21" xfId="1545" xr:uid="{00000000-0005-0000-0000-000066060000}"/>
    <cellStyle name="標準 21 2" xfId="1288" xr:uid="{00000000-0005-0000-0000-000067060000}"/>
    <cellStyle name="標準 21 3" xfId="1289" xr:uid="{00000000-0005-0000-0000-000068060000}"/>
    <cellStyle name="標準 22" xfId="1546" xr:uid="{00000000-0005-0000-0000-000069060000}"/>
    <cellStyle name="標準 22 2" xfId="1290" xr:uid="{00000000-0005-0000-0000-00006A060000}"/>
    <cellStyle name="標準 22 2 2" xfId="1547" xr:uid="{00000000-0005-0000-0000-00006B060000}"/>
    <cellStyle name="標準 23" xfId="1778" xr:uid="{00000000-0005-0000-0000-00006C060000}"/>
    <cellStyle name="標準 23 2" xfId="1291" xr:uid="{00000000-0005-0000-0000-00006D060000}"/>
    <cellStyle name="標準 23 3" xfId="1292" xr:uid="{00000000-0005-0000-0000-00006E060000}"/>
    <cellStyle name="標準 23 4" xfId="1293" xr:uid="{00000000-0005-0000-0000-00006F060000}"/>
    <cellStyle name="標準 24 2" xfId="1294" xr:uid="{00000000-0005-0000-0000-000070060000}"/>
    <cellStyle name="標準 24 3" xfId="1295" xr:uid="{00000000-0005-0000-0000-000071060000}"/>
    <cellStyle name="標準 25 2" xfId="1296" xr:uid="{00000000-0005-0000-0000-000072060000}"/>
    <cellStyle name="標準 3" xfId="1297" xr:uid="{00000000-0005-0000-0000-000073060000}"/>
    <cellStyle name="標準 3 10" xfId="1298" xr:uid="{00000000-0005-0000-0000-000074060000}"/>
    <cellStyle name="標準 3 11" xfId="1299" xr:uid="{00000000-0005-0000-0000-000075060000}"/>
    <cellStyle name="標準 3 12" xfId="1300" xr:uid="{00000000-0005-0000-0000-000076060000}"/>
    <cellStyle name="標準 3 13" xfId="1301" xr:uid="{00000000-0005-0000-0000-000077060000}"/>
    <cellStyle name="標準 3 14" xfId="1302" xr:uid="{00000000-0005-0000-0000-000078060000}"/>
    <cellStyle name="標準 3 15" xfId="1303" xr:uid="{00000000-0005-0000-0000-000079060000}"/>
    <cellStyle name="標準 3 16" xfId="1304" xr:uid="{00000000-0005-0000-0000-00007A060000}"/>
    <cellStyle name="標準 3 17" xfId="1305" xr:uid="{00000000-0005-0000-0000-00007B060000}"/>
    <cellStyle name="標準 3 18" xfId="1306" xr:uid="{00000000-0005-0000-0000-00007C060000}"/>
    <cellStyle name="標準 3 19" xfId="1307" xr:uid="{00000000-0005-0000-0000-00007D060000}"/>
    <cellStyle name="標準 3 2" xfId="1308" xr:uid="{00000000-0005-0000-0000-00007E060000}"/>
    <cellStyle name="標準 3 2 2" xfId="1309" xr:uid="{00000000-0005-0000-0000-00007F060000}"/>
    <cellStyle name="標準 3 2 2 2" xfId="1699" xr:uid="{00000000-0005-0000-0000-000080060000}"/>
    <cellStyle name="標準 3 2 2 2 2" xfId="1700" xr:uid="{00000000-0005-0000-0000-000081060000}"/>
    <cellStyle name="標準 3 2 2 2 2 2" xfId="1701" xr:uid="{00000000-0005-0000-0000-000082060000}"/>
    <cellStyle name="標準 3 2 2 2 3" xfId="1702" xr:uid="{00000000-0005-0000-0000-000083060000}"/>
    <cellStyle name="標準 3 2 2 3" xfId="1703" xr:uid="{00000000-0005-0000-0000-000084060000}"/>
    <cellStyle name="標準 3 2 2 4" xfId="1704" xr:uid="{00000000-0005-0000-0000-000085060000}"/>
    <cellStyle name="標準 3 2 2 5" xfId="1705" xr:uid="{00000000-0005-0000-0000-000086060000}"/>
    <cellStyle name="標準 3 2 3" xfId="1567" xr:uid="{00000000-0005-0000-0000-000087060000}"/>
    <cellStyle name="標準 3 2 3 2" xfId="1706" xr:uid="{00000000-0005-0000-0000-000088060000}"/>
    <cellStyle name="標準 3 2 3 2 2" xfId="1568" xr:uid="{00000000-0005-0000-0000-000089060000}"/>
    <cellStyle name="標準 3 2 3 2 2 2" xfId="1569" xr:uid="{00000000-0005-0000-0000-00008A060000}"/>
    <cellStyle name="標準 3 2 3 3" xfId="1707" xr:uid="{00000000-0005-0000-0000-00008B060000}"/>
    <cellStyle name="標準 3 2 3 3 2" xfId="1708" xr:uid="{00000000-0005-0000-0000-00008C060000}"/>
    <cellStyle name="標準 3 2 3 4" xfId="1709" xr:uid="{00000000-0005-0000-0000-00008D060000}"/>
    <cellStyle name="標準 3 2 4" xfId="1710" xr:uid="{00000000-0005-0000-0000-00008E060000}"/>
    <cellStyle name="標準 3 2 5" xfId="1711" xr:uid="{00000000-0005-0000-0000-00008F060000}"/>
    <cellStyle name="標準 3 2 5 2" xfId="1712" xr:uid="{00000000-0005-0000-0000-000090060000}"/>
    <cellStyle name="標準 3 20" xfId="1310" xr:uid="{00000000-0005-0000-0000-000091060000}"/>
    <cellStyle name="標準 3 21" xfId="1311" xr:uid="{00000000-0005-0000-0000-000092060000}"/>
    <cellStyle name="標準 3 22" xfId="1312" xr:uid="{00000000-0005-0000-0000-000093060000}"/>
    <cellStyle name="標準 3 23" xfId="1313" xr:uid="{00000000-0005-0000-0000-000094060000}"/>
    <cellStyle name="標準 3 24" xfId="1314" xr:uid="{00000000-0005-0000-0000-000095060000}"/>
    <cellStyle name="標準 3 25" xfId="1315" xr:uid="{00000000-0005-0000-0000-000096060000}"/>
    <cellStyle name="標準 3 26" xfId="1316" xr:uid="{00000000-0005-0000-0000-000097060000}"/>
    <cellStyle name="標準 3 27" xfId="1317" xr:uid="{00000000-0005-0000-0000-000098060000}"/>
    <cellStyle name="標準 3 28" xfId="1318" xr:uid="{00000000-0005-0000-0000-000099060000}"/>
    <cellStyle name="標準 3 29" xfId="1319" xr:uid="{00000000-0005-0000-0000-00009A060000}"/>
    <cellStyle name="標準 3 3" xfId="1320" xr:uid="{00000000-0005-0000-0000-00009B060000}"/>
    <cellStyle name="標準 3 3 2" xfId="1570" xr:uid="{00000000-0005-0000-0000-00009C060000}"/>
    <cellStyle name="標準 3 3 2 2" xfId="1713" xr:uid="{00000000-0005-0000-0000-00009D060000}"/>
    <cellStyle name="標準 3 3 3" xfId="1714" xr:uid="{00000000-0005-0000-0000-00009E060000}"/>
    <cellStyle name="標準 3 3 3 2" xfId="1715" xr:uid="{00000000-0005-0000-0000-00009F060000}"/>
    <cellStyle name="標準 3 3 4" xfId="1716" xr:uid="{00000000-0005-0000-0000-0000A0060000}"/>
    <cellStyle name="標準 3 4" xfId="1321" xr:uid="{00000000-0005-0000-0000-0000A1060000}"/>
    <cellStyle name="標準 3 4 2" xfId="1717" xr:uid="{00000000-0005-0000-0000-0000A2060000}"/>
    <cellStyle name="標準 3 5" xfId="1322" xr:uid="{00000000-0005-0000-0000-0000A3060000}"/>
    <cellStyle name="標準 3 5 2" xfId="1718" xr:uid="{00000000-0005-0000-0000-0000A4060000}"/>
    <cellStyle name="標準 3 6" xfId="1323" xr:uid="{00000000-0005-0000-0000-0000A5060000}"/>
    <cellStyle name="標準 3 6 2" xfId="1719" xr:uid="{00000000-0005-0000-0000-0000A6060000}"/>
    <cellStyle name="標準 3 7" xfId="1324" xr:uid="{00000000-0005-0000-0000-0000A7060000}"/>
    <cellStyle name="標準 3 8" xfId="1325" xr:uid="{00000000-0005-0000-0000-0000A8060000}"/>
    <cellStyle name="標準 3 9" xfId="1326" xr:uid="{00000000-0005-0000-0000-0000A9060000}"/>
    <cellStyle name="標準 4" xfId="1327" xr:uid="{00000000-0005-0000-0000-0000AA060000}"/>
    <cellStyle name="標準 4 2" xfId="1328" xr:uid="{00000000-0005-0000-0000-0000AB060000}"/>
    <cellStyle name="標準 4 2 2" xfId="1329" xr:uid="{00000000-0005-0000-0000-0000AC060000}"/>
    <cellStyle name="標準 4 2 2 2" xfId="1574" xr:uid="{00000000-0005-0000-0000-0000AD060000}"/>
    <cellStyle name="標準 4 2 3" xfId="1720" xr:uid="{00000000-0005-0000-0000-0000AE060000}"/>
    <cellStyle name="標準 4 2 3 2" xfId="1721" xr:uid="{00000000-0005-0000-0000-0000AF060000}"/>
    <cellStyle name="標準 4 2 4" xfId="1722" xr:uid="{00000000-0005-0000-0000-0000B0060000}"/>
    <cellStyle name="標準 4 3" xfId="1330" xr:uid="{00000000-0005-0000-0000-0000B1060000}"/>
    <cellStyle name="標準 4 3 2" xfId="1723" xr:uid="{00000000-0005-0000-0000-0000B2060000}"/>
    <cellStyle name="標準 4 3 2 2" xfId="1724" xr:uid="{00000000-0005-0000-0000-0000B3060000}"/>
    <cellStyle name="標準 4 3 3" xfId="1725" xr:uid="{00000000-0005-0000-0000-0000B4060000}"/>
    <cellStyle name="標準 4 3 3 2" xfId="1726" xr:uid="{00000000-0005-0000-0000-0000B5060000}"/>
    <cellStyle name="標準 4 3 4" xfId="1727" xr:uid="{00000000-0005-0000-0000-0000B6060000}"/>
    <cellStyle name="標準 4 3 5" xfId="1728" xr:uid="{00000000-0005-0000-0000-0000B7060000}"/>
    <cellStyle name="標準 4 3 5 2" xfId="1729" xr:uid="{00000000-0005-0000-0000-0000B8060000}"/>
    <cellStyle name="標準 4 4" xfId="1331" xr:uid="{00000000-0005-0000-0000-0000B9060000}"/>
    <cellStyle name="標準 4 4 2" xfId="1730" xr:uid="{00000000-0005-0000-0000-0000BA060000}"/>
    <cellStyle name="標準 4 5" xfId="1332" xr:uid="{00000000-0005-0000-0000-0000BB060000}"/>
    <cellStyle name="標準 4 5 2" xfId="1731" xr:uid="{00000000-0005-0000-0000-0000BC060000}"/>
    <cellStyle name="標準 5" xfId="1333" xr:uid="{00000000-0005-0000-0000-0000BD060000}"/>
    <cellStyle name="標準 5 2" xfId="1334" xr:uid="{00000000-0005-0000-0000-0000BE060000}"/>
    <cellStyle name="標準 5 2 2" xfId="1575" xr:uid="{00000000-0005-0000-0000-0000BF060000}"/>
    <cellStyle name="標準 5 2 2 2" xfId="1732" xr:uid="{00000000-0005-0000-0000-0000C0060000}"/>
    <cellStyle name="標準 5 2 3" xfId="1733" xr:uid="{00000000-0005-0000-0000-0000C1060000}"/>
    <cellStyle name="標準 5 3" xfId="1573" xr:uid="{00000000-0005-0000-0000-0000C2060000}"/>
    <cellStyle name="標準 5 3 2" xfId="1734" xr:uid="{00000000-0005-0000-0000-0000C3060000}"/>
    <cellStyle name="標準 5 4" xfId="1735" xr:uid="{00000000-0005-0000-0000-0000C4060000}"/>
    <cellStyle name="標準 6" xfId="1335" xr:uid="{00000000-0005-0000-0000-0000C5060000}"/>
    <cellStyle name="標準 6 2" xfId="1336" xr:uid="{00000000-0005-0000-0000-0000C6060000}"/>
    <cellStyle name="標準 6 2 2" xfId="1337" xr:uid="{00000000-0005-0000-0000-0000C7060000}"/>
    <cellStyle name="標準 6 2 2 2" xfId="1338" xr:uid="{00000000-0005-0000-0000-0000C8060000}"/>
    <cellStyle name="標準 6 2 3" xfId="1736" xr:uid="{00000000-0005-0000-0000-0000C9060000}"/>
    <cellStyle name="標準 6 3" xfId="1339" xr:uid="{00000000-0005-0000-0000-0000CA060000}"/>
    <cellStyle name="標準 6 3 2" xfId="1737" xr:uid="{00000000-0005-0000-0000-0000CB060000}"/>
    <cellStyle name="標準 6 3 3" xfId="1738" xr:uid="{00000000-0005-0000-0000-0000CC060000}"/>
    <cellStyle name="標準 6 3 3 2" xfId="1739" xr:uid="{00000000-0005-0000-0000-0000CD060000}"/>
    <cellStyle name="標準 7" xfId="1340" xr:uid="{00000000-0005-0000-0000-0000CE060000}"/>
    <cellStyle name="標準 7 2" xfId="1341" xr:uid="{00000000-0005-0000-0000-0000CF060000}"/>
    <cellStyle name="標準 7 3" xfId="1342" xr:uid="{00000000-0005-0000-0000-0000D0060000}"/>
    <cellStyle name="標準 8" xfId="1343" xr:uid="{00000000-0005-0000-0000-0000D1060000}"/>
    <cellStyle name="標準 8 2" xfId="1344" xr:uid="{00000000-0005-0000-0000-0000D2060000}"/>
    <cellStyle name="標準 8 3" xfId="1345" xr:uid="{00000000-0005-0000-0000-0000D3060000}"/>
    <cellStyle name="標準 8 4" xfId="1346" xr:uid="{00000000-0005-0000-0000-0000D4060000}"/>
    <cellStyle name="標準 8 5" xfId="1347" xr:uid="{00000000-0005-0000-0000-0000D5060000}"/>
    <cellStyle name="標準 8 6" xfId="1348" xr:uid="{00000000-0005-0000-0000-0000D6060000}"/>
    <cellStyle name="標準 8 7" xfId="1349" xr:uid="{00000000-0005-0000-0000-0000D7060000}"/>
    <cellStyle name="標準 9" xfId="1350" xr:uid="{00000000-0005-0000-0000-0000D8060000}"/>
    <cellStyle name="標準 9 2" xfId="1351" xr:uid="{00000000-0005-0000-0000-0000D9060000}"/>
    <cellStyle name="標準 9 3" xfId="1352" xr:uid="{00000000-0005-0000-0000-0000DA060000}"/>
    <cellStyle name="標準 9 4" xfId="1353" xr:uid="{00000000-0005-0000-0000-0000DB060000}"/>
    <cellStyle name="標準 9 5" xfId="1354" xr:uid="{00000000-0005-0000-0000-0000DC060000}"/>
    <cellStyle name="標準 9 6" xfId="1355" xr:uid="{00000000-0005-0000-0000-0000DD060000}"/>
    <cellStyle name="未定義" xfId="1571" xr:uid="{00000000-0005-0000-0000-0000DE060000}"/>
    <cellStyle name="良い" xfId="1749" builtinId="26" customBuiltin="1"/>
    <cellStyle name="良い 10" xfId="1356" xr:uid="{00000000-0005-0000-0000-0000E0060000}"/>
    <cellStyle name="良い 11" xfId="1357" xr:uid="{00000000-0005-0000-0000-0000E1060000}"/>
    <cellStyle name="良い 12" xfId="1358" xr:uid="{00000000-0005-0000-0000-0000E2060000}"/>
    <cellStyle name="良い 13" xfId="1359" xr:uid="{00000000-0005-0000-0000-0000E3060000}"/>
    <cellStyle name="良い 14" xfId="1360" xr:uid="{00000000-0005-0000-0000-0000E4060000}"/>
    <cellStyle name="良い 15" xfId="1361" xr:uid="{00000000-0005-0000-0000-0000E5060000}"/>
    <cellStyle name="良い 16" xfId="1362" xr:uid="{00000000-0005-0000-0000-0000E6060000}"/>
    <cellStyle name="良い 17" xfId="1363" xr:uid="{00000000-0005-0000-0000-0000E7060000}"/>
    <cellStyle name="良い 18" xfId="1364" xr:uid="{00000000-0005-0000-0000-0000E8060000}"/>
    <cellStyle name="良い 19" xfId="1365" xr:uid="{00000000-0005-0000-0000-0000E9060000}"/>
    <cellStyle name="良い 2" xfId="1366" xr:uid="{00000000-0005-0000-0000-0000EA060000}"/>
    <cellStyle name="良い 2 2" xfId="1367" xr:uid="{00000000-0005-0000-0000-0000EB060000}"/>
    <cellStyle name="良い 2 2 2" xfId="1572" xr:uid="{00000000-0005-0000-0000-0000EC060000}"/>
    <cellStyle name="良い 20" xfId="1368" xr:uid="{00000000-0005-0000-0000-0000ED060000}"/>
    <cellStyle name="良い 21" xfId="1369" xr:uid="{00000000-0005-0000-0000-0000EE060000}"/>
    <cellStyle name="良い 22" xfId="1370" xr:uid="{00000000-0005-0000-0000-0000EF060000}"/>
    <cellStyle name="良い 23" xfId="1371" xr:uid="{00000000-0005-0000-0000-0000F0060000}"/>
    <cellStyle name="良い 24" xfId="1372" xr:uid="{00000000-0005-0000-0000-0000F1060000}"/>
    <cellStyle name="良い 25" xfId="1373" xr:uid="{00000000-0005-0000-0000-0000F2060000}"/>
    <cellStyle name="良い 3" xfId="1374" xr:uid="{00000000-0005-0000-0000-0000F3060000}"/>
    <cellStyle name="良い 3 2" xfId="1375" xr:uid="{00000000-0005-0000-0000-0000F4060000}"/>
    <cellStyle name="良い 4" xfId="1376" xr:uid="{00000000-0005-0000-0000-0000F5060000}"/>
    <cellStyle name="良い 5" xfId="1377" xr:uid="{00000000-0005-0000-0000-0000F6060000}"/>
    <cellStyle name="良い 6" xfId="1378" xr:uid="{00000000-0005-0000-0000-0000F7060000}"/>
    <cellStyle name="良い 7" xfId="1379" xr:uid="{00000000-0005-0000-0000-0000F8060000}"/>
    <cellStyle name="良い 8" xfId="1380" xr:uid="{00000000-0005-0000-0000-0000F9060000}"/>
    <cellStyle name="良い 9" xfId="1381" xr:uid="{00000000-0005-0000-0000-0000FA060000}"/>
  </cellStyles>
  <dxfs count="0"/>
  <tableStyles count="0" defaultTableStyle="TableStyleMedium2" defaultPivotStyle="PivotStyleLight16"/>
  <colors>
    <mruColors>
      <color rgb="FFD99694"/>
      <color rgb="FFFFC000"/>
      <color rgb="FF7F7F7F"/>
      <color rgb="FF868686"/>
      <color rgb="FFB3A2C7"/>
      <color rgb="FFB3C1DA"/>
      <color rgb="FFCBE0C7"/>
      <color rgb="FFFFCCCC"/>
      <color rgb="FFFFFFCC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12867903198241E-2"/>
          <c:y val="0.15578703703703703"/>
          <c:w val="0.81469570894623144"/>
          <c:h val="0.69952209098862639"/>
        </c:manualLayout>
      </c:layout>
      <c:barChart>
        <c:barDir val="col"/>
        <c:grouping val="clustered"/>
        <c:varyColors val="0"/>
        <c:ser>
          <c:idx val="0"/>
          <c:order val="0"/>
          <c:tx>
            <c:v>在宅医療患者数(医科)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2"/>
              <c:layout>
                <c:manualLayout>
                  <c:x val="-6.2870778711664202E-17"/>
                  <c:y val="7.78493472287319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96-4A05-B95B-0D0CD5311B69}"/>
                </c:ext>
              </c:extLst>
            </c:dLbl>
            <c:dLbl>
              <c:idx val="4"/>
              <c:layout>
                <c:manualLayout>
                  <c:x val="0"/>
                  <c:y val="0.209661805679541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96-4A05-B95B-0D0CD5311B69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'在宅(医科)'!$B$6:$B$12</c:f>
              <c:strCache>
                <c:ptCount val="7"/>
                <c:pt idx="0">
                  <c:v>65歳～69歳</c:v>
                </c:pt>
                <c:pt idx="1">
                  <c:v>70歳～74歳</c:v>
                </c:pt>
                <c:pt idx="2">
                  <c:v>75歳～79歳</c:v>
                </c:pt>
                <c:pt idx="3">
                  <c:v>80歳～84歳</c:v>
                </c:pt>
                <c:pt idx="4">
                  <c:v>85歳～89歳</c:v>
                </c:pt>
                <c:pt idx="5">
                  <c:v>90歳～94歳</c:v>
                </c:pt>
                <c:pt idx="6">
                  <c:v>95歳～</c:v>
                </c:pt>
              </c:strCache>
            </c:strRef>
          </c:cat>
          <c:val>
            <c:numRef>
              <c:f>'在宅(医科)'!$D$6:$D$12</c:f>
              <c:numCache>
                <c:formatCode>#,##0_ </c:formatCode>
                <c:ptCount val="7"/>
                <c:pt idx="0">
                  <c:v>553</c:v>
                </c:pt>
                <c:pt idx="1">
                  <c:v>1211</c:v>
                </c:pt>
                <c:pt idx="2">
                  <c:v>18810</c:v>
                </c:pt>
                <c:pt idx="3">
                  <c:v>30376</c:v>
                </c:pt>
                <c:pt idx="4">
                  <c:v>39210</c:v>
                </c:pt>
                <c:pt idx="5">
                  <c:v>29865</c:v>
                </c:pt>
                <c:pt idx="6">
                  <c:v>13545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F-4B49-A27F-7C6236A7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142016"/>
        <c:axId val="264142576"/>
      </c:barChart>
      <c:lineChart>
        <c:grouping val="standard"/>
        <c:varyColors val="0"/>
        <c:ser>
          <c:idx val="1"/>
          <c:order val="1"/>
          <c:tx>
            <c:v>在宅医療患者割合(医科)</c:v>
          </c:tx>
          <c:spPr>
            <a:ln>
              <a:solidFill>
                <a:srgbClr val="D99694"/>
              </a:solidFill>
            </a:ln>
          </c:spPr>
          <c:marker>
            <c:symbol val="circle"/>
            <c:size val="5"/>
            <c:spPr>
              <a:solidFill>
                <a:srgbClr val="D99694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1728386727532766E-2"/>
                  <c:y val="1.4858844487333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D2-467E-90CF-673245CBF2D9}"/>
                </c:ext>
              </c:extLst>
            </c:dLbl>
            <c:dLbl>
              <c:idx val="3"/>
              <c:layout>
                <c:manualLayout>
                  <c:x val="-6.8587096363925362E-2"/>
                  <c:y val="-2.971768897466719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D2-467E-90CF-673245CBF2D9}"/>
                </c:ext>
              </c:extLst>
            </c:dLbl>
            <c:dLbl>
              <c:idx val="4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D2-467E-90CF-673245CBF2D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'在宅(医科)'!$B$6:$B$12</c:f>
              <c:strCache>
                <c:ptCount val="7"/>
                <c:pt idx="0">
                  <c:v>65歳～69歳</c:v>
                </c:pt>
                <c:pt idx="1">
                  <c:v>70歳～74歳</c:v>
                </c:pt>
                <c:pt idx="2">
                  <c:v>75歳～79歳</c:v>
                </c:pt>
                <c:pt idx="3">
                  <c:v>80歳～84歳</c:v>
                </c:pt>
                <c:pt idx="4">
                  <c:v>85歳～89歳</c:v>
                </c:pt>
                <c:pt idx="5">
                  <c:v>90歳～94歳</c:v>
                </c:pt>
                <c:pt idx="6">
                  <c:v>95歳～</c:v>
                </c:pt>
              </c:strCache>
            </c:strRef>
          </c:cat>
          <c:val>
            <c:numRef>
              <c:f>'在宅(医科)'!$F$6:$F$12</c:f>
              <c:numCache>
                <c:formatCode>0.0%</c:formatCode>
                <c:ptCount val="7"/>
                <c:pt idx="0">
                  <c:v>0.13577215811441198</c:v>
                </c:pt>
                <c:pt idx="1">
                  <c:v>0.14685908319185059</c:v>
                </c:pt>
                <c:pt idx="2">
                  <c:v>3.7442671507739347E-2</c:v>
                </c:pt>
                <c:pt idx="3">
                  <c:v>8.3364207949458938E-2</c:v>
                </c:pt>
                <c:pt idx="4">
                  <c:v>0.17073213212690175</c:v>
                </c:pt>
                <c:pt idx="5">
                  <c:v>0.28197139215408584</c:v>
                </c:pt>
                <c:pt idx="6">
                  <c:v>0.35617555023797626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EF-4B49-A27F-7C6236A7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143696"/>
        <c:axId val="264143136"/>
      </c:lineChart>
      <c:catAx>
        <c:axId val="264142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264142576"/>
        <c:crosses val="autoZero"/>
        <c:auto val="1"/>
        <c:lblAlgn val="ctr"/>
        <c:lblOffset val="100"/>
        <c:noMultiLvlLbl val="0"/>
      </c:catAx>
      <c:valAx>
        <c:axId val="264142576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在宅</a:t>
                </a:r>
                <a:r>
                  <a:rPr lang="ja-JP" altLang="en-US"/>
                  <a:t>医療</a:t>
                </a:r>
                <a:r>
                  <a:rPr lang="ja-JP"/>
                  <a:t>患者数</a:t>
                </a:r>
                <a:br>
                  <a:rPr lang="en-US" altLang="ja-JP"/>
                </a:br>
                <a:r>
                  <a:rPr lang="en-US"/>
                  <a:t>(</a:t>
                </a:r>
                <a:r>
                  <a:rPr lang="ja-JP"/>
                  <a:t>医科</a:t>
                </a:r>
                <a:r>
                  <a:rPr lang="en-US"/>
                  <a:t>)(</a:t>
                </a:r>
                <a:r>
                  <a:rPr lang="ja-JP"/>
                  <a:t>人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7.1323689569156943E-3"/>
              <c:y val="2.7075641346448992E-2"/>
            </c:manualLayout>
          </c:layout>
          <c:overlay val="0"/>
        </c:title>
        <c:numFmt formatCode="#,##0_ 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264142016"/>
        <c:crosses val="autoZero"/>
        <c:crossBetween val="between"/>
      </c:valAx>
      <c:valAx>
        <c:axId val="26414313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在宅</a:t>
                </a:r>
                <a:r>
                  <a:rPr lang="ja-JP" altLang="en-US"/>
                  <a:t>医療</a:t>
                </a:r>
                <a:r>
                  <a:rPr lang="ja-JP"/>
                  <a:t>患者割合</a:t>
                </a:r>
                <a:br>
                  <a:rPr lang="en-US" altLang="ja-JP"/>
                </a:br>
                <a:r>
                  <a:rPr lang="en-US"/>
                  <a:t>(</a:t>
                </a:r>
                <a:r>
                  <a:rPr lang="ja-JP"/>
                  <a:t>医科</a:t>
                </a:r>
                <a:r>
                  <a:rPr lang="en-US"/>
                  <a:t>)(%)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3286588759042854"/>
              <c:y val="4.2584937299504223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264143696"/>
        <c:crosses val="max"/>
        <c:crossBetween val="between"/>
      </c:valAx>
      <c:catAx>
        <c:axId val="264143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4143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5747208782733055"/>
          <c:y val="3.2407407407407406E-2"/>
          <c:w val="0.63551795030360436"/>
          <c:h val="9.3981481481481485E-2"/>
        </c:manualLayout>
      </c:layout>
      <c:overlay val="0"/>
      <c:spPr>
        <a:ln>
          <a:solidFill>
            <a:srgbClr val="7F7F7F"/>
          </a:solidFill>
        </a:ln>
      </c:sp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>
          <a:latin typeface="ＭＳ 明朝" panose="02020609040205080304" pitchFamily="17" charset="-128"/>
          <a:ea typeface="ＭＳ 明朝" panose="02020609040205080304" pitchFamily="17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0483091787438"/>
          <c:y val="7.8162778672273808E-2"/>
          <c:w val="0.79858671497584544"/>
          <c:h val="0.917131829109596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'市区町村別_在宅(歯科)'!$CB$5</c:f>
              <c:strCache>
                <c:ptCount val="1"/>
                <c:pt idx="0">
                  <c:v>訪問診療患者割合(歯科)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33"/>
              <c:layout>
                <c:manualLayout>
                  <c:x val="5.03635827674590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42-4DCF-9BB6-19207FCBD930}"/>
                </c:ext>
              </c:extLst>
            </c:dLbl>
            <c:dLbl>
              <c:idx val="34"/>
              <c:layout>
                <c:manualLayout>
                  <c:x val="5.0363582767459043E-3"/>
                  <c:y val="4.057825639234404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42-4DCF-9BB6-19207FCBD930}"/>
                </c:ext>
              </c:extLst>
            </c:dLbl>
            <c:dLbl>
              <c:idx val="35"/>
              <c:layout>
                <c:manualLayout>
                  <c:x val="5.0363582767459043E-3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E6-4219-B49F-5B4A86F67D6C}"/>
                </c:ext>
              </c:extLst>
            </c:dLbl>
            <c:dLbl>
              <c:idx val="36"/>
              <c:layout>
                <c:manualLayout>
                  <c:x val="1.1751502645740444E-2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E6-4219-B49F-5B4A86F67D6C}"/>
                </c:ext>
              </c:extLst>
            </c:dLbl>
            <c:dLbl>
              <c:idx val="37"/>
              <c:layout>
                <c:manualLayout>
                  <c:x val="1.1751502645740444E-2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E6-4219-B49F-5B4A86F67D6C}"/>
                </c:ext>
              </c:extLst>
            </c:dLbl>
            <c:dLbl>
              <c:idx val="38"/>
              <c:layout>
                <c:manualLayout>
                  <c:x val="1.1751502645740444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E6-4219-B49F-5B4A86F67D6C}"/>
                </c:ext>
              </c:extLst>
            </c:dLbl>
            <c:dLbl>
              <c:idx val="39"/>
              <c:layout>
                <c:manualLayout>
                  <c:x val="2.0145433106983496E-2"/>
                  <c:y val="4.057825638478574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E6-4219-B49F-5B4A86F67D6C}"/>
                </c:ext>
              </c:extLst>
            </c:dLbl>
            <c:dLbl>
              <c:idx val="40"/>
              <c:layout>
                <c:manualLayout>
                  <c:x val="2.0145433106983496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E6-4219-B49F-5B4A86F67D6C}"/>
                </c:ext>
              </c:extLst>
            </c:dLbl>
            <c:dLbl>
              <c:idx val="41"/>
              <c:layout>
                <c:manualLayout>
                  <c:x val="2.0145433106983496E-2"/>
                  <c:y val="3.2462605107828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E6-4219-B49F-5B4A86F67D6C}"/>
                </c:ext>
              </c:extLst>
            </c:dLbl>
            <c:dLbl>
              <c:idx val="42"/>
              <c:layout>
                <c:manualLayout>
                  <c:x val="-6.7151443689945391E-3"/>
                  <c:y val="1.623130256147258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E6-4219-B49F-5B4A86F67D6C}"/>
                </c:ext>
              </c:extLst>
            </c:dLbl>
            <c:dLbl>
              <c:idx val="43"/>
              <c:layout>
                <c:manualLayout>
                  <c:x val="-6.7151443689945391E-3"/>
                  <c:y val="1.03085002519924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E6-4219-B49F-5B4A86F67D6C}"/>
                </c:ext>
              </c:extLst>
            </c:dLbl>
            <c:dLbl>
              <c:idx val="44"/>
              <c:layout>
                <c:manualLayout>
                  <c:x val="-5.0363582767460275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E6-4219-B49F-5B4A86F67D6C}"/>
                </c:ext>
              </c:extLst>
            </c:dLbl>
            <c:dLbl>
              <c:idx val="45"/>
              <c:layout>
                <c:manualLayout>
                  <c:x val="-3.3575721844973927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E6-4219-B49F-5B4A86F67D6C}"/>
                </c:ext>
              </c:extLst>
            </c:dLbl>
            <c:dLbl>
              <c:idx val="46"/>
              <c:layout>
                <c:manualLayout>
                  <c:x val="-5.0363582767459043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E6-4219-B49F-5B4A86F67D6C}"/>
                </c:ext>
              </c:extLst>
            </c:dLbl>
            <c:dLbl>
              <c:idx val="47"/>
              <c:layout>
                <c:manualLayout>
                  <c:x val="-5.0363582767459043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E6-4219-B49F-5B4A86F67D6C}"/>
                </c:ext>
              </c:extLst>
            </c:dLbl>
            <c:dLbl>
              <c:idx val="48"/>
              <c:layout>
                <c:manualLayout>
                  <c:x val="-5.0363582767459043E-3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E6-4219-B49F-5B4A86F67D6C}"/>
                </c:ext>
              </c:extLst>
            </c:dLbl>
            <c:dLbl>
              <c:idx val="49"/>
              <c:layout>
                <c:manualLayout>
                  <c:x val="-5.0363582767460275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E6-4219-B49F-5B4A86F67D6C}"/>
                </c:ext>
              </c:extLst>
            </c:dLbl>
            <c:dLbl>
              <c:idx val="50"/>
              <c:layout>
                <c:manualLayout>
                  <c:x val="-3.359828357744999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42-4DCF-9BB6-19207FCBD93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'市区町村別_在宅(歯科)'!$CB$7:$CB$80</c:f>
              <c:strCache>
                <c:ptCount val="74"/>
                <c:pt idx="0">
                  <c:v>田尻町</c:v>
                </c:pt>
                <c:pt idx="1">
                  <c:v>北区</c:v>
                </c:pt>
                <c:pt idx="2">
                  <c:v>東淀川区</c:v>
                </c:pt>
                <c:pt idx="3">
                  <c:v>東住吉区</c:v>
                </c:pt>
                <c:pt idx="4">
                  <c:v>吹田市</c:v>
                </c:pt>
                <c:pt idx="5">
                  <c:v>池田市</c:v>
                </c:pt>
                <c:pt idx="6">
                  <c:v>旭区</c:v>
                </c:pt>
                <c:pt idx="7">
                  <c:v>生野区</c:v>
                </c:pt>
                <c:pt idx="8">
                  <c:v>島本町</c:v>
                </c:pt>
                <c:pt idx="9">
                  <c:v>藤井寺市</c:v>
                </c:pt>
                <c:pt idx="10">
                  <c:v>西淀川区</c:v>
                </c:pt>
                <c:pt idx="11">
                  <c:v>住吉区</c:v>
                </c:pt>
                <c:pt idx="12">
                  <c:v>中央区</c:v>
                </c:pt>
                <c:pt idx="13">
                  <c:v>羽曳野市</c:v>
                </c:pt>
                <c:pt idx="14">
                  <c:v>忠岡町</c:v>
                </c:pt>
                <c:pt idx="15">
                  <c:v>高石市</c:v>
                </c:pt>
                <c:pt idx="16">
                  <c:v>大阪市</c:v>
                </c:pt>
                <c:pt idx="17">
                  <c:v>平野区</c:v>
                </c:pt>
                <c:pt idx="18">
                  <c:v>阿倍野区</c:v>
                </c:pt>
                <c:pt idx="19">
                  <c:v>住之江区</c:v>
                </c:pt>
                <c:pt idx="20">
                  <c:v>太子町</c:v>
                </c:pt>
                <c:pt idx="21">
                  <c:v>鶴見区</c:v>
                </c:pt>
                <c:pt idx="22">
                  <c:v>天王寺区</c:v>
                </c:pt>
                <c:pt idx="23">
                  <c:v>八尾市</c:v>
                </c:pt>
                <c:pt idx="24">
                  <c:v>堺市美原区</c:v>
                </c:pt>
                <c:pt idx="25">
                  <c:v>泉大津市</c:v>
                </c:pt>
                <c:pt idx="26">
                  <c:v>豊中市</c:v>
                </c:pt>
                <c:pt idx="27">
                  <c:v>堺市西区</c:v>
                </c:pt>
                <c:pt idx="28">
                  <c:v>都島区</c:v>
                </c:pt>
                <c:pt idx="29">
                  <c:v>淀川区</c:v>
                </c:pt>
                <c:pt idx="30">
                  <c:v>箕面市</c:v>
                </c:pt>
                <c:pt idx="31">
                  <c:v>河内長野市</c:v>
                </c:pt>
                <c:pt idx="32">
                  <c:v>豊能町</c:v>
                </c:pt>
                <c:pt idx="33">
                  <c:v>堺市東区</c:v>
                </c:pt>
                <c:pt idx="34">
                  <c:v>河南町</c:v>
                </c:pt>
                <c:pt idx="35">
                  <c:v>摂津市</c:v>
                </c:pt>
                <c:pt idx="36">
                  <c:v>大阪狭山市</c:v>
                </c:pt>
                <c:pt idx="37">
                  <c:v>東成区</c:v>
                </c:pt>
                <c:pt idx="38">
                  <c:v>堺市堺区</c:v>
                </c:pt>
                <c:pt idx="39">
                  <c:v>東大阪市</c:v>
                </c:pt>
                <c:pt idx="40">
                  <c:v>熊取町</c:v>
                </c:pt>
                <c:pt idx="41">
                  <c:v>浪速区</c:v>
                </c:pt>
                <c:pt idx="42">
                  <c:v>大正区</c:v>
                </c:pt>
                <c:pt idx="43">
                  <c:v>茨木市</c:v>
                </c:pt>
                <c:pt idx="44">
                  <c:v>西成区</c:v>
                </c:pt>
                <c:pt idx="45">
                  <c:v>堺市</c:v>
                </c:pt>
                <c:pt idx="46">
                  <c:v>和泉市</c:v>
                </c:pt>
                <c:pt idx="47">
                  <c:v>此花区</c:v>
                </c:pt>
                <c:pt idx="48">
                  <c:v>富田林市</c:v>
                </c:pt>
                <c:pt idx="49">
                  <c:v>守口市</c:v>
                </c:pt>
                <c:pt idx="50">
                  <c:v>城東区</c:v>
                </c:pt>
                <c:pt idx="51">
                  <c:v>福島区</c:v>
                </c:pt>
                <c:pt idx="52">
                  <c:v>堺市北区</c:v>
                </c:pt>
                <c:pt idx="53">
                  <c:v>阪南市</c:v>
                </c:pt>
                <c:pt idx="54">
                  <c:v>千早赤阪村</c:v>
                </c:pt>
                <c:pt idx="55">
                  <c:v>堺市中区</c:v>
                </c:pt>
                <c:pt idx="56">
                  <c:v>交野市</c:v>
                </c:pt>
                <c:pt idx="57">
                  <c:v>高槻市</c:v>
                </c:pt>
                <c:pt idx="58">
                  <c:v>枚方市</c:v>
                </c:pt>
                <c:pt idx="59">
                  <c:v>四條畷市</c:v>
                </c:pt>
                <c:pt idx="60">
                  <c:v>松原市</c:v>
                </c:pt>
                <c:pt idx="61">
                  <c:v>泉佐野市</c:v>
                </c:pt>
                <c:pt idx="62">
                  <c:v>大東市</c:v>
                </c:pt>
                <c:pt idx="63">
                  <c:v>西区</c:v>
                </c:pt>
                <c:pt idx="64">
                  <c:v>寝屋川市</c:v>
                </c:pt>
                <c:pt idx="65">
                  <c:v>柏原市</c:v>
                </c:pt>
                <c:pt idx="66">
                  <c:v>港区</c:v>
                </c:pt>
                <c:pt idx="67">
                  <c:v>門真市</c:v>
                </c:pt>
                <c:pt idx="68">
                  <c:v>岸和田市</c:v>
                </c:pt>
                <c:pt idx="69">
                  <c:v>堺市南区</c:v>
                </c:pt>
                <c:pt idx="70">
                  <c:v>能勢町</c:v>
                </c:pt>
                <c:pt idx="71">
                  <c:v>泉南市</c:v>
                </c:pt>
                <c:pt idx="72">
                  <c:v>岬町</c:v>
                </c:pt>
                <c:pt idx="73">
                  <c:v>貝塚市</c:v>
                </c:pt>
              </c:strCache>
            </c:strRef>
          </c:cat>
          <c:val>
            <c:numRef>
              <c:f>'市区町村別_在宅(歯科)'!$CD$7:$CD$80</c:f>
              <c:numCache>
                <c:formatCode>0.0%</c:formatCode>
                <c:ptCount val="74"/>
                <c:pt idx="0">
                  <c:v>9.0999999999999998E-2</c:v>
                </c:pt>
                <c:pt idx="1">
                  <c:v>8.6999999999999994E-2</c:v>
                </c:pt>
                <c:pt idx="2">
                  <c:v>8.5999999999999993E-2</c:v>
                </c:pt>
                <c:pt idx="3">
                  <c:v>8.5000000000000006E-2</c:v>
                </c:pt>
                <c:pt idx="4">
                  <c:v>8.2000000000000003E-2</c:v>
                </c:pt>
                <c:pt idx="5">
                  <c:v>8.2000000000000003E-2</c:v>
                </c:pt>
                <c:pt idx="6">
                  <c:v>8.1000000000000003E-2</c:v>
                </c:pt>
                <c:pt idx="7">
                  <c:v>8.1000000000000003E-2</c:v>
                </c:pt>
                <c:pt idx="8">
                  <c:v>8.1000000000000003E-2</c:v>
                </c:pt>
                <c:pt idx="9">
                  <c:v>8.1000000000000003E-2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7.9000000000000001E-2</c:v>
                </c:pt>
                <c:pt idx="14">
                  <c:v>7.9000000000000001E-2</c:v>
                </c:pt>
                <c:pt idx="15">
                  <c:v>7.9000000000000001E-2</c:v>
                </c:pt>
                <c:pt idx="16">
                  <c:v>7.8E-2</c:v>
                </c:pt>
                <c:pt idx="17">
                  <c:v>7.8E-2</c:v>
                </c:pt>
                <c:pt idx="18">
                  <c:v>7.8E-2</c:v>
                </c:pt>
                <c:pt idx="19">
                  <c:v>7.6999999999999999E-2</c:v>
                </c:pt>
                <c:pt idx="20">
                  <c:v>7.6999999999999999E-2</c:v>
                </c:pt>
                <c:pt idx="21">
                  <c:v>7.5999999999999998E-2</c:v>
                </c:pt>
                <c:pt idx="22">
                  <c:v>7.5999999999999998E-2</c:v>
                </c:pt>
                <c:pt idx="23">
                  <c:v>7.4999999999999997E-2</c:v>
                </c:pt>
                <c:pt idx="24">
                  <c:v>7.4999999999999997E-2</c:v>
                </c:pt>
                <c:pt idx="25">
                  <c:v>7.4999999999999997E-2</c:v>
                </c:pt>
                <c:pt idx="26">
                  <c:v>7.3999999999999996E-2</c:v>
                </c:pt>
                <c:pt idx="27">
                  <c:v>7.3999999999999996E-2</c:v>
                </c:pt>
                <c:pt idx="28">
                  <c:v>7.3999999999999996E-2</c:v>
                </c:pt>
                <c:pt idx="29">
                  <c:v>7.3999999999999996E-2</c:v>
                </c:pt>
                <c:pt idx="30">
                  <c:v>7.2999999999999995E-2</c:v>
                </c:pt>
                <c:pt idx="31">
                  <c:v>7.2999999999999995E-2</c:v>
                </c:pt>
                <c:pt idx="32">
                  <c:v>7.2999999999999995E-2</c:v>
                </c:pt>
                <c:pt idx="33">
                  <c:v>7.1999999999999995E-2</c:v>
                </c:pt>
                <c:pt idx="34">
                  <c:v>7.1999999999999995E-2</c:v>
                </c:pt>
                <c:pt idx="35">
                  <c:v>7.1999999999999995E-2</c:v>
                </c:pt>
                <c:pt idx="36">
                  <c:v>7.0999999999999994E-2</c:v>
                </c:pt>
                <c:pt idx="37">
                  <c:v>7.0999999999999994E-2</c:v>
                </c:pt>
                <c:pt idx="38">
                  <c:v>7.0999999999999994E-2</c:v>
                </c:pt>
                <c:pt idx="39">
                  <c:v>7.0000000000000007E-2</c:v>
                </c:pt>
                <c:pt idx="40">
                  <c:v>7.0000000000000007E-2</c:v>
                </c:pt>
                <c:pt idx="41">
                  <c:v>7.0000000000000007E-2</c:v>
                </c:pt>
                <c:pt idx="42">
                  <c:v>6.9000000000000006E-2</c:v>
                </c:pt>
                <c:pt idx="43">
                  <c:v>6.9000000000000006E-2</c:v>
                </c:pt>
                <c:pt idx="44">
                  <c:v>6.8000000000000005E-2</c:v>
                </c:pt>
                <c:pt idx="45">
                  <c:v>6.8000000000000005E-2</c:v>
                </c:pt>
                <c:pt idx="46">
                  <c:v>6.8000000000000005E-2</c:v>
                </c:pt>
                <c:pt idx="47">
                  <c:v>6.8000000000000005E-2</c:v>
                </c:pt>
                <c:pt idx="48">
                  <c:v>6.8000000000000005E-2</c:v>
                </c:pt>
                <c:pt idx="49">
                  <c:v>6.8000000000000005E-2</c:v>
                </c:pt>
                <c:pt idx="50">
                  <c:v>6.8000000000000005E-2</c:v>
                </c:pt>
                <c:pt idx="51">
                  <c:v>6.6000000000000003E-2</c:v>
                </c:pt>
                <c:pt idx="52">
                  <c:v>6.6000000000000003E-2</c:v>
                </c:pt>
                <c:pt idx="53">
                  <c:v>6.5000000000000002E-2</c:v>
                </c:pt>
                <c:pt idx="54">
                  <c:v>6.5000000000000002E-2</c:v>
                </c:pt>
                <c:pt idx="55">
                  <c:v>6.4000000000000001E-2</c:v>
                </c:pt>
                <c:pt idx="56">
                  <c:v>6.3E-2</c:v>
                </c:pt>
                <c:pt idx="57">
                  <c:v>6.3E-2</c:v>
                </c:pt>
                <c:pt idx="58">
                  <c:v>6.2E-2</c:v>
                </c:pt>
                <c:pt idx="59">
                  <c:v>6.2E-2</c:v>
                </c:pt>
                <c:pt idx="60">
                  <c:v>6.2E-2</c:v>
                </c:pt>
                <c:pt idx="61">
                  <c:v>6.2E-2</c:v>
                </c:pt>
                <c:pt idx="62">
                  <c:v>6.0999999999999999E-2</c:v>
                </c:pt>
                <c:pt idx="63">
                  <c:v>6.0999999999999999E-2</c:v>
                </c:pt>
                <c:pt idx="64">
                  <c:v>6.0999999999999999E-2</c:v>
                </c:pt>
                <c:pt idx="65">
                  <c:v>0.06</c:v>
                </c:pt>
                <c:pt idx="66">
                  <c:v>5.8999999999999997E-2</c:v>
                </c:pt>
                <c:pt idx="67">
                  <c:v>5.8000000000000003E-2</c:v>
                </c:pt>
                <c:pt idx="68">
                  <c:v>5.7000000000000002E-2</c:v>
                </c:pt>
                <c:pt idx="69">
                  <c:v>5.6000000000000001E-2</c:v>
                </c:pt>
                <c:pt idx="70">
                  <c:v>5.2999999999999999E-2</c:v>
                </c:pt>
                <c:pt idx="71">
                  <c:v>5.2999999999999999E-2</c:v>
                </c:pt>
                <c:pt idx="72">
                  <c:v>5.1999999999999998E-2</c:v>
                </c:pt>
                <c:pt idx="73">
                  <c:v>5.0999999999999997E-2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BB-4FE2-ACDD-85B38B2D9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941632"/>
        <c:axId val="33194219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338806943468904E-3"/>
                  <c:y val="-0.89413067983999184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BB-4FE2-ACDD-85B38B2D9C2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'市区町村別_在宅(歯科)'!$CG$7:$CG$80</c:f>
              <c:numCache>
                <c:formatCode>0.0%</c:formatCode>
                <c:ptCount val="74"/>
                <c:pt idx="0">
                  <c:v>7.2999999999999995E-2</c:v>
                </c:pt>
                <c:pt idx="1">
                  <c:v>7.2999999999999995E-2</c:v>
                </c:pt>
                <c:pt idx="2">
                  <c:v>7.2999999999999995E-2</c:v>
                </c:pt>
                <c:pt idx="3">
                  <c:v>7.2999999999999995E-2</c:v>
                </c:pt>
                <c:pt idx="4">
                  <c:v>7.2999999999999995E-2</c:v>
                </c:pt>
                <c:pt idx="5">
                  <c:v>7.2999999999999995E-2</c:v>
                </c:pt>
                <c:pt idx="6">
                  <c:v>7.2999999999999995E-2</c:v>
                </c:pt>
                <c:pt idx="7">
                  <c:v>7.2999999999999995E-2</c:v>
                </c:pt>
                <c:pt idx="8">
                  <c:v>7.2999999999999995E-2</c:v>
                </c:pt>
                <c:pt idx="9">
                  <c:v>7.2999999999999995E-2</c:v>
                </c:pt>
                <c:pt idx="10">
                  <c:v>7.2999999999999995E-2</c:v>
                </c:pt>
                <c:pt idx="11">
                  <c:v>7.2999999999999995E-2</c:v>
                </c:pt>
                <c:pt idx="12">
                  <c:v>7.2999999999999995E-2</c:v>
                </c:pt>
                <c:pt idx="13">
                  <c:v>7.2999999999999995E-2</c:v>
                </c:pt>
                <c:pt idx="14">
                  <c:v>7.2999999999999995E-2</c:v>
                </c:pt>
                <c:pt idx="15">
                  <c:v>7.2999999999999995E-2</c:v>
                </c:pt>
                <c:pt idx="16">
                  <c:v>7.2999999999999995E-2</c:v>
                </c:pt>
                <c:pt idx="17">
                  <c:v>7.2999999999999995E-2</c:v>
                </c:pt>
                <c:pt idx="18">
                  <c:v>7.2999999999999995E-2</c:v>
                </c:pt>
                <c:pt idx="19">
                  <c:v>7.2999999999999995E-2</c:v>
                </c:pt>
                <c:pt idx="20">
                  <c:v>7.2999999999999995E-2</c:v>
                </c:pt>
                <c:pt idx="21">
                  <c:v>7.2999999999999995E-2</c:v>
                </c:pt>
                <c:pt idx="22">
                  <c:v>7.2999999999999995E-2</c:v>
                </c:pt>
                <c:pt idx="23">
                  <c:v>7.2999999999999995E-2</c:v>
                </c:pt>
                <c:pt idx="24">
                  <c:v>7.2999999999999995E-2</c:v>
                </c:pt>
                <c:pt idx="25">
                  <c:v>7.2999999999999995E-2</c:v>
                </c:pt>
                <c:pt idx="26">
                  <c:v>7.2999999999999995E-2</c:v>
                </c:pt>
                <c:pt idx="27">
                  <c:v>7.2999999999999995E-2</c:v>
                </c:pt>
                <c:pt idx="28">
                  <c:v>7.2999999999999995E-2</c:v>
                </c:pt>
                <c:pt idx="29">
                  <c:v>7.2999999999999995E-2</c:v>
                </c:pt>
                <c:pt idx="30">
                  <c:v>7.2999999999999995E-2</c:v>
                </c:pt>
                <c:pt idx="31">
                  <c:v>7.2999999999999995E-2</c:v>
                </c:pt>
                <c:pt idx="32">
                  <c:v>7.2999999999999995E-2</c:v>
                </c:pt>
                <c:pt idx="33">
                  <c:v>7.2999999999999995E-2</c:v>
                </c:pt>
                <c:pt idx="34">
                  <c:v>7.2999999999999995E-2</c:v>
                </c:pt>
                <c:pt idx="35">
                  <c:v>7.2999999999999995E-2</c:v>
                </c:pt>
                <c:pt idx="36">
                  <c:v>7.2999999999999995E-2</c:v>
                </c:pt>
                <c:pt idx="37">
                  <c:v>7.2999999999999995E-2</c:v>
                </c:pt>
                <c:pt idx="38">
                  <c:v>7.2999999999999995E-2</c:v>
                </c:pt>
                <c:pt idx="39">
                  <c:v>7.2999999999999995E-2</c:v>
                </c:pt>
                <c:pt idx="40">
                  <c:v>7.2999999999999995E-2</c:v>
                </c:pt>
                <c:pt idx="41">
                  <c:v>7.2999999999999995E-2</c:v>
                </c:pt>
                <c:pt idx="42">
                  <c:v>7.2999999999999995E-2</c:v>
                </c:pt>
                <c:pt idx="43">
                  <c:v>7.2999999999999995E-2</c:v>
                </c:pt>
                <c:pt idx="44">
                  <c:v>7.2999999999999995E-2</c:v>
                </c:pt>
                <c:pt idx="45">
                  <c:v>7.2999999999999995E-2</c:v>
                </c:pt>
                <c:pt idx="46">
                  <c:v>7.2999999999999995E-2</c:v>
                </c:pt>
                <c:pt idx="47">
                  <c:v>7.2999999999999995E-2</c:v>
                </c:pt>
                <c:pt idx="48">
                  <c:v>7.2999999999999995E-2</c:v>
                </c:pt>
                <c:pt idx="49">
                  <c:v>7.2999999999999995E-2</c:v>
                </c:pt>
                <c:pt idx="50">
                  <c:v>7.2999999999999995E-2</c:v>
                </c:pt>
                <c:pt idx="51">
                  <c:v>7.2999999999999995E-2</c:v>
                </c:pt>
                <c:pt idx="52">
                  <c:v>7.2999999999999995E-2</c:v>
                </c:pt>
                <c:pt idx="53">
                  <c:v>7.2999999999999995E-2</c:v>
                </c:pt>
                <c:pt idx="54">
                  <c:v>7.2999999999999995E-2</c:v>
                </c:pt>
                <c:pt idx="55">
                  <c:v>7.2999999999999995E-2</c:v>
                </c:pt>
                <c:pt idx="56">
                  <c:v>7.2999999999999995E-2</c:v>
                </c:pt>
                <c:pt idx="57">
                  <c:v>7.2999999999999995E-2</c:v>
                </c:pt>
                <c:pt idx="58">
                  <c:v>7.2999999999999995E-2</c:v>
                </c:pt>
                <c:pt idx="59">
                  <c:v>7.2999999999999995E-2</c:v>
                </c:pt>
                <c:pt idx="60">
                  <c:v>7.2999999999999995E-2</c:v>
                </c:pt>
                <c:pt idx="61">
                  <c:v>7.2999999999999995E-2</c:v>
                </c:pt>
                <c:pt idx="62">
                  <c:v>7.2999999999999995E-2</c:v>
                </c:pt>
                <c:pt idx="63">
                  <c:v>7.2999999999999995E-2</c:v>
                </c:pt>
                <c:pt idx="64">
                  <c:v>7.2999999999999995E-2</c:v>
                </c:pt>
                <c:pt idx="65">
                  <c:v>7.2999999999999995E-2</c:v>
                </c:pt>
                <c:pt idx="66">
                  <c:v>7.2999999999999995E-2</c:v>
                </c:pt>
                <c:pt idx="67">
                  <c:v>7.2999999999999995E-2</c:v>
                </c:pt>
                <c:pt idx="68">
                  <c:v>7.2999999999999995E-2</c:v>
                </c:pt>
                <c:pt idx="69">
                  <c:v>7.2999999999999995E-2</c:v>
                </c:pt>
                <c:pt idx="70">
                  <c:v>7.2999999999999995E-2</c:v>
                </c:pt>
                <c:pt idx="71">
                  <c:v>7.2999999999999995E-2</c:v>
                </c:pt>
                <c:pt idx="72">
                  <c:v>7.2999999999999995E-2</c:v>
                </c:pt>
                <c:pt idx="73">
                  <c:v>7.2999999999999995E-2</c:v>
                </c:pt>
              </c:numCache>
            </c:numRef>
          </c:xVal>
          <c:yVal>
            <c:numRef>
              <c:f>'市区町村別_在宅(歯科)'!$CH$7:$CH$80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CBB-4FE2-ACDD-85B38B2D9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943312"/>
        <c:axId val="331942752"/>
      </c:scatterChart>
      <c:catAx>
        <c:axId val="3319416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31942192"/>
        <c:crosses val="autoZero"/>
        <c:auto val="1"/>
        <c:lblAlgn val="ctr"/>
        <c:lblOffset val="100"/>
        <c:noMultiLvlLbl val="0"/>
      </c:catAx>
      <c:valAx>
        <c:axId val="331942192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48647342995169"/>
              <c:y val="2.877373015873015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31941632"/>
        <c:crosses val="autoZero"/>
        <c:crossBetween val="between"/>
      </c:valAx>
      <c:valAx>
        <c:axId val="33194275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31943312"/>
        <c:crosses val="max"/>
        <c:crossBetween val="midCat"/>
      </c:valAx>
      <c:valAx>
        <c:axId val="33194331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3194275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12849348559693E-2"/>
          <c:y val="0.10536690266657846"/>
          <c:w val="0.81469570894623144"/>
          <c:h val="0.59054764789016756"/>
        </c:manualLayout>
      </c:layout>
      <c:barChart>
        <c:barDir val="col"/>
        <c:grouping val="clustered"/>
        <c:varyColors val="0"/>
        <c:ser>
          <c:idx val="0"/>
          <c:order val="0"/>
          <c:tx>
            <c:v>在宅医療患者数(医科)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在宅患者の疾病傾向!$D$6:$D$10</c:f>
              <c:strCache>
                <c:ptCount val="5"/>
                <c:pt idx="0">
                  <c:v>パーキンソン病</c:v>
                </c:pt>
                <c:pt idx="1">
                  <c:v>アルツハイマー病</c:v>
                </c:pt>
                <c:pt idx="2">
                  <c:v>白血病</c:v>
                </c:pt>
                <c:pt idx="3">
                  <c:v>腎不全</c:v>
                </c:pt>
                <c:pt idx="4">
                  <c:v>慢性閉塞性肺疾患</c:v>
                </c:pt>
              </c:strCache>
            </c:strRef>
          </c:cat>
          <c:val>
            <c:numRef>
              <c:f>在宅患者の疾病傾向!$G$6:$G$10</c:f>
              <c:numCache>
                <c:formatCode>#,##0_ </c:formatCode>
                <c:ptCount val="5"/>
                <c:pt idx="0">
                  <c:v>7101</c:v>
                </c:pt>
                <c:pt idx="1">
                  <c:v>30331</c:v>
                </c:pt>
                <c:pt idx="2">
                  <c:v>212</c:v>
                </c:pt>
                <c:pt idx="3">
                  <c:v>12867</c:v>
                </c:pt>
                <c:pt idx="4">
                  <c:v>17001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F-4B49-A27F-7C6236A7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232832"/>
        <c:axId val="264233392"/>
      </c:barChart>
      <c:lineChart>
        <c:grouping val="standard"/>
        <c:varyColors val="0"/>
        <c:ser>
          <c:idx val="1"/>
          <c:order val="1"/>
          <c:tx>
            <c:v>患者一人当たりの在宅医療費(医科)</c:v>
          </c:tx>
          <c:spPr>
            <a:ln>
              <a:solidFill>
                <a:srgbClr val="D99694"/>
              </a:solidFill>
            </a:ln>
          </c:spPr>
          <c:marker>
            <c:symbol val="circle"/>
            <c:size val="5"/>
            <c:spPr>
              <a:solidFill>
                <a:srgbClr val="D99694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3441704994564657E-2"/>
                  <c:y val="-9.8458904109589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D2-467E-90CF-673245CBF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在宅患者の疾病傾向!$D$6:$D$10</c:f>
              <c:strCache>
                <c:ptCount val="5"/>
                <c:pt idx="0">
                  <c:v>パーキンソン病</c:v>
                </c:pt>
                <c:pt idx="1">
                  <c:v>アルツハイマー病</c:v>
                </c:pt>
                <c:pt idx="2">
                  <c:v>白血病</c:v>
                </c:pt>
                <c:pt idx="3">
                  <c:v>腎不全</c:v>
                </c:pt>
                <c:pt idx="4">
                  <c:v>慢性閉塞性肺疾患</c:v>
                </c:pt>
              </c:strCache>
            </c:strRef>
          </c:cat>
          <c:val>
            <c:numRef>
              <c:f>在宅患者の疾病傾向!$I$6:$I$10</c:f>
              <c:numCache>
                <c:formatCode>#,##0_ </c:formatCode>
                <c:ptCount val="5"/>
                <c:pt idx="0">
                  <c:v>161206.02577101818</c:v>
                </c:pt>
                <c:pt idx="1">
                  <c:v>138410.72519864165</c:v>
                </c:pt>
                <c:pt idx="2">
                  <c:v>136682.68396226416</c:v>
                </c:pt>
                <c:pt idx="3">
                  <c:v>120550.92803295252</c:v>
                </c:pt>
                <c:pt idx="4">
                  <c:v>102506.0721134051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EF-4B49-A27F-7C6236A7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234512"/>
        <c:axId val="264233952"/>
      </c:lineChart>
      <c:catAx>
        <c:axId val="264232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wordArtVertRtl"/>
          <a:lstStyle/>
          <a:p>
            <a:pPr>
              <a:defRPr/>
            </a:pPr>
            <a:endParaRPr lang="ja-JP"/>
          </a:p>
        </c:txPr>
        <c:crossAx val="264233392"/>
        <c:crosses val="autoZero"/>
        <c:auto val="1"/>
        <c:lblAlgn val="ctr"/>
        <c:lblOffset val="100"/>
        <c:noMultiLvlLbl val="0"/>
      </c:catAx>
      <c:valAx>
        <c:axId val="264233392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000"/>
                </a:pPr>
                <a:r>
                  <a:rPr lang="ja-JP" altLang="en-US" sz="1000"/>
                  <a:t>在宅医療患者数</a:t>
                </a:r>
                <a:br>
                  <a:rPr lang="en-US" altLang="ja-JP" sz="1000"/>
                </a:br>
                <a:r>
                  <a:rPr lang="en-US" altLang="ja-JP" sz="1000"/>
                  <a:t>(</a:t>
                </a:r>
                <a:r>
                  <a:rPr lang="ja-JP" altLang="en-US" sz="1000"/>
                  <a:t>人</a:t>
                </a:r>
                <a:r>
                  <a:rPr lang="en-US" altLang="ja-JP" sz="1000"/>
                  <a:t>)</a:t>
                </a:r>
                <a:endParaRPr lang="ja-JP" altLang="en-US" sz="1000"/>
              </a:p>
            </c:rich>
          </c:tx>
          <c:layout>
            <c:manualLayout>
              <c:xMode val="edge"/>
              <c:yMode val="edge"/>
              <c:x val="1.0220185468067706E-2"/>
              <c:y val="1.0268863450892167E-2"/>
            </c:manualLayout>
          </c:layout>
          <c:overlay val="0"/>
        </c:title>
        <c:numFmt formatCode="#,##0_ 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/>
          <a:lstStyle/>
          <a:p>
            <a:pPr>
              <a:defRPr sz="1000"/>
            </a:pPr>
            <a:endParaRPr lang="ja-JP"/>
          </a:p>
        </c:txPr>
        <c:crossAx val="264232832"/>
        <c:crosses val="autoZero"/>
        <c:crossBetween val="between"/>
      </c:valAx>
      <c:valAx>
        <c:axId val="264233952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000"/>
                </a:pPr>
                <a:r>
                  <a:rPr lang="ja-JP" altLang="ja-JP" sz="1000" b="1" i="0" u="none" strike="noStrike" baseline="0">
                    <a:effectLst/>
                  </a:rPr>
                  <a:t>患者一人当たりの</a:t>
                </a:r>
                <a:br>
                  <a:rPr lang="en-US" altLang="ja-JP" sz="1000" b="1" i="0" u="none" strike="noStrike" baseline="0">
                    <a:effectLst/>
                  </a:rPr>
                </a:br>
                <a:r>
                  <a:rPr lang="ja-JP" altLang="ja-JP" sz="1000" b="1" i="0" u="none" strike="noStrike" baseline="0">
                    <a:effectLst/>
                  </a:rPr>
                  <a:t>在宅医療費</a:t>
                </a:r>
                <a:r>
                  <a:rPr lang="en-US" sz="1000"/>
                  <a:t>(</a:t>
                </a:r>
                <a:r>
                  <a:rPr lang="ja-JP" altLang="en-US" sz="1000"/>
                  <a:t>円</a:t>
                </a:r>
                <a:r>
                  <a:rPr lang="en-US" sz="1000"/>
                  <a:t>)</a:t>
                </a:r>
                <a:endParaRPr lang="ja-JP" sz="1000"/>
              </a:p>
            </c:rich>
          </c:tx>
          <c:layout>
            <c:manualLayout>
              <c:xMode val="edge"/>
              <c:yMode val="edge"/>
              <c:x val="0.84826681279498461"/>
              <c:y val="8.9715241074317768E-3"/>
            </c:manualLayout>
          </c:layout>
          <c:overlay val="0"/>
        </c:title>
        <c:numFmt formatCode="#,##0_ 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/>
          <a:lstStyle/>
          <a:p>
            <a:pPr>
              <a:defRPr sz="1000"/>
            </a:pPr>
            <a:endParaRPr lang="ja-JP"/>
          </a:p>
        </c:txPr>
        <c:crossAx val="264234512"/>
        <c:crosses val="max"/>
        <c:crossBetween val="between"/>
      </c:valAx>
      <c:catAx>
        <c:axId val="264234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4233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4048863583761514"/>
          <c:y val="2.4315269414852556E-2"/>
          <c:w val="0.68082753938496199"/>
          <c:h val="7.4373717991133459E-2"/>
        </c:manualLayout>
      </c:layout>
      <c:overlay val="0"/>
      <c:spPr>
        <a:ln>
          <a:solidFill>
            <a:srgbClr val="7F7F7F"/>
          </a:solidFill>
        </a:ln>
      </c:spPr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900">
          <a:latin typeface="ＭＳ 明朝" panose="02020609040205080304" pitchFamily="17" charset="-128"/>
          <a:ea typeface="ＭＳ 明朝" panose="02020609040205080304" pitchFamily="17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12849348559693E-2"/>
          <c:y val="0.10536690266657846"/>
          <c:w val="0.81469570894623144"/>
          <c:h val="0.68578574736981401"/>
        </c:manualLayout>
      </c:layout>
      <c:barChart>
        <c:barDir val="col"/>
        <c:grouping val="clustered"/>
        <c:varyColors val="0"/>
        <c:ser>
          <c:idx val="0"/>
          <c:order val="0"/>
          <c:tx>
            <c:v>患者数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介護の要因疾病!$B$7:$B$11</c:f>
              <c:strCache>
                <c:ptCount val="5"/>
                <c:pt idx="0">
                  <c:v>認知症</c:v>
                </c:pt>
                <c:pt idx="1">
                  <c:v>脳血管疾患</c:v>
                </c:pt>
                <c:pt idx="2">
                  <c:v>関節疾患</c:v>
                </c:pt>
                <c:pt idx="3">
                  <c:v>骨折</c:v>
                </c:pt>
                <c:pt idx="4">
                  <c:v>心疾患</c:v>
                </c:pt>
              </c:strCache>
            </c:strRef>
          </c:cat>
          <c:val>
            <c:numRef>
              <c:f>介護の要因疾病!$C$7:$C$11</c:f>
              <c:numCache>
                <c:formatCode>#,##0_ </c:formatCode>
                <c:ptCount val="5"/>
                <c:pt idx="0">
                  <c:v>182284</c:v>
                </c:pt>
                <c:pt idx="1">
                  <c:v>364902</c:v>
                </c:pt>
                <c:pt idx="2">
                  <c:v>495653</c:v>
                </c:pt>
                <c:pt idx="3">
                  <c:v>156910</c:v>
                </c:pt>
                <c:pt idx="4">
                  <c:v>327611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F-4B49-A27F-7C6236A7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237872"/>
        <c:axId val="264238432"/>
      </c:barChart>
      <c:lineChart>
        <c:grouping val="standard"/>
        <c:varyColors val="0"/>
        <c:ser>
          <c:idx val="1"/>
          <c:order val="1"/>
          <c:tx>
            <c:v>患者割合</c:v>
          </c:tx>
          <c:spPr>
            <a:ln>
              <a:solidFill>
                <a:srgbClr val="D99694"/>
              </a:solidFill>
            </a:ln>
          </c:spPr>
          <c:marker>
            <c:symbol val="circle"/>
            <c:size val="5"/>
            <c:spPr>
              <a:solidFill>
                <a:srgbClr val="D99694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2.9280869176629826E-2"/>
                  <c:y val="-6.0325476992143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D2-467E-90CF-673245CBF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介護の要因疾病!$B$7:$B$11</c:f>
              <c:strCache>
                <c:ptCount val="5"/>
                <c:pt idx="0">
                  <c:v>認知症</c:v>
                </c:pt>
                <c:pt idx="1">
                  <c:v>脳血管疾患</c:v>
                </c:pt>
                <c:pt idx="2">
                  <c:v>関節疾患</c:v>
                </c:pt>
                <c:pt idx="3">
                  <c:v>骨折</c:v>
                </c:pt>
                <c:pt idx="4">
                  <c:v>心疾患</c:v>
                </c:pt>
              </c:strCache>
            </c:strRef>
          </c:cat>
          <c:val>
            <c:numRef>
              <c:f>介護の要因疾病!$D$7:$D$11</c:f>
              <c:numCache>
                <c:formatCode>0.0%</c:formatCode>
                <c:ptCount val="5"/>
                <c:pt idx="0">
                  <c:v>0.14551684168006476</c:v>
                </c:pt>
                <c:pt idx="1">
                  <c:v>0.29130031468883166</c:v>
                </c:pt>
                <c:pt idx="2">
                  <c:v>0.39567849690180784</c:v>
                </c:pt>
                <c:pt idx="3">
                  <c:v>0.12526084367261506</c:v>
                </c:pt>
                <c:pt idx="4">
                  <c:v>0.26153100666897638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EF-4B49-A27F-7C6236A7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731040"/>
        <c:axId val="264238992"/>
      </c:lineChart>
      <c:catAx>
        <c:axId val="264237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wordArtVertRtl"/>
          <a:lstStyle/>
          <a:p>
            <a:pPr>
              <a:defRPr sz="1000"/>
            </a:pPr>
            <a:endParaRPr lang="ja-JP"/>
          </a:p>
        </c:txPr>
        <c:crossAx val="264238432"/>
        <c:crosses val="autoZero"/>
        <c:auto val="1"/>
        <c:lblAlgn val="ctr"/>
        <c:lblOffset val="100"/>
        <c:noMultiLvlLbl val="0"/>
      </c:catAx>
      <c:valAx>
        <c:axId val="264238432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000"/>
                </a:pPr>
                <a:r>
                  <a:rPr lang="ja-JP" altLang="en-US" sz="1000"/>
                  <a:t>患者数</a:t>
                </a:r>
                <a:br>
                  <a:rPr lang="en-US" altLang="ja-JP" sz="1000"/>
                </a:br>
                <a:r>
                  <a:rPr lang="en-US" altLang="ja-JP" sz="1000"/>
                  <a:t>(</a:t>
                </a:r>
                <a:r>
                  <a:rPr lang="ja-JP" altLang="en-US" sz="1000"/>
                  <a:t>人</a:t>
                </a:r>
                <a:r>
                  <a:rPr lang="en-US" altLang="ja-JP" sz="1000"/>
                  <a:t>)</a:t>
                </a:r>
                <a:endParaRPr lang="ja-JP" altLang="en-US" sz="1000"/>
              </a:p>
            </c:rich>
          </c:tx>
          <c:layout>
            <c:manualLayout>
              <c:xMode val="edge"/>
              <c:yMode val="edge"/>
              <c:x val="1.6490919471061117E-2"/>
              <c:y val="1.3069983899071437E-2"/>
            </c:manualLayout>
          </c:layout>
          <c:overlay val="0"/>
        </c:title>
        <c:numFmt formatCode="#,##0_ 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/>
          <a:lstStyle/>
          <a:p>
            <a:pPr>
              <a:defRPr sz="1000"/>
            </a:pPr>
            <a:endParaRPr lang="ja-JP"/>
          </a:p>
        </c:txPr>
        <c:crossAx val="264237872"/>
        <c:crosses val="autoZero"/>
        <c:crossBetween val="between"/>
      </c:valAx>
      <c:valAx>
        <c:axId val="264238992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000"/>
                </a:pPr>
                <a:r>
                  <a:rPr lang="ja-JP" altLang="en-US" sz="1000"/>
                  <a:t>患者割合</a:t>
                </a:r>
                <a:br>
                  <a:rPr lang="en-US" altLang="ja-JP" sz="1000"/>
                </a:br>
                <a:r>
                  <a:rPr lang="en-US" sz="1000"/>
                  <a:t>(%)</a:t>
                </a:r>
                <a:endParaRPr lang="ja-JP" sz="1000"/>
              </a:p>
            </c:rich>
          </c:tx>
          <c:layout>
            <c:manualLayout>
              <c:xMode val="edge"/>
              <c:yMode val="edge"/>
              <c:x val="0.89446354672962092"/>
              <c:y val="8.9715256181212635E-3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/>
          <a:lstStyle/>
          <a:p>
            <a:pPr>
              <a:defRPr sz="1000"/>
            </a:pPr>
            <a:endParaRPr lang="ja-JP"/>
          </a:p>
        </c:txPr>
        <c:crossAx val="335731040"/>
        <c:crosses val="max"/>
        <c:crossBetween val="between"/>
      </c:valAx>
      <c:catAx>
        <c:axId val="335731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4238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24709111388850313"/>
          <c:y val="3.2084507955024141E-2"/>
          <c:w val="0.48957015229366291"/>
          <c:h val="6.6546558223431945E-2"/>
        </c:manualLayout>
      </c:layout>
      <c:overlay val="0"/>
      <c:spPr>
        <a:ln>
          <a:solidFill>
            <a:srgbClr val="7F7F7F"/>
          </a:solidFill>
        </a:ln>
      </c:spPr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900">
          <a:latin typeface="ＭＳ 明朝" panose="02020609040205080304" pitchFamily="17" charset="-128"/>
          <a:ea typeface="ＭＳ 明朝" panose="02020609040205080304" pitchFamily="17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4299516908213"/>
          <c:y val="7.8162778672273808E-2"/>
          <c:w val="0.78324855072463784"/>
          <c:h val="0.917131829109596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地区別_介護の要因疾病!$AO$4</c:f>
              <c:strCache>
                <c:ptCount val="1"/>
                <c:pt idx="0">
                  <c:v>介護の要因となる疾病を持つ患者割合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1"/>
              <c:layout>
                <c:manualLayout>
                  <c:x val="3.359828357744999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22-4974-A340-F73E37377136}"/>
                </c:ext>
              </c:extLst>
            </c:dLbl>
            <c:dLbl>
              <c:idx val="2"/>
              <c:layout>
                <c:manualLayout>
                  <c:x val="5.039742536617499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22-4974-A340-F73E37377136}"/>
                </c:ext>
              </c:extLst>
            </c:dLbl>
            <c:dLbl>
              <c:idx val="3"/>
              <c:layout>
                <c:manualLayout>
                  <c:x val="6.7196567154899989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22-4974-A340-F73E37377136}"/>
                </c:ext>
              </c:extLst>
            </c:dLbl>
            <c:dLbl>
              <c:idx val="4"/>
              <c:layout>
                <c:manualLayout>
                  <c:x val="1.4096596388052239E-2"/>
                  <c:y val="-1.00763926254699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71-44ED-9427-A6337FB08329}"/>
                </c:ext>
              </c:extLst>
            </c:dLbl>
            <c:dLbl>
              <c:idx val="5"/>
              <c:layout>
                <c:manualLayout>
                  <c:x val="1.6068709812682831E-2"/>
                  <c:y val="-2.01560315114507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71-44ED-9427-A6337FB08329}"/>
                </c:ext>
              </c:extLst>
            </c:dLbl>
            <c:dLbl>
              <c:idx val="6"/>
              <c:layout>
                <c:manualLayout>
                  <c:x val="1.511922760985249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22-4974-A340-F73E37377136}"/>
                </c:ext>
              </c:extLst>
            </c:dLbl>
            <c:dLbl>
              <c:idx val="7"/>
              <c:layout>
                <c:manualLayout>
                  <c:x val="1.5119227609852499E-2"/>
                  <c:y val="1.511657848387425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22-4974-A340-F73E3737713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地区別_介護の要因疾病!$AO$5:$AO$12</c:f>
              <c:strCache>
                <c:ptCount val="8"/>
                <c:pt idx="0">
                  <c:v>大阪市医療圏</c:v>
                </c:pt>
                <c:pt idx="1">
                  <c:v>中河内医療圏</c:v>
                </c:pt>
                <c:pt idx="2">
                  <c:v>三島医療圏</c:v>
                </c:pt>
                <c:pt idx="3">
                  <c:v>泉州医療圏</c:v>
                </c:pt>
                <c:pt idx="4">
                  <c:v>豊能医療圏</c:v>
                </c:pt>
                <c:pt idx="5">
                  <c:v>北河内医療圏</c:v>
                </c:pt>
                <c:pt idx="6">
                  <c:v>南河内医療圏</c:v>
                </c:pt>
                <c:pt idx="7">
                  <c:v>堺市医療圏</c:v>
                </c:pt>
              </c:strCache>
            </c:strRef>
          </c:cat>
          <c:val>
            <c:numRef>
              <c:f>地区別_介護の要因疾病!$AQ$5:$AQ$12</c:f>
              <c:numCache>
                <c:formatCode>0.0%</c:formatCode>
                <c:ptCount val="8"/>
                <c:pt idx="0">
                  <c:v>0.69399999999999995</c:v>
                </c:pt>
                <c:pt idx="1">
                  <c:v>0.68200000000000005</c:v>
                </c:pt>
                <c:pt idx="2">
                  <c:v>0.68</c:v>
                </c:pt>
                <c:pt idx="3">
                  <c:v>0.67900000000000005</c:v>
                </c:pt>
                <c:pt idx="4">
                  <c:v>0.67</c:v>
                </c:pt>
                <c:pt idx="5">
                  <c:v>0.66800000000000004</c:v>
                </c:pt>
                <c:pt idx="6">
                  <c:v>0.66500000000000004</c:v>
                </c:pt>
                <c:pt idx="7">
                  <c:v>0.66300000000000003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71-44ED-9427-A6337FB08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734400"/>
        <c:axId val="33573496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2314366176316927"/>
                  <c:y val="-0.88799224468363969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71-44ED-9427-A6337FB0832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地区別_介護の要因疾病!$AS$5:$AS$12</c:f>
              <c:numCache>
                <c:formatCode>0.0%</c:formatCode>
                <c:ptCount val="8"/>
                <c:pt idx="0">
                  <c:v>0.68799999999999994</c:v>
                </c:pt>
                <c:pt idx="1">
                  <c:v>0.68799999999999994</c:v>
                </c:pt>
                <c:pt idx="2">
                  <c:v>0.68799999999999994</c:v>
                </c:pt>
                <c:pt idx="3">
                  <c:v>0.68799999999999994</c:v>
                </c:pt>
                <c:pt idx="4">
                  <c:v>0.68799999999999994</c:v>
                </c:pt>
                <c:pt idx="5">
                  <c:v>0.68799999999999994</c:v>
                </c:pt>
                <c:pt idx="6">
                  <c:v>0.68799999999999994</c:v>
                </c:pt>
                <c:pt idx="7">
                  <c:v>0.68799999999999994</c:v>
                </c:pt>
              </c:numCache>
            </c:numRef>
          </c:xVal>
          <c:yVal>
            <c:numRef>
              <c:f>地区別_介護の要因疾病!$AT$5:$AT$12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771-44ED-9427-A6337FB08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736080"/>
        <c:axId val="335735520"/>
      </c:scatterChart>
      <c:catAx>
        <c:axId val="33573440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35734960"/>
        <c:crosses val="autoZero"/>
        <c:auto val="1"/>
        <c:lblAlgn val="ctr"/>
        <c:lblOffset val="100"/>
        <c:noMultiLvlLbl val="0"/>
      </c:catAx>
      <c:valAx>
        <c:axId val="335734960"/>
        <c:scaling>
          <c:orientation val="minMax"/>
          <c:max val="1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48647342995169"/>
              <c:y val="2.877373015873015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35734400"/>
        <c:crosses val="autoZero"/>
        <c:crossBetween val="between"/>
      </c:valAx>
      <c:valAx>
        <c:axId val="33573552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35736080"/>
        <c:crosses val="max"/>
        <c:crossBetween val="midCat"/>
      </c:valAx>
      <c:valAx>
        <c:axId val="335736080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3573552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0483091787438"/>
          <c:y val="7.8162778672273808E-2"/>
          <c:w val="0.79858671497584544"/>
          <c:h val="0.917131829109596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市区町村別_介護の要因疾病!$AO$4:$AP$4</c:f>
              <c:strCache>
                <c:ptCount val="1"/>
                <c:pt idx="0">
                  <c:v>介護の要因となる疾病を持つ患者割合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19"/>
              <c:layout>
                <c:manualLayout>
                  <c:x val="1.678786092248634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D9-4AD3-9223-379E37A31B25}"/>
                </c:ext>
              </c:extLst>
            </c:dLbl>
            <c:dLbl>
              <c:idx val="20"/>
              <c:layout>
                <c:manualLayout>
                  <c:x val="3.357572184497269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9-4AD3-9223-379E37A31B25}"/>
                </c:ext>
              </c:extLst>
            </c:dLbl>
            <c:dLbl>
              <c:idx val="21"/>
              <c:layout>
                <c:manualLayout>
                  <c:x val="3.3575721844972695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D9-4AD3-9223-379E37A31B25}"/>
                </c:ext>
              </c:extLst>
            </c:dLbl>
            <c:dLbl>
              <c:idx val="22"/>
              <c:layout>
                <c:manualLayout>
                  <c:x val="3.3575721844972695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D9-4AD3-9223-379E37A31B25}"/>
                </c:ext>
              </c:extLst>
            </c:dLbl>
            <c:dLbl>
              <c:idx val="23"/>
              <c:layout>
                <c:manualLayout>
                  <c:x val="3.357572184497146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D9-4AD3-9223-379E37A31B25}"/>
                </c:ext>
              </c:extLst>
            </c:dLbl>
            <c:dLbl>
              <c:idx val="24"/>
              <c:layout>
                <c:manualLayout>
                  <c:x val="5.0363582767459043E-3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9-4AD3-9223-379E37A31B25}"/>
                </c:ext>
              </c:extLst>
            </c:dLbl>
            <c:dLbl>
              <c:idx val="25"/>
              <c:layout>
                <c:manualLayout>
                  <c:x val="5.03635827674590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D9-4AD3-9223-379E37A31B25}"/>
                </c:ext>
              </c:extLst>
            </c:dLbl>
            <c:dLbl>
              <c:idx val="26"/>
              <c:layout>
                <c:manualLayout>
                  <c:x val="5.0363582767459043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D9-4AD3-9223-379E37A31B25}"/>
                </c:ext>
              </c:extLst>
            </c:dLbl>
            <c:dLbl>
              <c:idx val="27"/>
              <c:layout>
                <c:manualLayout>
                  <c:x val="6.715144368994539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D9-4AD3-9223-379E37A31B25}"/>
                </c:ext>
              </c:extLst>
            </c:dLbl>
            <c:dLbl>
              <c:idx val="28"/>
              <c:layout>
                <c:manualLayout>
                  <c:x val="6.715144368994415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D9-4AD3-9223-379E37A31B25}"/>
                </c:ext>
              </c:extLst>
            </c:dLbl>
            <c:dLbl>
              <c:idx val="29"/>
              <c:layout>
                <c:manualLayout>
                  <c:x val="6.715144368994539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D9-4AD3-9223-379E37A31B25}"/>
                </c:ext>
              </c:extLst>
            </c:dLbl>
            <c:dLbl>
              <c:idx val="30"/>
              <c:layout>
                <c:manualLayout>
                  <c:x val="8.393930461243051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D9-4AD3-9223-379E37A31B25}"/>
                </c:ext>
              </c:extLst>
            </c:dLbl>
            <c:dLbl>
              <c:idx val="31"/>
              <c:layout>
                <c:manualLayout>
                  <c:x val="8.393930461243174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D9-4AD3-9223-379E37A31B25}"/>
                </c:ext>
              </c:extLst>
            </c:dLbl>
            <c:dLbl>
              <c:idx val="32"/>
              <c:layout>
                <c:manualLayout>
                  <c:x val="1.0072716553491809E-2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D9-4AD3-9223-379E37A31B25}"/>
                </c:ext>
              </c:extLst>
            </c:dLbl>
            <c:dLbl>
              <c:idx val="33"/>
              <c:layout>
                <c:manualLayout>
                  <c:x val="1.007271655349168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D9-4AD3-9223-379E37A31B25}"/>
                </c:ext>
              </c:extLst>
            </c:dLbl>
            <c:dLbl>
              <c:idx val="34"/>
              <c:layout>
                <c:manualLayout>
                  <c:x val="1.007271655349168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D9-4AD3-9223-379E37A31B25}"/>
                </c:ext>
              </c:extLst>
            </c:dLbl>
            <c:dLbl>
              <c:idx val="35"/>
              <c:layout>
                <c:manualLayout>
                  <c:x val="1.1751502645740321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D9-4AD3-9223-379E37A31B25}"/>
                </c:ext>
              </c:extLst>
            </c:dLbl>
            <c:dLbl>
              <c:idx val="36"/>
              <c:layout>
                <c:manualLayout>
                  <c:x val="1.1751502645740567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D9-4AD3-9223-379E37A31B25}"/>
                </c:ext>
              </c:extLst>
            </c:dLbl>
            <c:dLbl>
              <c:idx val="37"/>
              <c:layout>
                <c:manualLayout>
                  <c:x val="1.175150264574032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D9-4AD3-9223-379E37A31B25}"/>
                </c:ext>
              </c:extLst>
            </c:dLbl>
            <c:dLbl>
              <c:idx val="38"/>
              <c:layout>
                <c:manualLayout>
                  <c:x val="1.3430288737989078E-2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D9-4AD3-9223-379E37A31B25}"/>
                </c:ext>
              </c:extLst>
            </c:dLbl>
            <c:dLbl>
              <c:idx val="39"/>
              <c:layout>
                <c:manualLayout>
                  <c:x val="1.343028873798907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D9-4AD3-9223-379E37A31B25}"/>
                </c:ext>
              </c:extLst>
            </c:dLbl>
            <c:dLbl>
              <c:idx val="40"/>
              <c:layout>
                <c:manualLayout>
                  <c:x val="1.343028873798907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D9-4AD3-9223-379E37A31B25}"/>
                </c:ext>
              </c:extLst>
            </c:dLbl>
            <c:dLbl>
              <c:idx val="41"/>
              <c:layout>
                <c:manualLayout>
                  <c:x val="1.343028873798907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D9-4AD3-9223-379E37A31B25}"/>
                </c:ext>
              </c:extLst>
            </c:dLbl>
            <c:dLbl>
              <c:idx val="42"/>
              <c:layout>
                <c:manualLayout>
                  <c:x val="1.3430288737988955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D9-4AD3-9223-379E37A31B25}"/>
                </c:ext>
              </c:extLst>
            </c:dLbl>
            <c:dLbl>
              <c:idx val="43"/>
              <c:layout>
                <c:manualLayout>
                  <c:x val="1.5109074830237714E-2"/>
                  <c:y val="1.511657848387425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D9-4AD3-9223-379E37A31B25}"/>
                </c:ext>
              </c:extLst>
            </c:dLbl>
            <c:dLbl>
              <c:idx val="44"/>
              <c:layout>
                <c:manualLayout>
                  <c:x val="1.5109074830237714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D9-4AD3-9223-379E37A31B25}"/>
                </c:ext>
              </c:extLst>
            </c:dLbl>
            <c:dLbl>
              <c:idx val="45"/>
              <c:layout>
                <c:manualLayout>
                  <c:x val="1.5109074830237714E-2"/>
                  <c:y val="4.057825639234404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D9-4AD3-9223-379E37A31B25}"/>
                </c:ext>
              </c:extLst>
            </c:dLbl>
            <c:dLbl>
              <c:idx val="46"/>
              <c:layout>
                <c:manualLayout>
                  <c:x val="1.6787860922486349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D9-4AD3-9223-379E37A31B25}"/>
                </c:ext>
              </c:extLst>
            </c:dLbl>
            <c:dLbl>
              <c:idx val="47"/>
              <c:layout>
                <c:manualLayout>
                  <c:x val="1.8466647014734983E-2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D9-4AD3-9223-379E37A31B25}"/>
                </c:ext>
              </c:extLst>
            </c:dLbl>
            <c:dLbl>
              <c:idx val="48"/>
              <c:layout>
                <c:manualLayout>
                  <c:x val="1.8466647014734983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D9-4AD3-9223-379E37A31B25}"/>
                </c:ext>
              </c:extLst>
            </c:dLbl>
            <c:dLbl>
              <c:idx val="49"/>
              <c:layout>
                <c:manualLayout>
                  <c:x val="2.0145433106983617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D9-4AD3-9223-379E37A31B25}"/>
                </c:ext>
              </c:extLst>
            </c:dLbl>
            <c:dLbl>
              <c:idx val="50"/>
              <c:layout>
                <c:manualLayout>
                  <c:x val="2.014543310698361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D9-4AD3-9223-379E37A31B25}"/>
                </c:ext>
              </c:extLst>
            </c:dLbl>
            <c:dLbl>
              <c:idx val="51"/>
              <c:layout>
                <c:manualLayout>
                  <c:x val="2.1824219199232251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D9-4AD3-9223-379E37A31B25}"/>
                </c:ext>
              </c:extLst>
            </c:dLbl>
            <c:dLbl>
              <c:idx val="52"/>
              <c:layout>
                <c:manualLayout>
                  <c:x val="2.1824219199232251E-2"/>
                  <c:y val="-1.511657848387425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D9-4AD3-9223-379E37A31B25}"/>
                </c:ext>
              </c:extLst>
            </c:dLbl>
            <c:dLbl>
              <c:idx val="53"/>
              <c:layout>
                <c:manualLayout>
                  <c:x val="2.3503005291480888E-2"/>
                  <c:y val="1.511657848387425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D9-4AD3-9223-379E37A31B25}"/>
                </c:ext>
              </c:extLst>
            </c:dLbl>
            <c:dLbl>
              <c:idx val="54"/>
              <c:layout>
                <c:manualLayout>
                  <c:x val="2.35030052914808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D9-4AD3-9223-379E37A31B25}"/>
                </c:ext>
              </c:extLst>
            </c:dLbl>
            <c:dLbl>
              <c:idx val="55"/>
              <c:layout>
                <c:manualLayout>
                  <c:x val="2.3503005291480888E-2"/>
                  <c:y val="8.1156512920737288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D9-4AD3-9223-379E37A31B25}"/>
                </c:ext>
              </c:extLst>
            </c:dLbl>
            <c:dLbl>
              <c:idx val="56"/>
              <c:layout>
                <c:manualLayout>
                  <c:x val="2.518179138372952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D9-4AD3-9223-379E37A31B25}"/>
                </c:ext>
              </c:extLst>
            </c:dLbl>
            <c:dLbl>
              <c:idx val="57"/>
              <c:layout>
                <c:manualLayout>
                  <c:x val="2.6860577475978156E-2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D9-4AD3-9223-379E37A31B25}"/>
                </c:ext>
              </c:extLst>
            </c:dLbl>
            <c:dLbl>
              <c:idx val="58"/>
              <c:layout>
                <c:manualLayout>
                  <c:x val="2.853936356822679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D9-4AD3-9223-379E37A31B25}"/>
                </c:ext>
              </c:extLst>
            </c:dLbl>
            <c:dLbl>
              <c:idx val="59"/>
              <c:layout>
                <c:manualLayout>
                  <c:x val="2.853936356822666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D9-4AD3-9223-379E37A31B25}"/>
                </c:ext>
              </c:extLst>
            </c:dLbl>
            <c:dLbl>
              <c:idx val="60"/>
              <c:layout>
                <c:manualLayout>
                  <c:x val="3.0218149660475428E-2"/>
                  <c:y val="8.92721640465286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D9-4AD3-9223-379E37A31B25}"/>
                </c:ext>
              </c:extLst>
            </c:dLbl>
            <c:dLbl>
              <c:idx val="61"/>
              <c:layout>
                <c:manualLayout>
                  <c:x val="3.0218149660475428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D9-4AD3-9223-379E37A31B25}"/>
                </c:ext>
              </c:extLst>
            </c:dLbl>
            <c:dLbl>
              <c:idx val="62"/>
              <c:layout>
                <c:manualLayout>
                  <c:x val="-6.715144368994539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AD9-4AD3-9223-379E37A31B25}"/>
                </c:ext>
              </c:extLst>
            </c:dLbl>
            <c:dLbl>
              <c:idx val="63"/>
              <c:layout>
                <c:manualLayout>
                  <c:x val="-6.7151443689945391E-3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AD9-4AD3-9223-379E37A31B25}"/>
                </c:ext>
              </c:extLst>
            </c:dLbl>
            <c:dLbl>
              <c:idx val="64"/>
              <c:layout>
                <c:manualLayout>
                  <c:x val="-6.7151443689944159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AD9-4AD3-9223-379E37A31B25}"/>
                </c:ext>
              </c:extLst>
            </c:dLbl>
            <c:dLbl>
              <c:idx val="65"/>
              <c:layout>
                <c:manualLayout>
                  <c:x val="-6.7151443689945391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AD9-4AD3-9223-379E37A31B25}"/>
                </c:ext>
              </c:extLst>
            </c:dLbl>
            <c:dLbl>
              <c:idx val="66"/>
              <c:layout>
                <c:manualLayout>
                  <c:x val="-6.7151443689945391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AD9-4AD3-9223-379E37A31B25}"/>
                </c:ext>
              </c:extLst>
            </c:dLbl>
            <c:dLbl>
              <c:idx val="67"/>
              <c:layout>
                <c:manualLayout>
                  <c:x val="-5.0363582767460275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D9-4AD3-9223-379E37A31B25}"/>
                </c:ext>
              </c:extLst>
            </c:dLbl>
            <c:dLbl>
              <c:idx val="68"/>
              <c:layout>
                <c:manualLayout>
                  <c:x val="-1.6787860922486348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AD9-4AD3-9223-379E37A31B2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市区町村別_介護の要因疾病!$AO$5:$AO$78</c:f>
              <c:strCache>
                <c:ptCount val="74"/>
                <c:pt idx="0">
                  <c:v>忠岡町</c:v>
                </c:pt>
                <c:pt idx="1">
                  <c:v>岬町</c:v>
                </c:pt>
                <c:pt idx="2">
                  <c:v>田尻町</c:v>
                </c:pt>
                <c:pt idx="3">
                  <c:v>泉大津市</c:v>
                </c:pt>
                <c:pt idx="4">
                  <c:v>鶴見区</c:v>
                </c:pt>
                <c:pt idx="5">
                  <c:v>此花区</c:v>
                </c:pt>
                <c:pt idx="6">
                  <c:v>平野区</c:v>
                </c:pt>
                <c:pt idx="7">
                  <c:v>大阪市</c:v>
                </c:pt>
                <c:pt idx="8">
                  <c:v>高石市</c:v>
                </c:pt>
                <c:pt idx="9">
                  <c:v>東住吉区</c:v>
                </c:pt>
                <c:pt idx="10">
                  <c:v>大正区</c:v>
                </c:pt>
                <c:pt idx="11">
                  <c:v>熊取町</c:v>
                </c:pt>
                <c:pt idx="12">
                  <c:v>住吉区</c:v>
                </c:pt>
                <c:pt idx="13">
                  <c:v>西淀川区</c:v>
                </c:pt>
                <c:pt idx="14">
                  <c:v>住之江区</c:v>
                </c:pt>
                <c:pt idx="15">
                  <c:v>生野区</c:v>
                </c:pt>
                <c:pt idx="16">
                  <c:v>松原市</c:v>
                </c:pt>
                <c:pt idx="17">
                  <c:v>淀川区</c:v>
                </c:pt>
                <c:pt idx="18">
                  <c:v>東大阪市</c:v>
                </c:pt>
                <c:pt idx="19">
                  <c:v>港区</c:v>
                </c:pt>
                <c:pt idx="20">
                  <c:v>東成区</c:v>
                </c:pt>
                <c:pt idx="21">
                  <c:v>池田市</c:v>
                </c:pt>
                <c:pt idx="22">
                  <c:v>高槻市</c:v>
                </c:pt>
                <c:pt idx="23">
                  <c:v>柏原市</c:v>
                </c:pt>
                <c:pt idx="24">
                  <c:v>泉佐野市</c:v>
                </c:pt>
                <c:pt idx="25">
                  <c:v>東淀川区</c:v>
                </c:pt>
                <c:pt idx="26">
                  <c:v>八尾市</c:v>
                </c:pt>
                <c:pt idx="27">
                  <c:v>吹田市</c:v>
                </c:pt>
                <c:pt idx="28">
                  <c:v>島本町</c:v>
                </c:pt>
                <c:pt idx="29">
                  <c:v>茨木市</c:v>
                </c:pt>
                <c:pt idx="30">
                  <c:v>守口市</c:v>
                </c:pt>
                <c:pt idx="31">
                  <c:v>旭区</c:v>
                </c:pt>
                <c:pt idx="32">
                  <c:v>阪南市</c:v>
                </c:pt>
                <c:pt idx="33">
                  <c:v>城東区</c:v>
                </c:pt>
                <c:pt idx="34">
                  <c:v>大阪狭山市</c:v>
                </c:pt>
                <c:pt idx="35">
                  <c:v>堺市西区</c:v>
                </c:pt>
                <c:pt idx="36">
                  <c:v>岸和田市</c:v>
                </c:pt>
                <c:pt idx="37">
                  <c:v>中央区</c:v>
                </c:pt>
                <c:pt idx="38">
                  <c:v>枚方市</c:v>
                </c:pt>
                <c:pt idx="39">
                  <c:v>交野市</c:v>
                </c:pt>
                <c:pt idx="40">
                  <c:v>摂津市</c:v>
                </c:pt>
                <c:pt idx="41">
                  <c:v>堺市東区</c:v>
                </c:pt>
                <c:pt idx="42">
                  <c:v>阿倍野区</c:v>
                </c:pt>
                <c:pt idx="43">
                  <c:v>貝塚市</c:v>
                </c:pt>
                <c:pt idx="44">
                  <c:v>堺市</c:v>
                </c:pt>
                <c:pt idx="45">
                  <c:v>福島区</c:v>
                </c:pt>
                <c:pt idx="46">
                  <c:v>河内長野市</c:v>
                </c:pt>
                <c:pt idx="47">
                  <c:v>北区</c:v>
                </c:pt>
                <c:pt idx="48">
                  <c:v>能勢町</c:v>
                </c:pt>
                <c:pt idx="49">
                  <c:v>四條畷市</c:v>
                </c:pt>
                <c:pt idx="50">
                  <c:v>豊中市</c:v>
                </c:pt>
                <c:pt idx="51">
                  <c:v>門真市</c:v>
                </c:pt>
                <c:pt idx="52">
                  <c:v>羽曳野市</c:v>
                </c:pt>
                <c:pt idx="53">
                  <c:v>堺市美原区</c:v>
                </c:pt>
                <c:pt idx="54">
                  <c:v>河南町</c:v>
                </c:pt>
                <c:pt idx="55">
                  <c:v>寝屋川市</c:v>
                </c:pt>
                <c:pt idx="56">
                  <c:v>堺市中区</c:v>
                </c:pt>
                <c:pt idx="57">
                  <c:v>藤井寺市</c:v>
                </c:pt>
                <c:pt idx="58">
                  <c:v>堺市北区</c:v>
                </c:pt>
                <c:pt idx="59">
                  <c:v>箕面市</c:v>
                </c:pt>
                <c:pt idx="60">
                  <c:v>富田林市</c:v>
                </c:pt>
                <c:pt idx="61">
                  <c:v>大東市</c:v>
                </c:pt>
                <c:pt idx="62">
                  <c:v>堺市堺区</c:v>
                </c:pt>
                <c:pt idx="63">
                  <c:v>天王寺区</c:v>
                </c:pt>
                <c:pt idx="64">
                  <c:v>泉南市</c:v>
                </c:pt>
                <c:pt idx="65">
                  <c:v>西成区</c:v>
                </c:pt>
                <c:pt idx="66">
                  <c:v>和泉市</c:v>
                </c:pt>
                <c:pt idx="67">
                  <c:v>堺市南区</c:v>
                </c:pt>
                <c:pt idx="68">
                  <c:v>浪速区</c:v>
                </c:pt>
                <c:pt idx="69">
                  <c:v>都島区</c:v>
                </c:pt>
                <c:pt idx="70">
                  <c:v>西区</c:v>
                </c:pt>
                <c:pt idx="71">
                  <c:v>豊能町</c:v>
                </c:pt>
                <c:pt idx="72">
                  <c:v>千早赤阪村</c:v>
                </c:pt>
                <c:pt idx="73">
                  <c:v>太子町</c:v>
                </c:pt>
              </c:strCache>
            </c:strRef>
          </c:cat>
          <c:val>
            <c:numRef>
              <c:f>市区町村別_介護の要因疾病!$AQ$5:$AQ$78</c:f>
              <c:numCache>
                <c:formatCode>0.0%</c:formatCode>
                <c:ptCount val="74"/>
                <c:pt idx="0">
                  <c:v>0.71099999999999997</c:v>
                </c:pt>
                <c:pt idx="1">
                  <c:v>0.70899999999999996</c:v>
                </c:pt>
                <c:pt idx="2">
                  <c:v>0.70799999999999996</c:v>
                </c:pt>
                <c:pt idx="3">
                  <c:v>0.70299999999999996</c:v>
                </c:pt>
                <c:pt idx="4">
                  <c:v>0.7</c:v>
                </c:pt>
                <c:pt idx="5">
                  <c:v>0.69899999999999995</c:v>
                </c:pt>
                <c:pt idx="6">
                  <c:v>0.69799999999999995</c:v>
                </c:pt>
                <c:pt idx="7">
                  <c:v>0.69399999999999995</c:v>
                </c:pt>
                <c:pt idx="8">
                  <c:v>0.69299999999999995</c:v>
                </c:pt>
                <c:pt idx="9">
                  <c:v>0.69</c:v>
                </c:pt>
                <c:pt idx="10">
                  <c:v>0.68899999999999995</c:v>
                </c:pt>
                <c:pt idx="11">
                  <c:v>0.68899999999999995</c:v>
                </c:pt>
                <c:pt idx="12">
                  <c:v>0.68700000000000006</c:v>
                </c:pt>
                <c:pt idx="13">
                  <c:v>0.68600000000000005</c:v>
                </c:pt>
                <c:pt idx="14">
                  <c:v>0.68600000000000005</c:v>
                </c:pt>
                <c:pt idx="15">
                  <c:v>0.68300000000000005</c:v>
                </c:pt>
                <c:pt idx="16">
                  <c:v>0.68300000000000005</c:v>
                </c:pt>
                <c:pt idx="17">
                  <c:v>0.68300000000000005</c:v>
                </c:pt>
                <c:pt idx="18">
                  <c:v>0.68100000000000005</c:v>
                </c:pt>
                <c:pt idx="19">
                  <c:v>0.68</c:v>
                </c:pt>
                <c:pt idx="20">
                  <c:v>0.67900000000000005</c:v>
                </c:pt>
                <c:pt idx="21">
                  <c:v>0.67900000000000005</c:v>
                </c:pt>
                <c:pt idx="22">
                  <c:v>0.67800000000000005</c:v>
                </c:pt>
                <c:pt idx="23">
                  <c:v>0.67800000000000005</c:v>
                </c:pt>
                <c:pt idx="24">
                  <c:v>0.67600000000000005</c:v>
                </c:pt>
                <c:pt idx="25">
                  <c:v>0.67600000000000005</c:v>
                </c:pt>
                <c:pt idx="26">
                  <c:v>0.67600000000000005</c:v>
                </c:pt>
                <c:pt idx="27">
                  <c:v>0.67600000000000005</c:v>
                </c:pt>
                <c:pt idx="28">
                  <c:v>0.67400000000000004</c:v>
                </c:pt>
                <c:pt idx="29">
                  <c:v>0.67400000000000004</c:v>
                </c:pt>
                <c:pt idx="30">
                  <c:v>0.67300000000000004</c:v>
                </c:pt>
                <c:pt idx="31">
                  <c:v>0.67300000000000004</c:v>
                </c:pt>
                <c:pt idx="32">
                  <c:v>0.67200000000000004</c:v>
                </c:pt>
                <c:pt idx="33">
                  <c:v>0.67</c:v>
                </c:pt>
                <c:pt idx="34">
                  <c:v>0.67</c:v>
                </c:pt>
                <c:pt idx="35">
                  <c:v>0.66800000000000004</c:v>
                </c:pt>
                <c:pt idx="36">
                  <c:v>0.66800000000000004</c:v>
                </c:pt>
                <c:pt idx="37">
                  <c:v>0.66600000000000004</c:v>
                </c:pt>
                <c:pt idx="38">
                  <c:v>0.66500000000000004</c:v>
                </c:pt>
                <c:pt idx="39">
                  <c:v>0.66500000000000004</c:v>
                </c:pt>
                <c:pt idx="40">
                  <c:v>0.66400000000000003</c:v>
                </c:pt>
                <c:pt idx="41">
                  <c:v>0.66400000000000003</c:v>
                </c:pt>
                <c:pt idx="42">
                  <c:v>0.66400000000000003</c:v>
                </c:pt>
                <c:pt idx="43">
                  <c:v>0.66400000000000003</c:v>
                </c:pt>
                <c:pt idx="44">
                  <c:v>0.66300000000000003</c:v>
                </c:pt>
                <c:pt idx="45">
                  <c:v>0.66200000000000003</c:v>
                </c:pt>
                <c:pt idx="46">
                  <c:v>0.66100000000000003</c:v>
                </c:pt>
                <c:pt idx="47">
                  <c:v>0.66</c:v>
                </c:pt>
                <c:pt idx="48">
                  <c:v>0.65800000000000003</c:v>
                </c:pt>
                <c:pt idx="49">
                  <c:v>0.65800000000000003</c:v>
                </c:pt>
                <c:pt idx="50">
                  <c:v>0.65700000000000003</c:v>
                </c:pt>
                <c:pt idx="51">
                  <c:v>0.65500000000000003</c:v>
                </c:pt>
                <c:pt idx="52">
                  <c:v>0.65400000000000003</c:v>
                </c:pt>
                <c:pt idx="53">
                  <c:v>0.65400000000000003</c:v>
                </c:pt>
                <c:pt idx="54">
                  <c:v>0.65400000000000003</c:v>
                </c:pt>
                <c:pt idx="55">
                  <c:v>0.65400000000000003</c:v>
                </c:pt>
                <c:pt idx="56">
                  <c:v>0.65200000000000002</c:v>
                </c:pt>
                <c:pt idx="57">
                  <c:v>0.64900000000000002</c:v>
                </c:pt>
                <c:pt idx="58">
                  <c:v>0.64700000000000002</c:v>
                </c:pt>
                <c:pt idx="59">
                  <c:v>0.64600000000000002</c:v>
                </c:pt>
                <c:pt idx="60">
                  <c:v>0.64500000000000002</c:v>
                </c:pt>
                <c:pt idx="61">
                  <c:v>0.64400000000000002</c:v>
                </c:pt>
                <c:pt idx="62">
                  <c:v>0.64100000000000001</c:v>
                </c:pt>
                <c:pt idx="63">
                  <c:v>0.64</c:v>
                </c:pt>
                <c:pt idx="64">
                  <c:v>0.63900000000000001</c:v>
                </c:pt>
                <c:pt idx="65">
                  <c:v>0.63900000000000001</c:v>
                </c:pt>
                <c:pt idx="66">
                  <c:v>0.63800000000000001</c:v>
                </c:pt>
                <c:pt idx="67">
                  <c:v>0.63700000000000001</c:v>
                </c:pt>
                <c:pt idx="68">
                  <c:v>0.63100000000000001</c:v>
                </c:pt>
                <c:pt idx="69">
                  <c:v>0.63</c:v>
                </c:pt>
                <c:pt idx="70">
                  <c:v>0.627</c:v>
                </c:pt>
                <c:pt idx="71">
                  <c:v>0.627</c:v>
                </c:pt>
                <c:pt idx="72">
                  <c:v>0.624</c:v>
                </c:pt>
                <c:pt idx="73">
                  <c:v>0.61899999999999999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40-4EA0-AA08-18F59A300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565616"/>
        <c:axId val="33356617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248235759420417"/>
                  <c:y val="-0.89314568324450749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40-4EA0-AA08-18F59A300F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市区町村別_介護の要因疾病!$AS$5:$AS$78</c:f>
              <c:numCache>
                <c:formatCode>0.0%</c:formatCode>
                <c:ptCount val="74"/>
                <c:pt idx="0">
                  <c:v>0.68799999999999994</c:v>
                </c:pt>
                <c:pt idx="1">
                  <c:v>0.68799999999999994</c:v>
                </c:pt>
                <c:pt idx="2">
                  <c:v>0.68799999999999994</c:v>
                </c:pt>
                <c:pt idx="3">
                  <c:v>0.68799999999999994</c:v>
                </c:pt>
                <c:pt idx="4">
                  <c:v>0.68799999999999994</c:v>
                </c:pt>
                <c:pt idx="5">
                  <c:v>0.68799999999999994</c:v>
                </c:pt>
                <c:pt idx="6">
                  <c:v>0.68799999999999994</c:v>
                </c:pt>
                <c:pt idx="7">
                  <c:v>0.68799999999999994</c:v>
                </c:pt>
                <c:pt idx="8">
                  <c:v>0.68799999999999994</c:v>
                </c:pt>
                <c:pt idx="9">
                  <c:v>0.68799999999999994</c:v>
                </c:pt>
                <c:pt idx="10">
                  <c:v>0.68799999999999994</c:v>
                </c:pt>
                <c:pt idx="11">
                  <c:v>0.68799999999999994</c:v>
                </c:pt>
                <c:pt idx="12">
                  <c:v>0.68799999999999994</c:v>
                </c:pt>
                <c:pt idx="13">
                  <c:v>0.68799999999999994</c:v>
                </c:pt>
                <c:pt idx="14">
                  <c:v>0.68799999999999994</c:v>
                </c:pt>
                <c:pt idx="15">
                  <c:v>0.68799999999999994</c:v>
                </c:pt>
                <c:pt idx="16">
                  <c:v>0.68799999999999994</c:v>
                </c:pt>
                <c:pt idx="17">
                  <c:v>0.68799999999999994</c:v>
                </c:pt>
                <c:pt idx="18">
                  <c:v>0.68799999999999994</c:v>
                </c:pt>
                <c:pt idx="19">
                  <c:v>0.68799999999999994</c:v>
                </c:pt>
                <c:pt idx="20">
                  <c:v>0.68799999999999994</c:v>
                </c:pt>
                <c:pt idx="21">
                  <c:v>0.68799999999999994</c:v>
                </c:pt>
                <c:pt idx="22">
                  <c:v>0.68799999999999994</c:v>
                </c:pt>
                <c:pt idx="23">
                  <c:v>0.68799999999999994</c:v>
                </c:pt>
                <c:pt idx="24">
                  <c:v>0.68799999999999994</c:v>
                </c:pt>
                <c:pt idx="25">
                  <c:v>0.68799999999999994</c:v>
                </c:pt>
                <c:pt idx="26">
                  <c:v>0.68799999999999994</c:v>
                </c:pt>
                <c:pt idx="27">
                  <c:v>0.68799999999999994</c:v>
                </c:pt>
                <c:pt idx="28">
                  <c:v>0.68799999999999994</c:v>
                </c:pt>
                <c:pt idx="29">
                  <c:v>0.68799999999999994</c:v>
                </c:pt>
                <c:pt idx="30">
                  <c:v>0.68799999999999994</c:v>
                </c:pt>
                <c:pt idx="31">
                  <c:v>0.68799999999999994</c:v>
                </c:pt>
                <c:pt idx="32">
                  <c:v>0.68799999999999994</c:v>
                </c:pt>
                <c:pt idx="33">
                  <c:v>0.68799999999999994</c:v>
                </c:pt>
                <c:pt idx="34">
                  <c:v>0.68799999999999994</c:v>
                </c:pt>
                <c:pt idx="35">
                  <c:v>0.68799999999999994</c:v>
                </c:pt>
                <c:pt idx="36">
                  <c:v>0.68799999999999994</c:v>
                </c:pt>
                <c:pt idx="37">
                  <c:v>0.68799999999999994</c:v>
                </c:pt>
                <c:pt idx="38">
                  <c:v>0.68799999999999994</c:v>
                </c:pt>
                <c:pt idx="39">
                  <c:v>0.68799999999999994</c:v>
                </c:pt>
                <c:pt idx="40">
                  <c:v>0.68799999999999994</c:v>
                </c:pt>
                <c:pt idx="41">
                  <c:v>0.68799999999999994</c:v>
                </c:pt>
                <c:pt idx="42">
                  <c:v>0.68799999999999994</c:v>
                </c:pt>
                <c:pt idx="43">
                  <c:v>0.68799999999999994</c:v>
                </c:pt>
                <c:pt idx="44">
                  <c:v>0.68799999999999994</c:v>
                </c:pt>
                <c:pt idx="45">
                  <c:v>0.68799999999999994</c:v>
                </c:pt>
                <c:pt idx="46">
                  <c:v>0.68799999999999994</c:v>
                </c:pt>
                <c:pt idx="47">
                  <c:v>0.68799999999999994</c:v>
                </c:pt>
                <c:pt idx="48">
                  <c:v>0.68799999999999994</c:v>
                </c:pt>
                <c:pt idx="49">
                  <c:v>0.68799999999999994</c:v>
                </c:pt>
                <c:pt idx="50">
                  <c:v>0.68799999999999994</c:v>
                </c:pt>
                <c:pt idx="51">
                  <c:v>0.68799999999999994</c:v>
                </c:pt>
                <c:pt idx="52">
                  <c:v>0.68799999999999994</c:v>
                </c:pt>
                <c:pt idx="53">
                  <c:v>0.68799999999999994</c:v>
                </c:pt>
                <c:pt idx="54">
                  <c:v>0.68799999999999994</c:v>
                </c:pt>
                <c:pt idx="55">
                  <c:v>0.68799999999999994</c:v>
                </c:pt>
                <c:pt idx="56">
                  <c:v>0.68799999999999994</c:v>
                </c:pt>
                <c:pt idx="57">
                  <c:v>0.68799999999999994</c:v>
                </c:pt>
                <c:pt idx="58">
                  <c:v>0.68799999999999994</c:v>
                </c:pt>
                <c:pt idx="59">
                  <c:v>0.68799999999999994</c:v>
                </c:pt>
                <c:pt idx="60">
                  <c:v>0.68799999999999994</c:v>
                </c:pt>
                <c:pt idx="61">
                  <c:v>0.68799999999999994</c:v>
                </c:pt>
                <c:pt idx="62">
                  <c:v>0.68799999999999994</c:v>
                </c:pt>
                <c:pt idx="63">
                  <c:v>0.68799999999999994</c:v>
                </c:pt>
                <c:pt idx="64">
                  <c:v>0.68799999999999994</c:v>
                </c:pt>
                <c:pt idx="65">
                  <c:v>0.68799999999999994</c:v>
                </c:pt>
                <c:pt idx="66">
                  <c:v>0.68799999999999994</c:v>
                </c:pt>
                <c:pt idx="67">
                  <c:v>0.68799999999999994</c:v>
                </c:pt>
                <c:pt idx="68">
                  <c:v>0.68799999999999994</c:v>
                </c:pt>
                <c:pt idx="69">
                  <c:v>0.68799999999999994</c:v>
                </c:pt>
                <c:pt idx="70">
                  <c:v>0.68799999999999994</c:v>
                </c:pt>
                <c:pt idx="71">
                  <c:v>0.68799999999999994</c:v>
                </c:pt>
                <c:pt idx="72">
                  <c:v>0.68799999999999994</c:v>
                </c:pt>
                <c:pt idx="73">
                  <c:v>0.68799999999999994</c:v>
                </c:pt>
              </c:numCache>
            </c:numRef>
          </c:xVal>
          <c:yVal>
            <c:numRef>
              <c:f>市区町村別_介護の要因疾病!$AT$5:$AT$78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140-4EA0-AA08-18F59A300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567296"/>
        <c:axId val="333566736"/>
      </c:scatterChart>
      <c:catAx>
        <c:axId val="3335656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33566176"/>
        <c:crosses val="autoZero"/>
        <c:auto val="1"/>
        <c:lblAlgn val="ctr"/>
        <c:lblOffset val="100"/>
        <c:noMultiLvlLbl val="0"/>
      </c:catAx>
      <c:valAx>
        <c:axId val="333566176"/>
        <c:scaling>
          <c:orientation val="minMax"/>
          <c:max val="1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48647342995169"/>
              <c:y val="2.877373015873015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33565616"/>
        <c:crosses val="autoZero"/>
        <c:crossBetween val="between"/>
      </c:valAx>
      <c:valAx>
        <c:axId val="33356673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33567296"/>
        <c:crosses val="max"/>
        <c:crossBetween val="midCat"/>
      </c:valAx>
      <c:valAx>
        <c:axId val="33356729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3356673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57971014492754"/>
          <c:y val="7.8162778672273808E-2"/>
          <c:w val="0.77251183574879234"/>
          <c:h val="0.917131829109596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'地区別_在宅(医科)'!$BY$5</c:f>
              <c:strCache>
                <c:ptCount val="1"/>
                <c:pt idx="0">
                  <c:v>在宅医療患者割合(医科)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3"/>
              <c:layout>
                <c:manualLayout>
                  <c:x val="2.0158970146469876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8C-4BC0-AF52-9BB256167CE7}"/>
                </c:ext>
              </c:extLst>
            </c:dLbl>
            <c:dLbl>
              <c:idx val="4"/>
              <c:layout>
                <c:manualLayout>
                  <c:x val="2.1838884325342499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C-4BC0-AF52-9BB256167CE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'地区別_在宅(医科)'!$BY$7:$BY$14</c:f>
              <c:strCache>
                <c:ptCount val="8"/>
                <c:pt idx="0">
                  <c:v>豊能医療圏</c:v>
                </c:pt>
                <c:pt idx="1">
                  <c:v>大阪市医療圏</c:v>
                </c:pt>
                <c:pt idx="2">
                  <c:v>中河内医療圏</c:v>
                </c:pt>
                <c:pt idx="3">
                  <c:v>堺市医療圏</c:v>
                </c:pt>
                <c:pt idx="4">
                  <c:v>南河内医療圏</c:v>
                </c:pt>
                <c:pt idx="5">
                  <c:v>三島医療圏</c:v>
                </c:pt>
                <c:pt idx="6">
                  <c:v>北河内医療圏</c:v>
                </c:pt>
                <c:pt idx="7">
                  <c:v>泉州医療圏</c:v>
                </c:pt>
              </c:strCache>
            </c:strRef>
          </c:cat>
          <c:val>
            <c:numRef>
              <c:f>'地区別_在宅(医科)'!$CA$7:$CA$14</c:f>
              <c:numCache>
                <c:formatCode>0.0%</c:formatCode>
                <c:ptCount val="8"/>
                <c:pt idx="0">
                  <c:v>0.11899999999999999</c:v>
                </c:pt>
                <c:pt idx="1">
                  <c:v>0.112</c:v>
                </c:pt>
                <c:pt idx="2">
                  <c:v>0.108</c:v>
                </c:pt>
                <c:pt idx="3">
                  <c:v>0.10299999999999999</c:v>
                </c:pt>
                <c:pt idx="4">
                  <c:v>0.10199999999999999</c:v>
                </c:pt>
                <c:pt idx="5">
                  <c:v>9.7000000000000003E-2</c:v>
                </c:pt>
                <c:pt idx="6">
                  <c:v>9.5000000000000001E-2</c:v>
                </c:pt>
                <c:pt idx="7">
                  <c:v>9.1999999999999998E-2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6F-42E0-9DF0-86C7C1E1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146496"/>
        <c:axId val="26377084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7475432908594059E-3"/>
                  <c:y val="-0.8899397575205712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6F-42E0-9DF0-86C7C1E1AE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'地区別_在宅(医科)'!$CF$7:$CF$14</c:f>
              <c:numCache>
                <c:formatCode>0.0%</c:formatCode>
                <c:ptCount val="8"/>
                <c:pt idx="0">
                  <c:v>0.107</c:v>
                </c:pt>
                <c:pt idx="1">
                  <c:v>0.107</c:v>
                </c:pt>
                <c:pt idx="2">
                  <c:v>0.107</c:v>
                </c:pt>
                <c:pt idx="3">
                  <c:v>0.107</c:v>
                </c:pt>
                <c:pt idx="4">
                  <c:v>0.107</c:v>
                </c:pt>
                <c:pt idx="5">
                  <c:v>0.107</c:v>
                </c:pt>
                <c:pt idx="6">
                  <c:v>0.107</c:v>
                </c:pt>
                <c:pt idx="7">
                  <c:v>0.107</c:v>
                </c:pt>
              </c:numCache>
            </c:numRef>
          </c:xVal>
          <c:yVal>
            <c:numRef>
              <c:f>'地区別_在宅(医科)'!$CH$7:$CH$14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D6F-42E0-9DF0-86C7C1E1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3769168"/>
        <c:axId val="263768048"/>
      </c:scatterChart>
      <c:catAx>
        <c:axId val="2641464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263770848"/>
        <c:crosses val="autoZero"/>
        <c:auto val="1"/>
        <c:lblAlgn val="ctr"/>
        <c:lblOffset val="100"/>
        <c:noMultiLvlLbl val="0"/>
      </c:catAx>
      <c:valAx>
        <c:axId val="263770848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48647342995169"/>
              <c:y val="2.877373015873015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264146496"/>
        <c:crosses val="autoZero"/>
        <c:crossBetween val="between"/>
      </c:valAx>
      <c:valAx>
        <c:axId val="26376804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263769168"/>
        <c:crosses val="max"/>
        <c:crossBetween val="midCat"/>
      </c:valAx>
      <c:valAx>
        <c:axId val="263769168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26376804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97826086956522"/>
          <c:y val="7.8162778672273808E-2"/>
          <c:w val="0.77711328502415455"/>
          <c:h val="0.917131829109596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'地区別_在宅(医科)'!$CB$5</c:f>
              <c:strCache>
                <c:ptCount val="1"/>
                <c:pt idx="0">
                  <c:v>訪問診療患者割合(医科)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3"/>
              <c:layout>
                <c:manualLayout>
                  <c:x val="2.1838884325342374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20-4279-8D36-CCBC4712186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'地区別_在宅(医科)'!$CB$7:$CB$14</c:f>
              <c:strCache>
                <c:ptCount val="8"/>
                <c:pt idx="0">
                  <c:v>豊能医療圏</c:v>
                </c:pt>
                <c:pt idx="1">
                  <c:v>中河内医療圏</c:v>
                </c:pt>
                <c:pt idx="2">
                  <c:v>大阪市医療圏</c:v>
                </c:pt>
                <c:pt idx="3">
                  <c:v>堺市医療圏</c:v>
                </c:pt>
                <c:pt idx="4">
                  <c:v>三島医療圏</c:v>
                </c:pt>
                <c:pt idx="5">
                  <c:v>北河内医療圏</c:v>
                </c:pt>
                <c:pt idx="6">
                  <c:v>南河内医療圏</c:v>
                </c:pt>
                <c:pt idx="7">
                  <c:v>泉州医療圏</c:v>
                </c:pt>
              </c:strCache>
            </c:strRef>
          </c:cat>
          <c:val>
            <c:numRef>
              <c:f>'地区別_在宅(医科)'!$CD$7:$CD$14</c:f>
              <c:numCache>
                <c:formatCode>0.0%</c:formatCode>
                <c:ptCount val="8"/>
                <c:pt idx="0">
                  <c:v>7.9000000000000001E-2</c:v>
                </c:pt>
                <c:pt idx="1">
                  <c:v>7.5999999999999998E-2</c:v>
                </c:pt>
                <c:pt idx="2">
                  <c:v>7.2999999999999995E-2</c:v>
                </c:pt>
                <c:pt idx="3">
                  <c:v>6.7000000000000004E-2</c:v>
                </c:pt>
                <c:pt idx="4">
                  <c:v>6.4000000000000001E-2</c:v>
                </c:pt>
                <c:pt idx="5">
                  <c:v>6.2E-2</c:v>
                </c:pt>
                <c:pt idx="6">
                  <c:v>6.2E-2</c:v>
                </c:pt>
                <c:pt idx="7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A-4FD4-B860-D536558B0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080848"/>
        <c:axId val="26608140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338164251207729E-3"/>
                  <c:y val="-0.89000793650793653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3A-4FD4-B860-D536558B00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'地区別_在宅(医科)'!$CG$7:$CG$14</c:f>
              <c:numCache>
                <c:formatCode>0.0%</c:formatCode>
                <c:ptCount val="8"/>
                <c:pt idx="0">
                  <c:v>7.0000000000000007E-2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7.0000000000000007E-2</c:v>
                </c:pt>
                <c:pt idx="4">
                  <c:v>7.0000000000000007E-2</c:v>
                </c:pt>
                <c:pt idx="5">
                  <c:v>7.0000000000000007E-2</c:v>
                </c:pt>
                <c:pt idx="6">
                  <c:v>7.0000000000000007E-2</c:v>
                </c:pt>
                <c:pt idx="7">
                  <c:v>7.0000000000000007E-2</c:v>
                </c:pt>
              </c:numCache>
            </c:numRef>
          </c:xVal>
          <c:yVal>
            <c:numRef>
              <c:f>'地区別_在宅(医科)'!$CH$7:$CH$14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3A-4FD4-B860-D536558B0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6082528"/>
        <c:axId val="266081968"/>
      </c:scatterChart>
      <c:catAx>
        <c:axId val="2660808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266081408"/>
        <c:crosses val="autoZero"/>
        <c:auto val="1"/>
        <c:lblAlgn val="ctr"/>
        <c:lblOffset val="100"/>
        <c:noMultiLvlLbl val="0"/>
      </c:catAx>
      <c:valAx>
        <c:axId val="266081408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48647342995169"/>
              <c:y val="2.877373015873015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266080848"/>
        <c:crosses val="autoZero"/>
        <c:crossBetween val="between"/>
      </c:valAx>
      <c:valAx>
        <c:axId val="26608196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266082528"/>
        <c:crosses val="max"/>
        <c:crossBetween val="midCat"/>
      </c:valAx>
      <c:valAx>
        <c:axId val="266082528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26608196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0483091787438"/>
          <c:y val="7.8162778672273808E-2"/>
          <c:w val="0.79858671497584544"/>
          <c:h val="0.917131829109596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'市区町村別_在宅(医科)'!$BY$5</c:f>
              <c:strCache>
                <c:ptCount val="1"/>
                <c:pt idx="0">
                  <c:v>在宅医療患者割合(医科)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29"/>
              <c:layout>
                <c:manualLayout>
                  <c:x val="3.3575721844971464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37-4731-B30C-C000EF594BCF}"/>
                </c:ext>
              </c:extLst>
            </c:dLbl>
            <c:dLbl>
              <c:idx val="30"/>
              <c:layout>
                <c:manualLayout>
                  <c:x val="5.03635827674590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37-4731-B30C-C000EF594BCF}"/>
                </c:ext>
              </c:extLst>
            </c:dLbl>
            <c:dLbl>
              <c:idx val="31"/>
              <c:layout>
                <c:manualLayout>
                  <c:x val="3.3575721844972695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37-4731-B30C-C000EF594BCF}"/>
                </c:ext>
              </c:extLst>
            </c:dLbl>
            <c:dLbl>
              <c:idx val="32"/>
              <c:layout>
                <c:manualLayout>
                  <c:x val="3.3575721844972695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37-4731-B30C-C000EF594BCF}"/>
                </c:ext>
              </c:extLst>
            </c:dLbl>
            <c:dLbl>
              <c:idx val="33"/>
              <c:layout>
                <c:manualLayout>
                  <c:x val="1.3430288737988955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37-4731-B30C-C000EF594BCF}"/>
                </c:ext>
              </c:extLst>
            </c:dLbl>
            <c:dLbl>
              <c:idx val="34"/>
              <c:layout>
                <c:manualLayout>
                  <c:x val="1.3430288737988955E-2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37-4731-B30C-C000EF594BCF}"/>
                </c:ext>
              </c:extLst>
            </c:dLbl>
            <c:dLbl>
              <c:idx val="35"/>
              <c:layout>
                <c:manualLayout>
                  <c:x val="1.8466647014734983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37-4731-B30C-C000EF594BCF}"/>
                </c:ext>
              </c:extLst>
            </c:dLbl>
            <c:dLbl>
              <c:idx val="36"/>
              <c:layout>
                <c:manualLayout>
                  <c:x val="1.8466647014734983E-2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37-4731-B30C-C000EF594BCF}"/>
                </c:ext>
              </c:extLst>
            </c:dLbl>
            <c:dLbl>
              <c:idx val="37"/>
              <c:layout>
                <c:manualLayout>
                  <c:x val="2.3503005291480888E-2"/>
                  <c:y val="1.623130256147258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37-4731-B30C-C000EF594BCF}"/>
                </c:ext>
              </c:extLst>
            </c:dLbl>
            <c:dLbl>
              <c:idx val="38"/>
              <c:layout>
                <c:manualLayout>
                  <c:x val="2.3503005291480888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37-4731-B30C-C000EF594BCF}"/>
                </c:ext>
              </c:extLst>
            </c:dLbl>
            <c:dLbl>
              <c:idx val="39"/>
              <c:layout>
                <c:manualLayout>
                  <c:x val="2.8539363568226669E-2"/>
                  <c:y val="1.623130256147258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37-4731-B30C-C000EF594BCF}"/>
                </c:ext>
              </c:extLst>
            </c:dLbl>
            <c:dLbl>
              <c:idx val="40"/>
              <c:layout>
                <c:manualLayout>
                  <c:x val="-3.3575721844972695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37-4731-B30C-C000EF594BCF}"/>
                </c:ext>
              </c:extLst>
            </c:dLbl>
            <c:dLbl>
              <c:idx val="41"/>
              <c:layout>
                <c:manualLayout>
                  <c:x val="-3.3575721844972695E-3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37-4731-B30C-C000EF594BCF}"/>
                </c:ext>
              </c:extLst>
            </c:dLbl>
            <c:dLbl>
              <c:idx val="42"/>
              <c:layout>
                <c:manualLayout>
                  <c:x val="-3.3575721844972695E-3"/>
                  <c:y val="1.623130256147258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BE-4D2B-950C-6468255E6E1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'市区町村別_在宅(医科)'!$BY$7:$BY$80</c:f>
              <c:strCache>
                <c:ptCount val="74"/>
                <c:pt idx="0">
                  <c:v>中央区</c:v>
                </c:pt>
                <c:pt idx="1">
                  <c:v>田尻町</c:v>
                </c:pt>
                <c:pt idx="2">
                  <c:v>東成区</c:v>
                </c:pt>
                <c:pt idx="3">
                  <c:v>池田市</c:v>
                </c:pt>
                <c:pt idx="4">
                  <c:v>北区</c:v>
                </c:pt>
                <c:pt idx="5">
                  <c:v>東住吉区</c:v>
                </c:pt>
                <c:pt idx="6">
                  <c:v>旭区</c:v>
                </c:pt>
                <c:pt idx="7">
                  <c:v>箕面市</c:v>
                </c:pt>
                <c:pt idx="8">
                  <c:v>堺市西区</c:v>
                </c:pt>
                <c:pt idx="9">
                  <c:v>藤井寺市</c:v>
                </c:pt>
                <c:pt idx="10">
                  <c:v>吹田市</c:v>
                </c:pt>
                <c:pt idx="11">
                  <c:v>住吉区</c:v>
                </c:pt>
                <c:pt idx="12">
                  <c:v>天王寺区</c:v>
                </c:pt>
                <c:pt idx="13">
                  <c:v>阿倍野区</c:v>
                </c:pt>
                <c:pt idx="14">
                  <c:v>豊中市</c:v>
                </c:pt>
                <c:pt idx="15">
                  <c:v>城東区</c:v>
                </c:pt>
                <c:pt idx="16">
                  <c:v>八尾市</c:v>
                </c:pt>
                <c:pt idx="17">
                  <c:v>高石市</c:v>
                </c:pt>
                <c:pt idx="18">
                  <c:v>福島区</c:v>
                </c:pt>
                <c:pt idx="19">
                  <c:v>大阪市</c:v>
                </c:pt>
                <c:pt idx="20">
                  <c:v>守口市</c:v>
                </c:pt>
                <c:pt idx="21">
                  <c:v>富田林市</c:v>
                </c:pt>
                <c:pt idx="22">
                  <c:v>生野区</c:v>
                </c:pt>
                <c:pt idx="23">
                  <c:v>大阪狭山市</c:v>
                </c:pt>
                <c:pt idx="24">
                  <c:v>浪速区</c:v>
                </c:pt>
                <c:pt idx="25">
                  <c:v>茨木市</c:v>
                </c:pt>
                <c:pt idx="26">
                  <c:v>堺市堺区</c:v>
                </c:pt>
                <c:pt idx="27">
                  <c:v>東大阪市</c:v>
                </c:pt>
                <c:pt idx="28">
                  <c:v>東淀川区</c:v>
                </c:pt>
                <c:pt idx="29">
                  <c:v>平野区</c:v>
                </c:pt>
                <c:pt idx="30">
                  <c:v>羽曳野市</c:v>
                </c:pt>
                <c:pt idx="31">
                  <c:v>鶴見区</c:v>
                </c:pt>
                <c:pt idx="32">
                  <c:v>西淀川区</c:v>
                </c:pt>
                <c:pt idx="33">
                  <c:v>都島区</c:v>
                </c:pt>
                <c:pt idx="34">
                  <c:v>堺市</c:v>
                </c:pt>
                <c:pt idx="35">
                  <c:v>淀川区</c:v>
                </c:pt>
                <c:pt idx="36">
                  <c:v>堺市美原区</c:v>
                </c:pt>
                <c:pt idx="37">
                  <c:v>岬町</c:v>
                </c:pt>
                <c:pt idx="38">
                  <c:v>堺市北区</c:v>
                </c:pt>
                <c:pt idx="39">
                  <c:v>熊取町</c:v>
                </c:pt>
                <c:pt idx="40">
                  <c:v>西区</c:v>
                </c:pt>
                <c:pt idx="41">
                  <c:v>泉佐野市</c:v>
                </c:pt>
                <c:pt idx="42">
                  <c:v>西成区</c:v>
                </c:pt>
                <c:pt idx="43">
                  <c:v>此花区</c:v>
                </c:pt>
                <c:pt idx="44">
                  <c:v>住之江区</c:v>
                </c:pt>
                <c:pt idx="45">
                  <c:v>枚方市</c:v>
                </c:pt>
                <c:pt idx="46">
                  <c:v>松原市</c:v>
                </c:pt>
                <c:pt idx="47">
                  <c:v>摂津市</c:v>
                </c:pt>
                <c:pt idx="48">
                  <c:v>堺市東区</c:v>
                </c:pt>
                <c:pt idx="49">
                  <c:v>堺市南区</c:v>
                </c:pt>
                <c:pt idx="50">
                  <c:v>大東市</c:v>
                </c:pt>
                <c:pt idx="51">
                  <c:v>柏原市</c:v>
                </c:pt>
                <c:pt idx="52">
                  <c:v>寝屋川市</c:v>
                </c:pt>
                <c:pt idx="53">
                  <c:v>四條畷市</c:v>
                </c:pt>
                <c:pt idx="54">
                  <c:v>交野市</c:v>
                </c:pt>
                <c:pt idx="55">
                  <c:v>高槻市</c:v>
                </c:pt>
                <c:pt idx="56">
                  <c:v>河南町</c:v>
                </c:pt>
                <c:pt idx="57">
                  <c:v>泉大津市</c:v>
                </c:pt>
                <c:pt idx="58">
                  <c:v>和泉市</c:v>
                </c:pt>
                <c:pt idx="59">
                  <c:v>河内長野市</c:v>
                </c:pt>
                <c:pt idx="60">
                  <c:v>忠岡町</c:v>
                </c:pt>
                <c:pt idx="61">
                  <c:v>阪南市</c:v>
                </c:pt>
                <c:pt idx="62">
                  <c:v>堺市中区</c:v>
                </c:pt>
                <c:pt idx="63">
                  <c:v>岸和田市</c:v>
                </c:pt>
                <c:pt idx="64">
                  <c:v>貝塚市</c:v>
                </c:pt>
                <c:pt idx="65">
                  <c:v>豊能町</c:v>
                </c:pt>
                <c:pt idx="66">
                  <c:v>千早赤阪村</c:v>
                </c:pt>
                <c:pt idx="67">
                  <c:v>大正区</c:v>
                </c:pt>
                <c:pt idx="68">
                  <c:v>太子町</c:v>
                </c:pt>
                <c:pt idx="69">
                  <c:v>島本町</c:v>
                </c:pt>
                <c:pt idx="70">
                  <c:v>門真市</c:v>
                </c:pt>
                <c:pt idx="71">
                  <c:v>能勢町</c:v>
                </c:pt>
                <c:pt idx="72">
                  <c:v>泉南市</c:v>
                </c:pt>
                <c:pt idx="73">
                  <c:v>港区</c:v>
                </c:pt>
              </c:strCache>
            </c:strRef>
          </c:cat>
          <c:val>
            <c:numRef>
              <c:f>'市区町村別_在宅(医科)'!$CA$7:$CA$80</c:f>
              <c:numCache>
                <c:formatCode>0.0%</c:formatCode>
                <c:ptCount val="74"/>
                <c:pt idx="0">
                  <c:v>0.13800000000000001</c:v>
                </c:pt>
                <c:pt idx="1">
                  <c:v>0.13300000000000001</c:v>
                </c:pt>
                <c:pt idx="2">
                  <c:v>0.13</c:v>
                </c:pt>
                <c:pt idx="3">
                  <c:v>0.128</c:v>
                </c:pt>
                <c:pt idx="4">
                  <c:v>0.127</c:v>
                </c:pt>
                <c:pt idx="5">
                  <c:v>0.125</c:v>
                </c:pt>
                <c:pt idx="6">
                  <c:v>0.124</c:v>
                </c:pt>
                <c:pt idx="7">
                  <c:v>0.124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0.11899999999999999</c:v>
                </c:pt>
                <c:pt idx="12">
                  <c:v>0.11799999999999999</c:v>
                </c:pt>
                <c:pt idx="13">
                  <c:v>0.11700000000000001</c:v>
                </c:pt>
                <c:pt idx="14">
                  <c:v>0.11600000000000001</c:v>
                </c:pt>
                <c:pt idx="15">
                  <c:v>0.11600000000000001</c:v>
                </c:pt>
                <c:pt idx="16">
                  <c:v>0.115</c:v>
                </c:pt>
                <c:pt idx="17">
                  <c:v>0.114</c:v>
                </c:pt>
                <c:pt idx="18">
                  <c:v>0.113</c:v>
                </c:pt>
                <c:pt idx="19">
                  <c:v>0.112</c:v>
                </c:pt>
                <c:pt idx="20">
                  <c:v>0.111</c:v>
                </c:pt>
                <c:pt idx="21">
                  <c:v>0.11</c:v>
                </c:pt>
                <c:pt idx="22">
                  <c:v>0.11</c:v>
                </c:pt>
                <c:pt idx="23">
                  <c:v>0.108</c:v>
                </c:pt>
                <c:pt idx="24">
                  <c:v>0.107</c:v>
                </c:pt>
                <c:pt idx="25">
                  <c:v>0.107</c:v>
                </c:pt>
                <c:pt idx="26">
                  <c:v>0.107</c:v>
                </c:pt>
                <c:pt idx="27">
                  <c:v>0.106</c:v>
                </c:pt>
                <c:pt idx="28">
                  <c:v>0.106</c:v>
                </c:pt>
                <c:pt idx="29">
                  <c:v>0.105</c:v>
                </c:pt>
                <c:pt idx="30">
                  <c:v>0.105</c:v>
                </c:pt>
                <c:pt idx="31">
                  <c:v>0.105</c:v>
                </c:pt>
                <c:pt idx="32">
                  <c:v>0.105</c:v>
                </c:pt>
                <c:pt idx="33">
                  <c:v>0.10299999999999999</c:v>
                </c:pt>
                <c:pt idx="34">
                  <c:v>0.10299999999999999</c:v>
                </c:pt>
                <c:pt idx="35">
                  <c:v>0.10199999999999999</c:v>
                </c:pt>
                <c:pt idx="36">
                  <c:v>0.10199999999999999</c:v>
                </c:pt>
                <c:pt idx="37">
                  <c:v>0.10100000000000001</c:v>
                </c:pt>
                <c:pt idx="38">
                  <c:v>0.10100000000000001</c:v>
                </c:pt>
                <c:pt idx="39">
                  <c:v>0.1</c:v>
                </c:pt>
                <c:pt idx="40">
                  <c:v>9.9000000000000005E-2</c:v>
                </c:pt>
                <c:pt idx="41">
                  <c:v>9.9000000000000005E-2</c:v>
                </c:pt>
                <c:pt idx="42">
                  <c:v>9.9000000000000005E-2</c:v>
                </c:pt>
                <c:pt idx="43">
                  <c:v>9.7000000000000003E-2</c:v>
                </c:pt>
                <c:pt idx="44">
                  <c:v>9.5000000000000001E-2</c:v>
                </c:pt>
                <c:pt idx="45">
                  <c:v>9.5000000000000001E-2</c:v>
                </c:pt>
                <c:pt idx="46">
                  <c:v>9.5000000000000001E-2</c:v>
                </c:pt>
                <c:pt idx="47">
                  <c:v>9.4E-2</c:v>
                </c:pt>
                <c:pt idx="48">
                  <c:v>9.4E-2</c:v>
                </c:pt>
                <c:pt idx="49">
                  <c:v>9.2999999999999999E-2</c:v>
                </c:pt>
                <c:pt idx="50">
                  <c:v>9.2999999999999999E-2</c:v>
                </c:pt>
                <c:pt idx="51">
                  <c:v>9.2999999999999999E-2</c:v>
                </c:pt>
                <c:pt idx="52">
                  <c:v>9.1999999999999998E-2</c:v>
                </c:pt>
                <c:pt idx="53">
                  <c:v>9.0999999999999998E-2</c:v>
                </c:pt>
                <c:pt idx="54">
                  <c:v>9.0999999999999998E-2</c:v>
                </c:pt>
                <c:pt idx="55">
                  <c:v>9.0999999999999998E-2</c:v>
                </c:pt>
                <c:pt idx="56">
                  <c:v>8.8999999999999996E-2</c:v>
                </c:pt>
                <c:pt idx="57">
                  <c:v>8.8999999999999996E-2</c:v>
                </c:pt>
                <c:pt idx="58">
                  <c:v>8.7999999999999995E-2</c:v>
                </c:pt>
                <c:pt idx="59">
                  <c:v>8.7999999999999995E-2</c:v>
                </c:pt>
                <c:pt idx="60">
                  <c:v>8.7999999999999995E-2</c:v>
                </c:pt>
                <c:pt idx="61">
                  <c:v>8.7999999999999995E-2</c:v>
                </c:pt>
                <c:pt idx="62">
                  <c:v>8.6999999999999994E-2</c:v>
                </c:pt>
                <c:pt idx="63">
                  <c:v>8.5999999999999993E-2</c:v>
                </c:pt>
                <c:pt idx="64">
                  <c:v>8.5999999999999993E-2</c:v>
                </c:pt>
                <c:pt idx="65">
                  <c:v>8.5000000000000006E-2</c:v>
                </c:pt>
                <c:pt idx="66">
                  <c:v>8.4000000000000005E-2</c:v>
                </c:pt>
                <c:pt idx="67">
                  <c:v>8.3000000000000004E-2</c:v>
                </c:pt>
                <c:pt idx="68">
                  <c:v>8.1000000000000003E-2</c:v>
                </c:pt>
                <c:pt idx="69">
                  <c:v>8.1000000000000003E-2</c:v>
                </c:pt>
                <c:pt idx="70">
                  <c:v>7.6999999999999999E-2</c:v>
                </c:pt>
                <c:pt idx="71">
                  <c:v>6.9000000000000006E-2</c:v>
                </c:pt>
                <c:pt idx="72">
                  <c:v>6.7000000000000004E-2</c:v>
                </c:pt>
                <c:pt idx="73">
                  <c:v>6.7000000000000004E-2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3C-4D91-89C0-7026496F0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085888"/>
        <c:axId val="26608644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0676291119867828E-3"/>
                  <c:y val="-0.89303182065709186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3C-4D91-89C0-7026496F01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'市区町村別_在宅(医科)'!$CF$7:$CF$80</c:f>
              <c:numCache>
                <c:formatCode>0.0%</c:formatCode>
                <c:ptCount val="74"/>
                <c:pt idx="0">
                  <c:v>0.107</c:v>
                </c:pt>
                <c:pt idx="1">
                  <c:v>0.107</c:v>
                </c:pt>
                <c:pt idx="2">
                  <c:v>0.107</c:v>
                </c:pt>
                <c:pt idx="3">
                  <c:v>0.107</c:v>
                </c:pt>
                <c:pt idx="4">
                  <c:v>0.107</c:v>
                </c:pt>
                <c:pt idx="5">
                  <c:v>0.107</c:v>
                </c:pt>
                <c:pt idx="6">
                  <c:v>0.107</c:v>
                </c:pt>
                <c:pt idx="7">
                  <c:v>0.107</c:v>
                </c:pt>
                <c:pt idx="8">
                  <c:v>0.107</c:v>
                </c:pt>
                <c:pt idx="9">
                  <c:v>0.107</c:v>
                </c:pt>
                <c:pt idx="10">
                  <c:v>0.107</c:v>
                </c:pt>
                <c:pt idx="11">
                  <c:v>0.107</c:v>
                </c:pt>
                <c:pt idx="12">
                  <c:v>0.107</c:v>
                </c:pt>
                <c:pt idx="13">
                  <c:v>0.107</c:v>
                </c:pt>
                <c:pt idx="14">
                  <c:v>0.107</c:v>
                </c:pt>
                <c:pt idx="15">
                  <c:v>0.107</c:v>
                </c:pt>
                <c:pt idx="16">
                  <c:v>0.107</c:v>
                </c:pt>
                <c:pt idx="17">
                  <c:v>0.107</c:v>
                </c:pt>
                <c:pt idx="18">
                  <c:v>0.107</c:v>
                </c:pt>
                <c:pt idx="19">
                  <c:v>0.107</c:v>
                </c:pt>
                <c:pt idx="20">
                  <c:v>0.107</c:v>
                </c:pt>
                <c:pt idx="21">
                  <c:v>0.107</c:v>
                </c:pt>
                <c:pt idx="22">
                  <c:v>0.107</c:v>
                </c:pt>
                <c:pt idx="23">
                  <c:v>0.107</c:v>
                </c:pt>
                <c:pt idx="24">
                  <c:v>0.107</c:v>
                </c:pt>
                <c:pt idx="25">
                  <c:v>0.107</c:v>
                </c:pt>
                <c:pt idx="26">
                  <c:v>0.107</c:v>
                </c:pt>
                <c:pt idx="27">
                  <c:v>0.107</c:v>
                </c:pt>
                <c:pt idx="28">
                  <c:v>0.107</c:v>
                </c:pt>
                <c:pt idx="29">
                  <c:v>0.107</c:v>
                </c:pt>
                <c:pt idx="30">
                  <c:v>0.107</c:v>
                </c:pt>
                <c:pt idx="31">
                  <c:v>0.107</c:v>
                </c:pt>
                <c:pt idx="32">
                  <c:v>0.107</c:v>
                </c:pt>
                <c:pt idx="33">
                  <c:v>0.107</c:v>
                </c:pt>
                <c:pt idx="34">
                  <c:v>0.107</c:v>
                </c:pt>
                <c:pt idx="35">
                  <c:v>0.107</c:v>
                </c:pt>
                <c:pt idx="36">
                  <c:v>0.107</c:v>
                </c:pt>
                <c:pt idx="37">
                  <c:v>0.107</c:v>
                </c:pt>
                <c:pt idx="38">
                  <c:v>0.107</c:v>
                </c:pt>
                <c:pt idx="39">
                  <c:v>0.107</c:v>
                </c:pt>
                <c:pt idx="40">
                  <c:v>0.107</c:v>
                </c:pt>
                <c:pt idx="41">
                  <c:v>0.107</c:v>
                </c:pt>
                <c:pt idx="42">
                  <c:v>0.107</c:v>
                </c:pt>
                <c:pt idx="43">
                  <c:v>0.107</c:v>
                </c:pt>
                <c:pt idx="44">
                  <c:v>0.107</c:v>
                </c:pt>
                <c:pt idx="45">
                  <c:v>0.107</c:v>
                </c:pt>
                <c:pt idx="46">
                  <c:v>0.107</c:v>
                </c:pt>
                <c:pt idx="47">
                  <c:v>0.107</c:v>
                </c:pt>
                <c:pt idx="48">
                  <c:v>0.107</c:v>
                </c:pt>
                <c:pt idx="49">
                  <c:v>0.107</c:v>
                </c:pt>
                <c:pt idx="50">
                  <c:v>0.107</c:v>
                </c:pt>
                <c:pt idx="51">
                  <c:v>0.107</c:v>
                </c:pt>
                <c:pt idx="52">
                  <c:v>0.107</c:v>
                </c:pt>
                <c:pt idx="53">
                  <c:v>0.107</c:v>
                </c:pt>
                <c:pt idx="54">
                  <c:v>0.107</c:v>
                </c:pt>
                <c:pt idx="55">
                  <c:v>0.107</c:v>
                </c:pt>
                <c:pt idx="56">
                  <c:v>0.107</c:v>
                </c:pt>
                <c:pt idx="57">
                  <c:v>0.107</c:v>
                </c:pt>
                <c:pt idx="58">
                  <c:v>0.107</c:v>
                </c:pt>
                <c:pt idx="59">
                  <c:v>0.107</c:v>
                </c:pt>
                <c:pt idx="60">
                  <c:v>0.107</c:v>
                </c:pt>
                <c:pt idx="61">
                  <c:v>0.107</c:v>
                </c:pt>
                <c:pt idx="62">
                  <c:v>0.107</c:v>
                </c:pt>
                <c:pt idx="63">
                  <c:v>0.107</c:v>
                </c:pt>
                <c:pt idx="64">
                  <c:v>0.107</c:v>
                </c:pt>
                <c:pt idx="65">
                  <c:v>0.107</c:v>
                </c:pt>
                <c:pt idx="66">
                  <c:v>0.107</c:v>
                </c:pt>
                <c:pt idx="67">
                  <c:v>0.107</c:v>
                </c:pt>
                <c:pt idx="68">
                  <c:v>0.107</c:v>
                </c:pt>
                <c:pt idx="69">
                  <c:v>0.107</c:v>
                </c:pt>
                <c:pt idx="70">
                  <c:v>0.107</c:v>
                </c:pt>
                <c:pt idx="71">
                  <c:v>0.107</c:v>
                </c:pt>
                <c:pt idx="72">
                  <c:v>0.107</c:v>
                </c:pt>
                <c:pt idx="73">
                  <c:v>0.107</c:v>
                </c:pt>
              </c:numCache>
            </c:numRef>
          </c:xVal>
          <c:yVal>
            <c:numRef>
              <c:f>'市区町村別_在宅(医科)'!$CH$7:$CH$80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C3C-4D91-89C0-7026496F0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6087568"/>
        <c:axId val="266087008"/>
      </c:scatterChart>
      <c:catAx>
        <c:axId val="26608588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266086448"/>
        <c:crosses val="autoZero"/>
        <c:auto val="1"/>
        <c:lblAlgn val="ctr"/>
        <c:lblOffset val="100"/>
        <c:noMultiLvlLbl val="0"/>
      </c:catAx>
      <c:valAx>
        <c:axId val="266086448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48647342995169"/>
              <c:y val="2.877373015873015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266085888"/>
        <c:crosses val="autoZero"/>
        <c:crossBetween val="between"/>
      </c:valAx>
      <c:valAx>
        <c:axId val="26608700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266087568"/>
        <c:crosses val="max"/>
        <c:crossBetween val="midCat"/>
      </c:valAx>
      <c:valAx>
        <c:axId val="266087568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26608700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0483091787438"/>
          <c:y val="7.8162778672273808E-2"/>
          <c:w val="0.79858671497584544"/>
          <c:h val="0.917131829109596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'市区町村別_在宅(医科)'!$CB$5</c:f>
              <c:strCache>
                <c:ptCount val="1"/>
                <c:pt idx="0">
                  <c:v>訪問診療患者割合(医科)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28"/>
              <c:layout>
                <c:manualLayout>
                  <c:x val="6.7151443689945391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F2-4223-AE31-6B63D8CF697E}"/>
                </c:ext>
              </c:extLst>
            </c:dLbl>
            <c:dLbl>
              <c:idx val="29"/>
              <c:layout>
                <c:manualLayout>
                  <c:x val="6.7151443689945391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F2-4223-AE31-6B63D8CF697E}"/>
                </c:ext>
              </c:extLst>
            </c:dLbl>
            <c:dLbl>
              <c:idx val="30"/>
              <c:layout>
                <c:manualLayout>
                  <c:x val="1.0072716553491809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F2-4223-AE31-6B63D8CF697E}"/>
                </c:ext>
              </c:extLst>
            </c:dLbl>
            <c:dLbl>
              <c:idx val="31"/>
              <c:layout>
                <c:manualLayout>
                  <c:x val="1.6787860922486349E-2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F2-4223-AE31-6B63D8CF697E}"/>
                </c:ext>
              </c:extLst>
            </c:dLbl>
            <c:dLbl>
              <c:idx val="32"/>
              <c:layout>
                <c:manualLayout>
                  <c:x val="1.8466647014734983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F2-4223-AE31-6B63D8CF697E}"/>
                </c:ext>
              </c:extLst>
            </c:dLbl>
            <c:dLbl>
              <c:idx val="33"/>
              <c:layout>
                <c:manualLayout>
                  <c:x val="1.846664701473485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F2-4223-AE31-6B63D8CF697E}"/>
                </c:ext>
              </c:extLst>
            </c:dLbl>
            <c:dLbl>
              <c:idx val="34"/>
              <c:layout>
                <c:manualLayout>
                  <c:x val="-6.7151443689945391E-3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F2-4223-AE31-6B63D8CF697E}"/>
                </c:ext>
              </c:extLst>
            </c:dLbl>
            <c:dLbl>
              <c:idx val="35"/>
              <c:layout>
                <c:manualLayout>
                  <c:x val="-5.0363582767459043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F2-4223-AE31-6B63D8CF697E}"/>
                </c:ext>
              </c:extLst>
            </c:dLbl>
            <c:dLbl>
              <c:idx val="36"/>
              <c:layout>
                <c:manualLayout>
                  <c:x val="-5.036358276745904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F2-4223-AE31-6B63D8CF697E}"/>
                </c:ext>
              </c:extLst>
            </c:dLbl>
            <c:dLbl>
              <c:idx val="37"/>
              <c:layout>
                <c:manualLayout>
                  <c:x val="-5.0363582767459043E-3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F2-4223-AE31-6B63D8CF697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'市区町村別_在宅(医科)'!$CB$7:$CB$80</c:f>
              <c:strCache>
                <c:ptCount val="74"/>
                <c:pt idx="0">
                  <c:v>田尻町</c:v>
                </c:pt>
                <c:pt idx="1">
                  <c:v>中央区</c:v>
                </c:pt>
                <c:pt idx="2">
                  <c:v>箕面市</c:v>
                </c:pt>
                <c:pt idx="3">
                  <c:v>東住吉区</c:v>
                </c:pt>
                <c:pt idx="4">
                  <c:v>八尾市</c:v>
                </c:pt>
                <c:pt idx="5">
                  <c:v>旭区</c:v>
                </c:pt>
                <c:pt idx="6">
                  <c:v>藤井寺市</c:v>
                </c:pt>
                <c:pt idx="7">
                  <c:v>天王寺区</c:v>
                </c:pt>
                <c:pt idx="8">
                  <c:v>池田市</c:v>
                </c:pt>
                <c:pt idx="9">
                  <c:v>東成区</c:v>
                </c:pt>
                <c:pt idx="10">
                  <c:v>堺市西区</c:v>
                </c:pt>
                <c:pt idx="11">
                  <c:v>城東区</c:v>
                </c:pt>
                <c:pt idx="12">
                  <c:v>豊中市</c:v>
                </c:pt>
                <c:pt idx="13">
                  <c:v>北区</c:v>
                </c:pt>
                <c:pt idx="14">
                  <c:v>高石市</c:v>
                </c:pt>
                <c:pt idx="15">
                  <c:v>住吉区</c:v>
                </c:pt>
                <c:pt idx="16">
                  <c:v>阿倍野区</c:v>
                </c:pt>
                <c:pt idx="17">
                  <c:v>吹田市</c:v>
                </c:pt>
                <c:pt idx="18">
                  <c:v>守口市</c:v>
                </c:pt>
                <c:pt idx="19">
                  <c:v>岬町</c:v>
                </c:pt>
                <c:pt idx="20">
                  <c:v>生野区</c:v>
                </c:pt>
                <c:pt idx="21">
                  <c:v>大阪市</c:v>
                </c:pt>
                <c:pt idx="22">
                  <c:v>平野区</c:v>
                </c:pt>
                <c:pt idx="23">
                  <c:v>東大阪市</c:v>
                </c:pt>
                <c:pt idx="24">
                  <c:v>羽曳野市</c:v>
                </c:pt>
                <c:pt idx="25">
                  <c:v>茨木市</c:v>
                </c:pt>
                <c:pt idx="26">
                  <c:v>熊取町</c:v>
                </c:pt>
                <c:pt idx="27">
                  <c:v>堺市美原区</c:v>
                </c:pt>
                <c:pt idx="28">
                  <c:v>西淀川区</c:v>
                </c:pt>
                <c:pt idx="29">
                  <c:v>堺市堺区</c:v>
                </c:pt>
                <c:pt idx="30">
                  <c:v>淀川区</c:v>
                </c:pt>
                <c:pt idx="31">
                  <c:v>堺市</c:v>
                </c:pt>
                <c:pt idx="32">
                  <c:v>浪速区</c:v>
                </c:pt>
                <c:pt idx="33">
                  <c:v>堺市北区</c:v>
                </c:pt>
                <c:pt idx="34">
                  <c:v>鶴見区</c:v>
                </c:pt>
                <c:pt idx="35">
                  <c:v>都島区</c:v>
                </c:pt>
                <c:pt idx="36">
                  <c:v>福島区</c:v>
                </c:pt>
                <c:pt idx="37">
                  <c:v>枚方市</c:v>
                </c:pt>
                <c:pt idx="38">
                  <c:v>泉大津市</c:v>
                </c:pt>
                <c:pt idx="39">
                  <c:v>東淀川区</c:v>
                </c:pt>
                <c:pt idx="40">
                  <c:v>泉佐野市</c:v>
                </c:pt>
                <c:pt idx="41">
                  <c:v>高槻市</c:v>
                </c:pt>
                <c:pt idx="42">
                  <c:v>住之江区</c:v>
                </c:pt>
                <c:pt idx="43">
                  <c:v>和泉市</c:v>
                </c:pt>
                <c:pt idx="44">
                  <c:v>堺市東区</c:v>
                </c:pt>
                <c:pt idx="45">
                  <c:v>松原市</c:v>
                </c:pt>
                <c:pt idx="46">
                  <c:v>西区</c:v>
                </c:pt>
                <c:pt idx="47">
                  <c:v>堺市南区</c:v>
                </c:pt>
                <c:pt idx="48">
                  <c:v>西成区</c:v>
                </c:pt>
                <c:pt idx="49">
                  <c:v>忠岡町</c:v>
                </c:pt>
                <c:pt idx="50">
                  <c:v>柏原市</c:v>
                </c:pt>
                <c:pt idx="51">
                  <c:v>堺市中区</c:v>
                </c:pt>
                <c:pt idx="52">
                  <c:v>大東市</c:v>
                </c:pt>
                <c:pt idx="53">
                  <c:v>摂津市</c:v>
                </c:pt>
                <c:pt idx="54">
                  <c:v>寝屋川市</c:v>
                </c:pt>
                <c:pt idx="55">
                  <c:v>大阪狭山市</c:v>
                </c:pt>
                <c:pt idx="56">
                  <c:v>岸和田市</c:v>
                </c:pt>
                <c:pt idx="57">
                  <c:v>四條畷市</c:v>
                </c:pt>
                <c:pt idx="58">
                  <c:v>此花区</c:v>
                </c:pt>
                <c:pt idx="59">
                  <c:v>阪南市</c:v>
                </c:pt>
                <c:pt idx="60">
                  <c:v>豊能町</c:v>
                </c:pt>
                <c:pt idx="61">
                  <c:v>富田林市</c:v>
                </c:pt>
                <c:pt idx="62">
                  <c:v>大正区</c:v>
                </c:pt>
                <c:pt idx="63">
                  <c:v>島本町</c:v>
                </c:pt>
                <c:pt idx="64">
                  <c:v>河内長野市</c:v>
                </c:pt>
                <c:pt idx="65">
                  <c:v>交野市</c:v>
                </c:pt>
                <c:pt idx="66">
                  <c:v>貝塚市</c:v>
                </c:pt>
                <c:pt idx="67">
                  <c:v>千早赤阪村</c:v>
                </c:pt>
                <c:pt idx="68">
                  <c:v>河南町</c:v>
                </c:pt>
                <c:pt idx="69">
                  <c:v>門真市</c:v>
                </c:pt>
                <c:pt idx="70">
                  <c:v>港区</c:v>
                </c:pt>
                <c:pt idx="71">
                  <c:v>太子町</c:v>
                </c:pt>
                <c:pt idx="72">
                  <c:v>泉南市</c:v>
                </c:pt>
                <c:pt idx="73">
                  <c:v>能勢町</c:v>
                </c:pt>
              </c:strCache>
            </c:strRef>
          </c:cat>
          <c:val>
            <c:numRef>
              <c:f>'市区町村別_在宅(医科)'!$CD$7:$CD$80</c:f>
              <c:numCache>
                <c:formatCode>0.0%</c:formatCode>
                <c:ptCount val="74"/>
                <c:pt idx="0">
                  <c:v>9.2999999999999999E-2</c:v>
                </c:pt>
                <c:pt idx="1">
                  <c:v>9.1999999999999998E-2</c:v>
                </c:pt>
                <c:pt idx="2">
                  <c:v>8.7999999999999995E-2</c:v>
                </c:pt>
                <c:pt idx="3">
                  <c:v>8.6999999999999994E-2</c:v>
                </c:pt>
                <c:pt idx="4">
                  <c:v>8.5999999999999993E-2</c:v>
                </c:pt>
                <c:pt idx="5">
                  <c:v>8.5000000000000006E-2</c:v>
                </c:pt>
                <c:pt idx="6">
                  <c:v>8.4000000000000005E-2</c:v>
                </c:pt>
                <c:pt idx="7">
                  <c:v>8.4000000000000005E-2</c:v>
                </c:pt>
                <c:pt idx="8">
                  <c:v>8.1000000000000003E-2</c:v>
                </c:pt>
                <c:pt idx="9">
                  <c:v>8.1000000000000003E-2</c:v>
                </c:pt>
                <c:pt idx="10">
                  <c:v>0.08</c:v>
                </c:pt>
                <c:pt idx="11">
                  <c:v>7.9000000000000001E-2</c:v>
                </c:pt>
                <c:pt idx="12">
                  <c:v>7.9000000000000001E-2</c:v>
                </c:pt>
                <c:pt idx="13">
                  <c:v>7.9000000000000001E-2</c:v>
                </c:pt>
                <c:pt idx="14">
                  <c:v>7.8E-2</c:v>
                </c:pt>
                <c:pt idx="15">
                  <c:v>7.6999999999999999E-2</c:v>
                </c:pt>
                <c:pt idx="16">
                  <c:v>7.6999999999999999E-2</c:v>
                </c:pt>
                <c:pt idx="17">
                  <c:v>7.4999999999999997E-2</c:v>
                </c:pt>
                <c:pt idx="18">
                  <c:v>7.3999999999999996E-2</c:v>
                </c:pt>
                <c:pt idx="19">
                  <c:v>7.3999999999999996E-2</c:v>
                </c:pt>
                <c:pt idx="20">
                  <c:v>7.2999999999999995E-2</c:v>
                </c:pt>
                <c:pt idx="21">
                  <c:v>7.2999999999999995E-2</c:v>
                </c:pt>
                <c:pt idx="22">
                  <c:v>7.1999999999999995E-2</c:v>
                </c:pt>
                <c:pt idx="23">
                  <c:v>7.1999999999999995E-2</c:v>
                </c:pt>
                <c:pt idx="24">
                  <c:v>7.1999999999999995E-2</c:v>
                </c:pt>
                <c:pt idx="25">
                  <c:v>7.0000000000000007E-2</c:v>
                </c:pt>
                <c:pt idx="26">
                  <c:v>7.0000000000000007E-2</c:v>
                </c:pt>
                <c:pt idx="27">
                  <c:v>7.0000000000000007E-2</c:v>
                </c:pt>
                <c:pt idx="28">
                  <c:v>6.9000000000000006E-2</c:v>
                </c:pt>
                <c:pt idx="29">
                  <c:v>6.9000000000000006E-2</c:v>
                </c:pt>
                <c:pt idx="30">
                  <c:v>6.8000000000000005E-2</c:v>
                </c:pt>
                <c:pt idx="31">
                  <c:v>6.7000000000000004E-2</c:v>
                </c:pt>
                <c:pt idx="32">
                  <c:v>6.7000000000000004E-2</c:v>
                </c:pt>
                <c:pt idx="33">
                  <c:v>6.7000000000000004E-2</c:v>
                </c:pt>
                <c:pt idx="34">
                  <c:v>6.6000000000000003E-2</c:v>
                </c:pt>
                <c:pt idx="35">
                  <c:v>6.6000000000000003E-2</c:v>
                </c:pt>
                <c:pt idx="36">
                  <c:v>6.6000000000000003E-2</c:v>
                </c:pt>
                <c:pt idx="37">
                  <c:v>6.6000000000000003E-2</c:v>
                </c:pt>
                <c:pt idx="38">
                  <c:v>6.5000000000000002E-2</c:v>
                </c:pt>
                <c:pt idx="39">
                  <c:v>6.5000000000000002E-2</c:v>
                </c:pt>
                <c:pt idx="40">
                  <c:v>6.4000000000000001E-2</c:v>
                </c:pt>
                <c:pt idx="41">
                  <c:v>6.2E-2</c:v>
                </c:pt>
                <c:pt idx="42">
                  <c:v>6.2E-2</c:v>
                </c:pt>
                <c:pt idx="43">
                  <c:v>6.2E-2</c:v>
                </c:pt>
                <c:pt idx="44">
                  <c:v>6.0999999999999999E-2</c:v>
                </c:pt>
                <c:pt idx="45">
                  <c:v>6.0999999999999999E-2</c:v>
                </c:pt>
                <c:pt idx="46">
                  <c:v>0.06</c:v>
                </c:pt>
                <c:pt idx="47">
                  <c:v>0.06</c:v>
                </c:pt>
                <c:pt idx="48">
                  <c:v>5.8999999999999997E-2</c:v>
                </c:pt>
                <c:pt idx="49">
                  <c:v>5.8999999999999997E-2</c:v>
                </c:pt>
                <c:pt idx="50">
                  <c:v>5.8000000000000003E-2</c:v>
                </c:pt>
                <c:pt idx="51">
                  <c:v>5.8000000000000003E-2</c:v>
                </c:pt>
                <c:pt idx="52">
                  <c:v>5.8000000000000003E-2</c:v>
                </c:pt>
                <c:pt idx="53">
                  <c:v>5.7000000000000002E-2</c:v>
                </c:pt>
                <c:pt idx="54">
                  <c:v>5.6000000000000001E-2</c:v>
                </c:pt>
                <c:pt idx="55">
                  <c:v>5.6000000000000001E-2</c:v>
                </c:pt>
                <c:pt idx="56">
                  <c:v>5.6000000000000001E-2</c:v>
                </c:pt>
                <c:pt idx="57">
                  <c:v>5.6000000000000001E-2</c:v>
                </c:pt>
                <c:pt idx="58">
                  <c:v>5.6000000000000001E-2</c:v>
                </c:pt>
                <c:pt idx="59">
                  <c:v>5.6000000000000001E-2</c:v>
                </c:pt>
                <c:pt idx="60">
                  <c:v>5.5E-2</c:v>
                </c:pt>
                <c:pt idx="61">
                  <c:v>5.3999999999999999E-2</c:v>
                </c:pt>
                <c:pt idx="62">
                  <c:v>5.3999999999999999E-2</c:v>
                </c:pt>
                <c:pt idx="63">
                  <c:v>5.2999999999999999E-2</c:v>
                </c:pt>
                <c:pt idx="64">
                  <c:v>5.2999999999999999E-2</c:v>
                </c:pt>
                <c:pt idx="65">
                  <c:v>5.1999999999999998E-2</c:v>
                </c:pt>
                <c:pt idx="66">
                  <c:v>5.1999999999999998E-2</c:v>
                </c:pt>
                <c:pt idx="67">
                  <c:v>5.0999999999999997E-2</c:v>
                </c:pt>
                <c:pt idx="68">
                  <c:v>0.05</c:v>
                </c:pt>
                <c:pt idx="69">
                  <c:v>0.05</c:v>
                </c:pt>
                <c:pt idx="70">
                  <c:v>4.2999999999999997E-2</c:v>
                </c:pt>
                <c:pt idx="71">
                  <c:v>4.2000000000000003E-2</c:v>
                </c:pt>
                <c:pt idx="72">
                  <c:v>3.7999999999999999E-2</c:v>
                </c:pt>
                <c:pt idx="73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9-426B-9D09-01747C994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465856"/>
        <c:axId val="32046641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338806943468904E-3"/>
                  <c:y val="-0.8930999921278182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F9-426B-9D09-01747C9940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'市区町村別_在宅(医科)'!$CG$7:$CG$80</c:f>
              <c:numCache>
                <c:formatCode>0.0%</c:formatCode>
                <c:ptCount val="74"/>
                <c:pt idx="0">
                  <c:v>7.0000000000000007E-2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7.0000000000000007E-2</c:v>
                </c:pt>
                <c:pt idx="4">
                  <c:v>7.0000000000000007E-2</c:v>
                </c:pt>
                <c:pt idx="5">
                  <c:v>7.0000000000000007E-2</c:v>
                </c:pt>
                <c:pt idx="6">
                  <c:v>7.0000000000000007E-2</c:v>
                </c:pt>
                <c:pt idx="7">
                  <c:v>7.0000000000000007E-2</c:v>
                </c:pt>
                <c:pt idx="8">
                  <c:v>7.0000000000000007E-2</c:v>
                </c:pt>
                <c:pt idx="9">
                  <c:v>7.0000000000000007E-2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7.0000000000000007E-2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7.0000000000000007E-2</c:v>
                </c:pt>
                <c:pt idx="17">
                  <c:v>7.0000000000000007E-2</c:v>
                </c:pt>
                <c:pt idx="18">
                  <c:v>7.0000000000000007E-2</c:v>
                </c:pt>
                <c:pt idx="19">
                  <c:v>7.0000000000000007E-2</c:v>
                </c:pt>
                <c:pt idx="20">
                  <c:v>7.0000000000000007E-2</c:v>
                </c:pt>
                <c:pt idx="21">
                  <c:v>7.0000000000000007E-2</c:v>
                </c:pt>
                <c:pt idx="22">
                  <c:v>7.0000000000000007E-2</c:v>
                </c:pt>
                <c:pt idx="23">
                  <c:v>7.0000000000000007E-2</c:v>
                </c:pt>
                <c:pt idx="24">
                  <c:v>7.0000000000000007E-2</c:v>
                </c:pt>
                <c:pt idx="25">
                  <c:v>7.0000000000000007E-2</c:v>
                </c:pt>
                <c:pt idx="26">
                  <c:v>7.0000000000000007E-2</c:v>
                </c:pt>
                <c:pt idx="27">
                  <c:v>7.0000000000000007E-2</c:v>
                </c:pt>
                <c:pt idx="28">
                  <c:v>7.0000000000000007E-2</c:v>
                </c:pt>
                <c:pt idx="29">
                  <c:v>7.0000000000000007E-2</c:v>
                </c:pt>
                <c:pt idx="30">
                  <c:v>7.0000000000000007E-2</c:v>
                </c:pt>
                <c:pt idx="31">
                  <c:v>7.0000000000000007E-2</c:v>
                </c:pt>
                <c:pt idx="32">
                  <c:v>7.0000000000000007E-2</c:v>
                </c:pt>
                <c:pt idx="33">
                  <c:v>7.0000000000000007E-2</c:v>
                </c:pt>
                <c:pt idx="34">
                  <c:v>7.0000000000000007E-2</c:v>
                </c:pt>
                <c:pt idx="35">
                  <c:v>7.0000000000000007E-2</c:v>
                </c:pt>
                <c:pt idx="36">
                  <c:v>7.0000000000000007E-2</c:v>
                </c:pt>
                <c:pt idx="37">
                  <c:v>7.0000000000000007E-2</c:v>
                </c:pt>
                <c:pt idx="38">
                  <c:v>7.0000000000000007E-2</c:v>
                </c:pt>
                <c:pt idx="39">
                  <c:v>7.0000000000000007E-2</c:v>
                </c:pt>
                <c:pt idx="40">
                  <c:v>7.0000000000000007E-2</c:v>
                </c:pt>
                <c:pt idx="41">
                  <c:v>7.0000000000000007E-2</c:v>
                </c:pt>
                <c:pt idx="42">
                  <c:v>7.0000000000000007E-2</c:v>
                </c:pt>
                <c:pt idx="43">
                  <c:v>7.0000000000000007E-2</c:v>
                </c:pt>
                <c:pt idx="44">
                  <c:v>7.0000000000000007E-2</c:v>
                </c:pt>
                <c:pt idx="45">
                  <c:v>7.0000000000000007E-2</c:v>
                </c:pt>
                <c:pt idx="46">
                  <c:v>7.0000000000000007E-2</c:v>
                </c:pt>
                <c:pt idx="47">
                  <c:v>7.0000000000000007E-2</c:v>
                </c:pt>
                <c:pt idx="48">
                  <c:v>7.0000000000000007E-2</c:v>
                </c:pt>
                <c:pt idx="49">
                  <c:v>7.0000000000000007E-2</c:v>
                </c:pt>
                <c:pt idx="50">
                  <c:v>7.0000000000000007E-2</c:v>
                </c:pt>
                <c:pt idx="51">
                  <c:v>7.0000000000000007E-2</c:v>
                </c:pt>
                <c:pt idx="52">
                  <c:v>7.0000000000000007E-2</c:v>
                </c:pt>
                <c:pt idx="53">
                  <c:v>7.0000000000000007E-2</c:v>
                </c:pt>
                <c:pt idx="54">
                  <c:v>7.0000000000000007E-2</c:v>
                </c:pt>
                <c:pt idx="55">
                  <c:v>7.0000000000000007E-2</c:v>
                </c:pt>
                <c:pt idx="56">
                  <c:v>7.0000000000000007E-2</c:v>
                </c:pt>
                <c:pt idx="57">
                  <c:v>7.0000000000000007E-2</c:v>
                </c:pt>
                <c:pt idx="58">
                  <c:v>7.0000000000000007E-2</c:v>
                </c:pt>
                <c:pt idx="59">
                  <c:v>7.0000000000000007E-2</c:v>
                </c:pt>
                <c:pt idx="60">
                  <c:v>7.0000000000000007E-2</c:v>
                </c:pt>
                <c:pt idx="61">
                  <c:v>7.0000000000000007E-2</c:v>
                </c:pt>
                <c:pt idx="62">
                  <c:v>7.0000000000000007E-2</c:v>
                </c:pt>
                <c:pt idx="63">
                  <c:v>7.0000000000000007E-2</c:v>
                </c:pt>
                <c:pt idx="64">
                  <c:v>7.0000000000000007E-2</c:v>
                </c:pt>
                <c:pt idx="65">
                  <c:v>7.0000000000000007E-2</c:v>
                </c:pt>
                <c:pt idx="66">
                  <c:v>7.0000000000000007E-2</c:v>
                </c:pt>
                <c:pt idx="67">
                  <c:v>7.0000000000000007E-2</c:v>
                </c:pt>
                <c:pt idx="68">
                  <c:v>7.0000000000000007E-2</c:v>
                </c:pt>
                <c:pt idx="69">
                  <c:v>7.0000000000000007E-2</c:v>
                </c:pt>
                <c:pt idx="70">
                  <c:v>7.0000000000000007E-2</c:v>
                </c:pt>
                <c:pt idx="71">
                  <c:v>7.0000000000000007E-2</c:v>
                </c:pt>
                <c:pt idx="72">
                  <c:v>7.0000000000000007E-2</c:v>
                </c:pt>
                <c:pt idx="73">
                  <c:v>7.0000000000000007E-2</c:v>
                </c:pt>
              </c:numCache>
            </c:numRef>
          </c:xVal>
          <c:yVal>
            <c:numRef>
              <c:f>'市区町村別_在宅(医科)'!$CH$7:$CH$80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F9-426B-9D09-01747C994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467536"/>
        <c:axId val="320466976"/>
      </c:scatterChart>
      <c:catAx>
        <c:axId val="32046585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0466416"/>
        <c:crosses val="autoZero"/>
        <c:auto val="1"/>
        <c:lblAlgn val="ctr"/>
        <c:lblOffset val="100"/>
        <c:noMultiLvlLbl val="0"/>
      </c:catAx>
      <c:valAx>
        <c:axId val="320466416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48647342995169"/>
              <c:y val="2.877373015873015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0465856"/>
        <c:crosses val="autoZero"/>
        <c:crossBetween val="between"/>
      </c:valAx>
      <c:valAx>
        <c:axId val="32046697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0467536"/>
        <c:crosses val="max"/>
        <c:crossBetween val="midCat"/>
      </c:valAx>
      <c:valAx>
        <c:axId val="32046753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046697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12867903198241E-2"/>
          <c:y val="0.15578703703703703"/>
          <c:w val="0.81469570894623144"/>
          <c:h val="0.69952209098862639"/>
        </c:manualLayout>
      </c:layout>
      <c:barChart>
        <c:barDir val="col"/>
        <c:grouping val="clustered"/>
        <c:varyColors val="0"/>
        <c:ser>
          <c:idx val="0"/>
          <c:order val="0"/>
          <c:tx>
            <c:v>在宅医療患者数(歯科)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'在宅(歯科)'!$B$6:$B$12</c:f>
              <c:strCache>
                <c:ptCount val="7"/>
                <c:pt idx="0">
                  <c:v>65歳～69歳</c:v>
                </c:pt>
                <c:pt idx="1">
                  <c:v>70歳～74歳</c:v>
                </c:pt>
                <c:pt idx="2">
                  <c:v>75歳～79歳</c:v>
                </c:pt>
                <c:pt idx="3">
                  <c:v>80歳～84歳</c:v>
                </c:pt>
                <c:pt idx="4">
                  <c:v>85歳～89歳</c:v>
                </c:pt>
                <c:pt idx="5">
                  <c:v>90歳～94歳</c:v>
                </c:pt>
                <c:pt idx="6">
                  <c:v>95歳～</c:v>
                </c:pt>
              </c:strCache>
            </c:strRef>
          </c:cat>
          <c:val>
            <c:numRef>
              <c:f>'在宅(歯科)'!$D$6:$D$12</c:f>
              <c:numCache>
                <c:formatCode>#,##0_ </c:formatCode>
                <c:ptCount val="7"/>
                <c:pt idx="0">
                  <c:v>442</c:v>
                </c:pt>
                <c:pt idx="1">
                  <c:v>938</c:v>
                </c:pt>
                <c:pt idx="2">
                  <c:v>10422</c:v>
                </c:pt>
                <c:pt idx="3">
                  <c:v>18738</c:v>
                </c:pt>
                <c:pt idx="4">
                  <c:v>26968</c:v>
                </c:pt>
                <c:pt idx="5">
                  <c:v>22456</c:v>
                </c:pt>
                <c:pt idx="6">
                  <c:v>11075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F-4B49-A27F-7C6236A7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468704"/>
        <c:axId val="331469264"/>
      </c:barChart>
      <c:lineChart>
        <c:grouping val="standard"/>
        <c:varyColors val="0"/>
        <c:ser>
          <c:idx val="1"/>
          <c:order val="1"/>
          <c:tx>
            <c:v>在宅医療患者割合(歯科)</c:v>
          </c:tx>
          <c:spPr>
            <a:ln>
              <a:solidFill>
                <a:srgbClr val="D99694"/>
              </a:solidFill>
            </a:ln>
          </c:spPr>
          <c:marker>
            <c:symbol val="circle"/>
            <c:size val="5"/>
            <c:spPr>
              <a:solidFill>
                <a:srgbClr val="D99694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0574346692581419E-2"/>
                  <c:y val="-2.866151406366226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D2-467E-90CF-673245CBF2D9}"/>
                </c:ext>
              </c:extLst>
            </c:dLbl>
            <c:dLbl>
              <c:idx val="3"/>
              <c:layout>
                <c:manualLayout>
                  <c:x val="-7.0574346692581419E-2"/>
                  <c:y val="-8.59845421909899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D2-467E-90CF-673245CBF2D9}"/>
                </c:ext>
              </c:extLst>
            </c:dLbl>
            <c:dLbl>
              <c:idx val="4"/>
              <c:layout>
                <c:manualLayout>
                  <c:x val="-7.4016997750756125E-2"/>
                  <c:y val="2.866151406366331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D2-467E-90CF-673245CBF2D9}"/>
                </c:ext>
              </c:extLst>
            </c:dLbl>
            <c:dLbl>
              <c:idx val="5"/>
              <c:layout>
                <c:manualLayout>
                  <c:x val="-7.9180974338018184E-2"/>
                  <c:y val="2.866151406366279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D2-467E-90CF-673245CBF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'在宅(歯科)'!$B$6:$B$12</c:f>
              <c:strCache>
                <c:ptCount val="7"/>
                <c:pt idx="0">
                  <c:v>65歳～69歳</c:v>
                </c:pt>
                <c:pt idx="1">
                  <c:v>70歳～74歳</c:v>
                </c:pt>
                <c:pt idx="2">
                  <c:v>75歳～79歳</c:v>
                </c:pt>
                <c:pt idx="3">
                  <c:v>80歳～84歳</c:v>
                </c:pt>
                <c:pt idx="4">
                  <c:v>85歳～89歳</c:v>
                </c:pt>
                <c:pt idx="5">
                  <c:v>90歳～94歳</c:v>
                </c:pt>
                <c:pt idx="6">
                  <c:v>95歳～</c:v>
                </c:pt>
              </c:strCache>
            </c:strRef>
          </c:cat>
          <c:val>
            <c:numRef>
              <c:f>'在宅(歯科)'!$F$6:$F$12</c:f>
              <c:numCache>
                <c:formatCode>0.0%</c:formatCode>
                <c:ptCount val="7"/>
                <c:pt idx="0">
                  <c:v>0.10851951878222441</c:v>
                </c:pt>
                <c:pt idx="1">
                  <c:v>0.11375212224108659</c:v>
                </c:pt>
                <c:pt idx="2">
                  <c:v>2.0745748136824001E-2</c:v>
                </c:pt>
                <c:pt idx="3">
                  <c:v>5.1424760618809642E-2</c:v>
                </c:pt>
                <c:pt idx="4">
                  <c:v>0.11742678243300908</c:v>
                </c:pt>
                <c:pt idx="5">
                  <c:v>0.21201907189727612</c:v>
                </c:pt>
                <c:pt idx="6">
                  <c:v>0.29122511767335457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EF-4B49-A27F-7C6236A7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470384"/>
        <c:axId val="331469824"/>
      </c:lineChart>
      <c:catAx>
        <c:axId val="331468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/>
          <a:lstStyle/>
          <a:p>
            <a:pPr>
              <a:defRPr sz="1000"/>
            </a:pPr>
            <a:endParaRPr lang="ja-JP"/>
          </a:p>
        </c:txPr>
        <c:crossAx val="331469264"/>
        <c:crosses val="autoZero"/>
        <c:auto val="1"/>
        <c:lblAlgn val="ctr"/>
        <c:lblOffset val="100"/>
        <c:noMultiLvlLbl val="0"/>
      </c:catAx>
      <c:valAx>
        <c:axId val="331469264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000"/>
                </a:pPr>
                <a:r>
                  <a:rPr lang="ja-JP" altLang="en-US" sz="1000"/>
                  <a:t>在宅患者数</a:t>
                </a:r>
                <a:r>
                  <a:rPr lang="en-US" altLang="ja-JP" sz="1000"/>
                  <a:t>(</a:t>
                </a:r>
                <a:r>
                  <a:rPr lang="ja-JP" altLang="en-US" sz="1000"/>
                  <a:t>歯科</a:t>
                </a:r>
                <a:r>
                  <a:rPr lang="en-US" altLang="ja-JP" sz="1000"/>
                  <a:t>)</a:t>
                </a:r>
              </a:p>
              <a:p>
                <a:pPr>
                  <a:defRPr sz="1000"/>
                </a:pPr>
                <a:r>
                  <a:rPr lang="en-US" altLang="ja-JP" sz="1000"/>
                  <a:t>(</a:t>
                </a:r>
                <a:r>
                  <a:rPr lang="ja-JP" altLang="en-US" sz="1000"/>
                  <a:t>人</a:t>
                </a:r>
                <a:r>
                  <a:rPr lang="en-US" altLang="ja-JP" sz="1000"/>
                  <a:t>)</a:t>
                </a:r>
                <a:endParaRPr lang="ja-JP" altLang="en-US" sz="1000"/>
              </a:p>
            </c:rich>
          </c:tx>
          <c:layout>
            <c:manualLayout>
              <c:xMode val="edge"/>
              <c:yMode val="edge"/>
              <c:x val="1.335559265442404E-2"/>
              <c:y val="2.7075678040244962E-2"/>
            </c:manualLayout>
          </c:layout>
          <c:overlay val="0"/>
        </c:title>
        <c:numFmt formatCode="#,##0_ 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/>
          <a:lstStyle/>
          <a:p>
            <a:pPr>
              <a:defRPr sz="1000"/>
            </a:pPr>
            <a:endParaRPr lang="ja-JP"/>
          </a:p>
        </c:txPr>
        <c:crossAx val="331468704"/>
        <c:crosses val="autoZero"/>
        <c:crossBetween val="between"/>
      </c:valAx>
      <c:valAx>
        <c:axId val="33146982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000"/>
                </a:pPr>
                <a:r>
                  <a:rPr lang="ja-JP" altLang="en-US" sz="1000"/>
                  <a:t>在宅医療患者割合</a:t>
                </a:r>
                <a:r>
                  <a:rPr lang="en-US" altLang="ja-JP" sz="1000"/>
                  <a:t>(</a:t>
                </a:r>
                <a:r>
                  <a:rPr lang="ja-JP" altLang="en-US" sz="1000"/>
                  <a:t>歯科</a:t>
                </a:r>
                <a:r>
                  <a:rPr lang="en-US" altLang="ja-JP" sz="1000"/>
                  <a:t>)</a:t>
                </a:r>
              </a:p>
              <a:p>
                <a:pPr>
                  <a:defRPr sz="1000"/>
                </a:pPr>
                <a:r>
                  <a:rPr lang="en-US" sz="1000"/>
                  <a:t>(%)</a:t>
                </a:r>
                <a:endParaRPr lang="ja-JP" sz="1000"/>
              </a:p>
            </c:rich>
          </c:tx>
          <c:layout>
            <c:manualLayout>
              <c:xMode val="edge"/>
              <c:yMode val="edge"/>
              <c:x val="0.85607329563171863"/>
              <c:y val="2.8460569522792276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/>
          <a:lstStyle/>
          <a:p>
            <a:pPr>
              <a:defRPr sz="1000"/>
            </a:pPr>
            <a:endParaRPr lang="ja-JP"/>
          </a:p>
        </c:txPr>
        <c:crossAx val="331470384"/>
        <c:crosses val="max"/>
        <c:crossBetween val="between"/>
      </c:valAx>
      <c:catAx>
        <c:axId val="331470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1469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7611968449931412"/>
          <c:y val="2.3932787030736917E-2"/>
          <c:w val="0.61223789927493633"/>
          <c:h val="9.3981481481481485E-2"/>
        </c:manualLayout>
      </c:layout>
      <c:overlay val="0"/>
      <c:spPr>
        <a:ln>
          <a:solidFill>
            <a:srgbClr val="7F7F7F"/>
          </a:solidFill>
        </a:ln>
      </c:spPr>
      <c:txPr>
        <a:bodyPr/>
        <a:lstStyle/>
        <a:p>
          <a:pPr>
            <a:defRPr sz="1000"/>
          </a:pPr>
          <a:endParaRPr lang="ja-JP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900">
          <a:latin typeface="ＭＳ 明朝" panose="02020609040205080304" pitchFamily="17" charset="-128"/>
          <a:ea typeface="ＭＳ 明朝" panose="02020609040205080304" pitchFamily="17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91062801932369"/>
          <c:y val="7.8162778672273808E-2"/>
          <c:w val="0.78018091787439625"/>
          <c:h val="0.917131829109596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'地区別_在宅(歯科)'!$BY$5</c:f>
              <c:strCache>
                <c:ptCount val="1"/>
                <c:pt idx="0">
                  <c:v>在宅医療患者割合(歯科)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2"/>
              <c:layout>
                <c:manualLayout>
                  <c:x val="6.719656715489875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4A-4D46-ACB4-A64C6CD83DCD}"/>
                </c:ext>
              </c:extLst>
            </c:dLbl>
            <c:dLbl>
              <c:idx val="3"/>
              <c:layout>
                <c:manualLayout>
                  <c:x val="6.7196567154899989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19-4AFB-A687-B679F391778C}"/>
                </c:ext>
              </c:extLst>
            </c:dLbl>
            <c:dLbl>
              <c:idx val="4"/>
              <c:layout>
                <c:manualLayout>
                  <c:x val="2.8558541040832497E-2"/>
                  <c:y val="2.434695383842973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19-4AFB-A687-B679F391778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'地区別_在宅(歯科)'!$BY$7:$BY$14</c:f>
              <c:strCache>
                <c:ptCount val="8"/>
                <c:pt idx="0">
                  <c:v>大阪市医療圏</c:v>
                </c:pt>
                <c:pt idx="1">
                  <c:v>豊能医療圏</c:v>
                </c:pt>
                <c:pt idx="2">
                  <c:v>南河内医療圏</c:v>
                </c:pt>
                <c:pt idx="3">
                  <c:v>中河内医療圏</c:v>
                </c:pt>
                <c:pt idx="4">
                  <c:v>堺市医療圏</c:v>
                </c:pt>
                <c:pt idx="5">
                  <c:v>三島医療圏</c:v>
                </c:pt>
                <c:pt idx="6">
                  <c:v>泉州医療圏</c:v>
                </c:pt>
                <c:pt idx="7">
                  <c:v>北河内医療圏</c:v>
                </c:pt>
              </c:strCache>
            </c:strRef>
          </c:cat>
          <c:val>
            <c:numRef>
              <c:f>'地区別_在宅(歯科)'!$CA$7:$CA$14</c:f>
              <c:numCache>
                <c:formatCode>0.0%</c:formatCode>
                <c:ptCount val="8"/>
                <c:pt idx="0">
                  <c:v>7.8E-2</c:v>
                </c:pt>
                <c:pt idx="1">
                  <c:v>7.8E-2</c:v>
                </c:pt>
                <c:pt idx="2">
                  <c:v>7.1999999999999995E-2</c:v>
                </c:pt>
                <c:pt idx="3">
                  <c:v>7.1999999999999995E-2</c:v>
                </c:pt>
                <c:pt idx="4">
                  <c:v>6.9000000000000006E-2</c:v>
                </c:pt>
                <c:pt idx="5">
                  <c:v>6.7000000000000004E-2</c:v>
                </c:pt>
                <c:pt idx="6">
                  <c:v>6.4000000000000001E-2</c:v>
                </c:pt>
                <c:pt idx="7">
                  <c:v>6.3E-2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70-4164-9B83-BA81483DD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473184"/>
        <c:axId val="33147374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067629111986906E-3"/>
                  <c:y val="-0.8899397575205712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70-4164-9B83-BA81483DD8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'地区別_在宅(歯科)'!$CF$7:$CF$14</c:f>
              <c:numCache>
                <c:formatCode>0.0%</c:formatCode>
                <c:ptCount val="8"/>
                <c:pt idx="0">
                  <c:v>7.2999999999999995E-2</c:v>
                </c:pt>
                <c:pt idx="1">
                  <c:v>7.2999999999999995E-2</c:v>
                </c:pt>
                <c:pt idx="2">
                  <c:v>7.2999999999999995E-2</c:v>
                </c:pt>
                <c:pt idx="3">
                  <c:v>7.2999999999999995E-2</c:v>
                </c:pt>
                <c:pt idx="4">
                  <c:v>7.2999999999999995E-2</c:v>
                </c:pt>
                <c:pt idx="5">
                  <c:v>7.2999999999999995E-2</c:v>
                </c:pt>
                <c:pt idx="6">
                  <c:v>7.2999999999999995E-2</c:v>
                </c:pt>
                <c:pt idx="7">
                  <c:v>7.2999999999999995E-2</c:v>
                </c:pt>
              </c:numCache>
            </c:numRef>
          </c:xVal>
          <c:yVal>
            <c:numRef>
              <c:f>'地区別_在宅(歯科)'!$CH$7:$CH$14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670-4164-9B83-BA81483DD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474864"/>
        <c:axId val="331474304"/>
      </c:scatterChart>
      <c:catAx>
        <c:axId val="3314731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31473744"/>
        <c:crosses val="autoZero"/>
        <c:auto val="1"/>
        <c:lblAlgn val="ctr"/>
        <c:lblOffset val="100"/>
        <c:noMultiLvlLbl val="0"/>
      </c:catAx>
      <c:valAx>
        <c:axId val="331473744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48647342995169"/>
              <c:y val="2.877373015873015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31473184"/>
        <c:crosses val="autoZero"/>
        <c:crossBetween val="between"/>
      </c:valAx>
      <c:valAx>
        <c:axId val="33147430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31474864"/>
        <c:crosses val="max"/>
        <c:crossBetween val="midCat"/>
      </c:valAx>
      <c:valAx>
        <c:axId val="331474864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3147430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64009661835749"/>
          <c:y val="7.8162778672273808E-2"/>
          <c:w val="0.79245144927536237"/>
          <c:h val="0.917131829109596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'地区別_在宅(歯科)'!$CB$5</c:f>
              <c:strCache>
                <c:ptCount val="1"/>
                <c:pt idx="0">
                  <c:v>訪問診療患者割合(歯科)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2"/>
              <c:layout>
                <c:manualLayout>
                  <c:x val="6.7196567154899989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F1-4944-939D-E3270B782C09}"/>
                </c:ext>
              </c:extLst>
            </c:dLbl>
            <c:dLbl>
              <c:idx val="3"/>
              <c:layout>
                <c:manualLayout>
                  <c:x val="1.6799141788724999E-2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17-420F-9796-EE580CD08322}"/>
                </c:ext>
              </c:extLst>
            </c:dLbl>
            <c:dLbl>
              <c:idx val="4"/>
              <c:layout>
                <c:manualLayout>
                  <c:x val="-6.7196567154899989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17-420F-9796-EE580CD0832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'地区別_在宅(歯科)'!$CB$7:$CB$14</c:f>
              <c:strCache>
                <c:ptCount val="8"/>
                <c:pt idx="0">
                  <c:v>大阪市医療圏</c:v>
                </c:pt>
                <c:pt idx="1">
                  <c:v>豊能医療圏</c:v>
                </c:pt>
                <c:pt idx="2">
                  <c:v>南河内医療圏</c:v>
                </c:pt>
                <c:pt idx="3">
                  <c:v>中河内医療圏</c:v>
                </c:pt>
                <c:pt idx="4">
                  <c:v>堺市医療圏</c:v>
                </c:pt>
                <c:pt idx="5">
                  <c:v>三島医療圏</c:v>
                </c:pt>
                <c:pt idx="6">
                  <c:v>泉州医療圏</c:v>
                </c:pt>
                <c:pt idx="7">
                  <c:v>北河内医療圏</c:v>
                </c:pt>
              </c:strCache>
            </c:strRef>
          </c:cat>
          <c:val>
            <c:numRef>
              <c:f>'地区別_在宅(歯科)'!$CD$7:$CD$14</c:f>
              <c:numCache>
                <c:formatCode>0.0%</c:formatCode>
                <c:ptCount val="8"/>
                <c:pt idx="0">
                  <c:v>7.8E-2</c:v>
                </c:pt>
                <c:pt idx="1">
                  <c:v>7.8E-2</c:v>
                </c:pt>
                <c:pt idx="2">
                  <c:v>7.1999999999999995E-2</c:v>
                </c:pt>
                <c:pt idx="3">
                  <c:v>7.0999999999999994E-2</c:v>
                </c:pt>
                <c:pt idx="4">
                  <c:v>6.8000000000000005E-2</c:v>
                </c:pt>
                <c:pt idx="5">
                  <c:v>6.7000000000000004E-2</c:v>
                </c:pt>
                <c:pt idx="6">
                  <c:v>6.4000000000000001E-2</c:v>
                </c:pt>
                <c:pt idx="7">
                  <c:v>6.3E-2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D-4FA4-B589-B12E83973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361584"/>
        <c:axId val="32136214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5338164251207729E-3"/>
                  <c:y val="-0.89000793650793653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CD-4FA4-B589-B12E839733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'地区別_在宅(歯科)'!$CG$7:$CG$14</c:f>
              <c:numCache>
                <c:formatCode>0.0%</c:formatCode>
                <c:ptCount val="8"/>
                <c:pt idx="0">
                  <c:v>7.2999999999999995E-2</c:v>
                </c:pt>
                <c:pt idx="1">
                  <c:v>7.2999999999999995E-2</c:v>
                </c:pt>
                <c:pt idx="2">
                  <c:v>7.2999999999999995E-2</c:v>
                </c:pt>
                <c:pt idx="3">
                  <c:v>7.2999999999999995E-2</c:v>
                </c:pt>
                <c:pt idx="4">
                  <c:v>7.2999999999999995E-2</c:v>
                </c:pt>
                <c:pt idx="5">
                  <c:v>7.2999999999999995E-2</c:v>
                </c:pt>
                <c:pt idx="6">
                  <c:v>7.2999999999999995E-2</c:v>
                </c:pt>
                <c:pt idx="7">
                  <c:v>7.2999999999999995E-2</c:v>
                </c:pt>
              </c:numCache>
            </c:numRef>
          </c:xVal>
          <c:yVal>
            <c:numRef>
              <c:f>'地区別_在宅(歯科)'!$CH$7:$CH$14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CCD-4FA4-B589-B12E83973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363264"/>
        <c:axId val="321362704"/>
      </c:scatterChart>
      <c:catAx>
        <c:axId val="3213615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1362144"/>
        <c:crosses val="autoZero"/>
        <c:auto val="1"/>
        <c:lblAlgn val="ctr"/>
        <c:lblOffset val="100"/>
        <c:noMultiLvlLbl val="0"/>
      </c:catAx>
      <c:valAx>
        <c:axId val="321362144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48647342995169"/>
              <c:y val="2.877373015873015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1361584"/>
        <c:crosses val="autoZero"/>
        <c:crossBetween val="between"/>
      </c:valAx>
      <c:valAx>
        <c:axId val="32136270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21363264"/>
        <c:crosses val="max"/>
        <c:crossBetween val="midCat"/>
      </c:valAx>
      <c:valAx>
        <c:axId val="321363264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2136270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0483091787438"/>
          <c:y val="7.8162778672273808E-2"/>
          <c:w val="0.79858671497584544"/>
          <c:h val="0.917131829109596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'市区町村別_在宅(歯科)'!$BY$5</c:f>
              <c:strCache>
                <c:ptCount val="1"/>
                <c:pt idx="0">
                  <c:v>在宅医療患者割合(歯科)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33"/>
              <c:layout>
                <c:manualLayout>
                  <c:x val="3.357572184497269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99-4483-893A-C93E9357AFCA}"/>
                </c:ext>
              </c:extLst>
            </c:dLbl>
            <c:dLbl>
              <c:idx val="34"/>
              <c:layout>
                <c:manualLayout>
                  <c:x val="3.357572184497269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99-4483-893A-C93E9357AFCA}"/>
                </c:ext>
              </c:extLst>
            </c:dLbl>
            <c:dLbl>
              <c:idx val="35"/>
              <c:layout>
                <c:manualLayout>
                  <c:x val="3.3575721844972695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99-4483-893A-C93E9357AFCA}"/>
                </c:ext>
              </c:extLst>
            </c:dLbl>
            <c:dLbl>
              <c:idx val="36"/>
              <c:layout>
                <c:manualLayout>
                  <c:x val="3.357572184497269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99-4483-893A-C93E9357AFCA}"/>
                </c:ext>
              </c:extLst>
            </c:dLbl>
            <c:dLbl>
              <c:idx val="37"/>
              <c:layout>
                <c:manualLayout>
                  <c:x val="3.3540595963180448E-3"/>
                  <c:y val="1.600893042174646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99-4483-893A-C93E9357AFCA}"/>
                </c:ext>
              </c:extLst>
            </c:dLbl>
            <c:dLbl>
              <c:idx val="38"/>
              <c:layout>
                <c:manualLayout>
                  <c:x val="1.0072716553491809E-2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99-4483-893A-C93E9357AFCA}"/>
                </c:ext>
              </c:extLst>
            </c:dLbl>
            <c:dLbl>
              <c:idx val="39"/>
              <c:layout>
                <c:manualLayout>
                  <c:x val="1.8473621402823614E-2"/>
                  <c:y val="2.401339562516495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99-4483-893A-C93E9357AFCA}"/>
                </c:ext>
              </c:extLst>
            </c:dLbl>
            <c:dLbl>
              <c:idx val="40"/>
              <c:layout>
                <c:manualLayout>
                  <c:x val="2.0155883433282215E-2"/>
                  <c:y val="1.600893042920120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99-4483-893A-C93E9357AFCA}"/>
                </c:ext>
              </c:extLst>
            </c:dLbl>
            <c:dLbl>
              <c:idx val="41"/>
              <c:layout>
                <c:manualLayout>
                  <c:x val="2.014543310698361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99-4483-893A-C93E9357AFCA}"/>
                </c:ext>
              </c:extLst>
            </c:dLbl>
            <c:dLbl>
              <c:idx val="42"/>
              <c:layout>
                <c:manualLayout>
                  <c:x val="2.6863743400302585E-2"/>
                  <c:y val="6.450917869599955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99-4483-893A-C93E9357AFCA}"/>
                </c:ext>
              </c:extLst>
            </c:dLbl>
            <c:dLbl>
              <c:idx val="43"/>
              <c:layout>
                <c:manualLayout>
                  <c:x val="2.6860577475978035E-2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99-4483-893A-C93E9357AFCA}"/>
                </c:ext>
              </c:extLst>
            </c:dLbl>
            <c:dLbl>
              <c:idx val="44"/>
              <c:layout>
                <c:manualLayout>
                  <c:x val="2.6858980067170937E-2"/>
                  <c:y val="2.419094200818363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99-4483-893A-C93E9357AFCA}"/>
                </c:ext>
              </c:extLst>
            </c:dLbl>
            <c:dLbl>
              <c:idx val="45"/>
              <c:layout>
                <c:manualLayout>
                  <c:x val="-5.0363582767459043E-3"/>
                  <c:y val="8.1156512693988606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99-4483-893A-C93E9357AFCA}"/>
                </c:ext>
              </c:extLst>
            </c:dLbl>
            <c:dLbl>
              <c:idx val="46"/>
              <c:layout>
                <c:manualLayout>
                  <c:x val="-5.0363582767459043E-3"/>
                  <c:y val="1.623130256147258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99-4483-893A-C93E9357AFCA}"/>
                </c:ext>
              </c:extLst>
            </c:dLbl>
            <c:dLbl>
              <c:idx val="47"/>
              <c:layout>
                <c:manualLayout>
                  <c:x val="-3.3575721844972695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99-4483-893A-C93E9357AFCA}"/>
                </c:ext>
              </c:extLst>
            </c:dLbl>
            <c:dLbl>
              <c:idx val="48"/>
              <c:layout>
                <c:manualLayout>
                  <c:x val="-5.0363582767459043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99-4483-893A-C93E9357AFCA}"/>
                </c:ext>
              </c:extLst>
            </c:dLbl>
            <c:dLbl>
              <c:idx val="49"/>
              <c:layout>
                <c:manualLayout>
                  <c:x val="-3.3575721844972695E-3"/>
                  <c:y val="1.5116578483874258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99-4483-893A-C93E9357AFCA}"/>
                </c:ext>
              </c:extLst>
            </c:dLbl>
            <c:dLbl>
              <c:idx val="50"/>
              <c:layout>
                <c:manualLayout>
                  <c:x val="-3.3607961540848292E-3"/>
                  <c:y val="1.612729467212242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98-402E-BEBF-BD1251C8623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'市区町村別_在宅(歯科)'!$BY$7:$BY$80</c:f>
              <c:strCache>
                <c:ptCount val="74"/>
                <c:pt idx="0">
                  <c:v>田尻町</c:v>
                </c:pt>
                <c:pt idx="1">
                  <c:v>北区</c:v>
                </c:pt>
                <c:pt idx="2">
                  <c:v>東淀川区</c:v>
                </c:pt>
                <c:pt idx="3">
                  <c:v>東住吉区</c:v>
                </c:pt>
                <c:pt idx="4">
                  <c:v>吹田市</c:v>
                </c:pt>
                <c:pt idx="5">
                  <c:v>池田市</c:v>
                </c:pt>
                <c:pt idx="6">
                  <c:v>旭区</c:v>
                </c:pt>
                <c:pt idx="7">
                  <c:v>島本町</c:v>
                </c:pt>
                <c:pt idx="8">
                  <c:v>生野区</c:v>
                </c:pt>
                <c:pt idx="9">
                  <c:v>藤井寺市</c:v>
                </c:pt>
                <c:pt idx="10">
                  <c:v>西淀川区</c:v>
                </c:pt>
                <c:pt idx="11">
                  <c:v>住吉区</c:v>
                </c:pt>
                <c:pt idx="12">
                  <c:v>中央区</c:v>
                </c:pt>
                <c:pt idx="13">
                  <c:v>羽曳野市</c:v>
                </c:pt>
                <c:pt idx="14">
                  <c:v>忠岡町</c:v>
                </c:pt>
                <c:pt idx="15">
                  <c:v>高石市</c:v>
                </c:pt>
                <c:pt idx="16">
                  <c:v>阿倍野区</c:v>
                </c:pt>
                <c:pt idx="17">
                  <c:v>大阪市</c:v>
                </c:pt>
                <c:pt idx="18">
                  <c:v>平野区</c:v>
                </c:pt>
                <c:pt idx="19">
                  <c:v>住之江区</c:v>
                </c:pt>
                <c:pt idx="20">
                  <c:v>太子町</c:v>
                </c:pt>
                <c:pt idx="21">
                  <c:v>鶴見区</c:v>
                </c:pt>
                <c:pt idx="22">
                  <c:v>天王寺区</c:v>
                </c:pt>
                <c:pt idx="23">
                  <c:v>八尾市</c:v>
                </c:pt>
                <c:pt idx="24">
                  <c:v>堺市美原区</c:v>
                </c:pt>
                <c:pt idx="25">
                  <c:v>泉大津市</c:v>
                </c:pt>
                <c:pt idx="26">
                  <c:v>堺市西区</c:v>
                </c:pt>
                <c:pt idx="27">
                  <c:v>豊中市</c:v>
                </c:pt>
                <c:pt idx="28">
                  <c:v>都島区</c:v>
                </c:pt>
                <c:pt idx="29">
                  <c:v>淀川区</c:v>
                </c:pt>
                <c:pt idx="30">
                  <c:v>箕面市</c:v>
                </c:pt>
                <c:pt idx="31">
                  <c:v>河内長野市</c:v>
                </c:pt>
                <c:pt idx="32">
                  <c:v>豊能町</c:v>
                </c:pt>
                <c:pt idx="33">
                  <c:v>堺市東区</c:v>
                </c:pt>
                <c:pt idx="34">
                  <c:v>河南町</c:v>
                </c:pt>
                <c:pt idx="35">
                  <c:v>堺市堺区</c:v>
                </c:pt>
                <c:pt idx="36">
                  <c:v>摂津市</c:v>
                </c:pt>
                <c:pt idx="37">
                  <c:v>大阪狭山市</c:v>
                </c:pt>
                <c:pt idx="38">
                  <c:v>東成区</c:v>
                </c:pt>
                <c:pt idx="39">
                  <c:v>東大阪市</c:v>
                </c:pt>
                <c:pt idx="40">
                  <c:v>熊取町</c:v>
                </c:pt>
                <c:pt idx="41">
                  <c:v>浪速区</c:v>
                </c:pt>
                <c:pt idx="42">
                  <c:v>大正区</c:v>
                </c:pt>
                <c:pt idx="43">
                  <c:v>茨木市</c:v>
                </c:pt>
                <c:pt idx="44">
                  <c:v>堺市</c:v>
                </c:pt>
                <c:pt idx="45">
                  <c:v>和泉市</c:v>
                </c:pt>
                <c:pt idx="46">
                  <c:v>西成区</c:v>
                </c:pt>
                <c:pt idx="47">
                  <c:v>此花区</c:v>
                </c:pt>
                <c:pt idx="48">
                  <c:v>富田林市</c:v>
                </c:pt>
                <c:pt idx="49">
                  <c:v>守口市</c:v>
                </c:pt>
                <c:pt idx="50">
                  <c:v>城東区</c:v>
                </c:pt>
                <c:pt idx="51">
                  <c:v>堺市北区</c:v>
                </c:pt>
                <c:pt idx="52">
                  <c:v>福島区</c:v>
                </c:pt>
                <c:pt idx="53">
                  <c:v>千早赤阪村</c:v>
                </c:pt>
                <c:pt idx="54">
                  <c:v>阪南市</c:v>
                </c:pt>
                <c:pt idx="55">
                  <c:v>堺市中区</c:v>
                </c:pt>
                <c:pt idx="56">
                  <c:v>高槻市</c:v>
                </c:pt>
                <c:pt idx="57">
                  <c:v>交野市</c:v>
                </c:pt>
                <c:pt idx="58">
                  <c:v>枚方市</c:v>
                </c:pt>
                <c:pt idx="59">
                  <c:v>四條畷市</c:v>
                </c:pt>
                <c:pt idx="60">
                  <c:v>松原市</c:v>
                </c:pt>
                <c:pt idx="61">
                  <c:v>泉佐野市</c:v>
                </c:pt>
                <c:pt idx="62">
                  <c:v>大東市</c:v>
                </c:pt>
                <c:pt idx="63">
                  <c:v>西区</c:v>
                </c:pt>
                <c:pt idx="64">
                  <c:v>寝屋川市</c:v>
                </c:pt>
                <c:pt idx="65">
                  <c:v>柏原市</c:v>
                </c:pt>
                <c:pt idx="66">
                  <c:v>港区</c:v>
                </c:pt>
                <c:pt idx="67">
                  <c:v>門真市</c:v>
                </c:pt>
                <c:pt idx="68">
                  <c:v>岸和田市</c:v>
                </c:pt>
                <c:pt idx="69">
                  <c:v>堺市南区</c:v>
                </c:pt>
                <c:pt idx="70">
                  <c:v>能勢町</c:v>
                </c:pt>
                <c:pt idx="71">
                  <c:v>泉南市</c:v>
                </c:pt>
                <c:pt idx="72">
                  <c:v>岬町</c:v>
                </c:pt>
                <c:pt idx="73">
                  <c:v>貝塚市</c:v>
                </c:pt>
              </c:strCache>
            </c:strRef>
          </c:cat>
          <c:val>
            <c:numRef>
              <c:f>'市区町村別_在宅(歯科)'!$CA$7:$CA$80</c:f>
              <c:numCache>
                <c:formatCode>0.0%</c:formatCode>
                <c:ptCount val="74"/>
                <c:pt idx="0">
                  <c:v>9.0999999999999998E-2</c:v>
                </c:pt>
                <c:pt idx="1">
                  <c:v>8.6999999999999994E-2</c:v>
                </c:pt>
                <c:pt idx="2">
                  <c:v>8.5999999999999993E-2</c:v>
                </c:pt>
                <c:pt idx="3">
                  <c:v>8.5000000000000006E-2</c:v>
                </c:pt>
                <c:pt idx="4">
                  <c:v>8.2000000000000003E-2</c:v>
                </c:pt>
                <c:pt idx="5">
                  <c:v>8.2000000000000003E-2</c:v>
                </c:pt>
                <c:pt idx="6">
                  <c:v>8.1000000000000003E-2</c:v>
                </c:pt>
                <c:pt idx="7">
                  <c:v>8.1000000000000003E-2</c:v>
                </c:pt>
                <c:pt idx="8">
                  <c:v>8.1000000000000003E-2</c:v>
                </c:pt>
                <c:pt idx="9">
                  <c:v>8.1000000000000003E-2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7.9000000000000001E-2</c:v>
                </c:pt>
                <c:pt idx="14">
                  <c:v>7.9000000000000001E-2</c:v>
                </c:pt>
                <c:pt idx="15">
                  <c:v>7.9000000000000001E-2</c:v>
                </c:pt>
                <c:pt idx="16">
                  <c:v>7.8E-2</c:v>
                </c:pt>
                <c:pt idx="17">
                  <c:v>7.8E-2</c:v>
                </c:pt>
                <c:pt idx="18">
                  <c:v>7.8E-2</c:v>
                </c:pt>
                <c:pt idx="19">
                  <c:v>7.8E-2</c:v>
                </c:pt>
                <c:pt idx="20">
                  <c:v>7.6999999999999999E-2</c:v>
                </c:pt>
                <c:pt idx="21">
                  <c:v>7.5999999999999998E-2</c:v>
                </c:pt>
                <c:pt idx="22">
                  <c:v>7.5999999999999998E-2</c:v>
                </c:pt>
                <c:pt idx="23">
                  <c:v>7.5999999999999998E-2</c:v>
                </c:pt>
                <c:pt idx="24">
                  <c:v>7.4999999999999997E-2</c:v>
                </c:pt>
                <c:pt idx="25">
                  <c:v>7.4999999999999997E-2</c:v>
                </c:pt>
                <c:pt idx="26">
                  <c:v>7.3999999999999996E-2</c:v>
                </c:pt>
                <c:pt idx="27">
                  <c:v>7.3999999999999996E-2</c:v>
                </c:pt>
                <c:pt idx="28">
                  <c:v>7.3999999999999996E-2</c:v>
                </c:pt>
                <c:pt idx="29">
                  <c:v>7.3999999999999996E-2</c:v>
                </c:pt>
                <c:pt idx="30">
                  <c:v>7.2999999999999995E-2</c:v>
                </c:pt>
                <c:pt idx="31">
                  <c:v>7.2999999999999995E-2</c:v>
                </c:pt>
                <c:pt idx="32">
                  <c:v>7.2999999999999995E-2</c:v>
                </c:pt>
                <c:pt idx="33">
                  <c:v>7.1999999999999995E-2</c:v>
                </c:pt>
                <c:pt idx="34">
                  <c:v>7.1999999999999995E-2</c:v>
                </c:pt>
                <c:pt idx="35">
                  <c:v>7.1999999999999995E-2</c:v>
                </c:pt>
                <c:pt idx="36">
                  <c:v>7.1999999999999995E-2</c:v>
                </c:pt>
                <c:pt idx="37">
                  <c:v>7.1999999999999995E-2</c:v>
                </c:pt>
                <c:pt idx="38">
                  <c:v>7.0999999999999994E-2</c:v>
                </c:pt>
                <c:pt idx="39">
                  <c:v>7.0000000000000007E-2</c:v>
                </c:pt>
                <c:pt idx="40">
                  <c:v>7.0000000000000007E-2</c:v>
                </c:pt>
                <c:pt idx="41">
                  <c:v>7.0000000000000007E-2</c:v>
                </c:pt>
                <c:pt idx="42">
                  <c:v>6.9000000000000006E-2</c:v>
                </c:pt>
                <c:pt idx="43">
                  <c:v>6.9000000000000006E-2</c:v>
                </c:pt>
                <c:pt idx="44">
                  <c:v>6.9000000000000006E-2</c:v>
                </c:pt>
                <c:pt idx="45">
                  <c:v>6.8000000000000005E-2</c:v>
                </c:pt>
                <c:pt idx="46">
                  <c:v>6.8000000000000005E-2</c:v>
                </c:pt>
                <c:pt idx="47">
                  <c:v>6.8000000000000005E-2</c:v>
                </c:pt>
                <c:pt idx="48">
                  <c:v>6.8000000000000005E-2</c:v>
                </c:pt>
                <c:pt idx="49">
                  <c:v>6.8000000000000005E-2</c:v>
                </c:pt>
                <c:pt idx="50">
                  <c:v>6.8000000000000005E-2</c:v>
                </c:pt>
                <c:pt idx="51">
                  <c:v>6.6000000000000003E-2</c:v>
                </c:pt>
                <c:pt idx="52">
                  <c:v>6.6000000000000003E-2</c:v>
                </c:pt>
                <c:pt idx="53">
                  <c:v>6.6000000000000003E-2</c:v>
                </c:pt>
                <c:pt idx="54">
                  <c:v>6.5000000000000002E-2</c:v>
                </c:pt>
                <c:pt idx="55">
                  <c:v>6.4000000000000001E-2</c:v>
                </c:pt>
                <c:pt idx="56">
                  <c:v>6.3E-2</c:v>
                </c:pt>
                <c:pt idx="57">
                  <c:v>6.3E-2</c:v>
                </c:pt>
                <c:pt idx="58">
                  <c:v>6.3E-2</c:v>
                </c:pt>
                <c:pt idx="59">
                  <c:v>6.2E-2</c:v>
                </c:pt>
                <c:pt idx="60">
                  <c:v>6.2E-2</c:v>
                </c:pt>
                <c:pt idx="61">
                  <c:v>6.2E-2</c:v>
                </c:pt>
                <c:pt idx="62">
                  <c:v>6.2E-2</c:v>
                </c:pt>
                <c:pt idx="63">
                  <c:v>6.0999999999999999E-2</c:v>
                </c:pt>
                <c:pt idx="64">
                  <c:v>6.0999999999999999E-2</c:v>
                </c:pt>
                <c:pt idx="65">
                  <c:v>0.06</c:v>
                </c:pt>
                <c:pt idx="66">
                  <c:v>5.8999999999999997E-2</c:v>
                </c:pt>
                <c:pt idx="67">
                  <c:v>5.8000000000000003E-2</c:v>
                </c:pt>
                <c:pt idx="68">
                  <c:v>5.7000000000000002E-2</c:v>
                </c:pt>
                <c:pt idx="69">
                  <c:v>5.6000000000000001E-2</c:v>
                </c:pt>
                <c:pt idx="70">
                  <c:v>5.2999999999999999E-2</c:v>
                </c:pt>
                <c:pt idx="71">
                  <c:v>5.2999999999999999E-2</c:v>
                </c:pt>
                <c:pt idx="72">
                  <c:v>5.1999999999999998E-2</c:v>
                </c:pt>
                <c:pt idx="73">
                  <c:v>5.1999999999999998E-2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3B-4FE8-9866-E8F0E2321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366624"/>
        <c:axId val="32136718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0676328502415458E-3"/>
                  <c:y val="-0.8930318253968253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B-4FE8-9866-E8F0E2321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'市区町村別_在宅(歯科)'!$CF$7:$CF$80</c:f>
              <c:numCache>
                <c:formatCode>0.0%</c:formatCode>
                <c:ptCount val="74"/>
                <c:pt idx="0">
                  <c:v>7.2999999999999995E-2</c:v>
                </c:pt>
                <c:pt idx="1">
                  <c:v>7.2999999999999995E-2</c:v>
                </c:pt>
                <c:pt idx="2">
                  <c:v>7.2999999999999995E-2</c:v>
                </c:pt>
                <c:pt idx="3">
                  <c:v>7.2999999999999995E-2</c:v>
                </c:pt>
                <c:pt idx="4">
                  <c:v>7.2999999999999995E-2</c:v>
                </c:pt>
                <c:pt idx="5">
                  <c:v>7.2999999999999995E-2</c:v>
                </c:pt>
                <c:pt idx="6">
                  <c:v>7.2999999999999995E-2</c:v>
                </c:pt>
                <c:pt idx="7">
                  <c:v>7.2999999999999995E-2</c:v>
                </c:pt>
                <c:pt idx="8">
                  <c:v>7.2999999999999995E-2</c:v>
                </c:pt>
                <c:pt idx="9">
                  <c:v>7.2999999999999995E-2</c:v>
                </c:pt>
                <c:pt idx="10">
                  <c:v>7.2999999999999995E-2</c:v>
                </c:pt>
                <c:pt idx="11">
                  <c:v>7.2999999999999995E-2</c:v>
                </c:pt>
                <c:pt idx="12">
                  <c:v>7.2999999999999995E-2</c:v>
                </c:pt>
                <c:pt idx="13">
                  <c:v>7.2999999999999995E-2</c:v>
                </c:pt>
                <c:pt idx="14">
                  <c:v>7.2999999999999995E-2</c:v>
                </c:pt>
                <c:pt idx="15">
                  <c:v>7.2999999999999995E-2</c:v>
                </c:pt>
                <c:pt idx="16">
                  <c:v>7.2999999999999995E-2</c:v>
                </c:pt>
                <c:pt idx="17">
                  <c:v>7.2999999999999995E-2</c:v>
                </c:pt>
                <c:pt idx="18">
                  <c:v>7.2999999999999995E-2</c:v>
                </c:pt>
                <c:pt idx="19">
                  <c:v>7.2999999999999995E-2</c:v>
                </c:pt>
                <c:pt idx="20">
                  <c:v>7.2999999999999995E-2</c:v>
                </c:pt>
                <c:pt idx="21">
                  <c:v>7.2999999999999995E-2</c:v>
                </c:pt>
                <c:pt idx="22">
                  <c:v>7.2999999999999995E-2</c:v>
                </c:pt>
                <c:pt idx="23">
                  <c:v>7.2999999999999995E-2</c:v>
                </c:pt>
                <c:pt idx="24">
                  <c:v>7.2999999999999995E-2</c:v>
                </c:pt>
                <c:pt idx="25">
                  <c:v>7.2999999999999995E-2</c:v>
                </c:pt>
                <c:pt idx="26">
                  <c:v>7.2999999999999995E-2</c:v>
                </c:pt>
                <c:pt idx="27">
                  <c:v>7.2999999999999995E-2</c:v>
                </c:pt>
                <c:pt idx="28">
                  <c:v>7.2999999999999995E-2</c:v>
                </c:pt>
                <c:pt idx="29">
                  <c:v>7.2999999999999995E-2</c:v>
                </c:pt>
                <c:pt idx="30">
                  <c:v>7.2999999999999995E-2</c:v>
                </c:pt>
                <c:pt idx="31">
                  <c:v>7.2999999999999995E-2</c:v>
                </c:pt>
                <c:pt idx="32">
                  <c:v>7.2999999999999995E-2</c:v>
                </c:pt>
                <c:pt idx="33">
                  <c:v>7.2999999999999995E-2</c:v>
                </c:pt>
                <c:pt idx="34">
                  <c:v>7.2999999999999995E-2</c:v>
                </c:pt>
                <c:pt idx="35">
                  <c:v>7.2999999999999995E-2</c:v>
                </c:pt>
                <c:pt idx="36">
                  <c:v>7.2999999999999995E-2</c:v>
                </c:pt>
                <c:pt idx="37">
                  <c:v>7.2999999999999995E-2</c:v>
                </c:pt>
                <c:pt idx="38">
                  <c:v>7.2999999999999995E-2</c:v>
                </c:pt>
                <c:pt idx="39">
                  <c:v>7.2999999999999995E-2</c:v>
                </c:pt>
                <c:pt idx="40">
                  <c:v>7.2999999999999995E-2</c:v>
                </c:pt>
                <c:pt idx="41">
                  <c:v>7.2999999999999995E-2</c:v>
                </c:pt>
                <c:pt idx="42">
                  <c:v>7.2999999999999995E-2</c:v>
                </c:pt>
                <c:pt idx="43">
                  <c:v>7.2999999999999995E-2</c:v>
                </c:pt>
                <c:pt idx="44">
                  <c:v>7.2999999999999995E-2</c:v>
                </c:pt>
                <c:pt idx="45">
                  <c:v>7.2999999999999995E-2</c:v>
                </c:pt>
                <c:pt idx="46">
                  <c:v>7.2999999999999995E-2</c:v>
                </c:pt>
                <c:pt idx="47">
                  <c:v>7.2999999999999995E-2</c:v>
                </c:pt>
                <c:pt idx="48">
                  <c:v>7.2999999999999995E-2</c:v>
                </c:pt>
                <c:pt idx="49">
                  <c:v>7.2999999999999995E-2</c:v>
                </c:pt>
                <c:pt idx="50">
                  <c:v>7.2999999999999995E-2</c:v>
                </c:pt>
                <c:pt idx="51">
                  <c:v>7.2999999999999995E-2</c:v>
                </c:pt>
                <c:pt idx="52">
                  <c:v>7.2999999999999995E-2</c:v>
                </c:pt>
                <c:pt idx="53">
                  <c:v>7.2999999999999995E-2</c:v>
                </c:pt>
                <c:pt idx="54">
                  <c:v>7.2999999999999995E-2</c:v>
                </c:pt>
                <c:pt idx="55">
                  <c:v>7.2999999999999995E-2</c:v>
                </c:pt>
                <c:pt idx="56">
                  <c:v>7.2999999999999995E-2</c:v>
                </c:pt>
                <c:pt idx="57">
                  <c:v>7.2999999999999995E-2</c:v>
                </c:pt>
                <c:pt idx="58">
                  <c:v>7.2999999999999995E-2</c:v>
                </c:pt>
                <c:pt idx="59">
                  <c:v>7.2999999999999995E-2</c:v>
                </c:pt>
                <c:pt idx="60">
                  <c:v>7.2999999999999995E-2</c:v>
                </c:pt>
                <c:pt idx="61">
                  <c:v>7.2999999999999995E-2</c:v>
                </c:pt>
                <c:pt idx="62">
                  <c:v>7.2999999999999995E-2</c:v>
                </c:pt>
                <c:pt idx="63">
                  <c:v>7.2999999999999995E-2</c:v>
                </c:pt>
                <c:pt idx="64">
                  <c:v>7.2999999999999995E-2</c:v>
                </c:pt>
                <c:pt idx="65">
                  <c:v>7.2999999999999995E-2</c:v>
                </c:pt>
                <c:pt idx="66">
                  <c:v>7.2999999999999995E-2</c:v>
                </c:pt>
                <c:pt idx="67">
                  <c:v>7.2999999999999995E-2</c:v>
                </c:pt>
                <c:pt idx="68">
                  <c:v>7.2999999999999995E-2</c:v>
                </c:pt>
                <c:pt idx="69">
                  <c:v>7.2999999999999995E-2</c:v>
                </c:pt>
                <c:pt idx="70">
                  <c:v>7.2999999999999995E-2</c:v>
                </c:pt>
                <c:pt idx="71">
                  <c:v>7.2999999999999995E-2</c:v>
                </c:pt>
                <c:pt idx="72">
                  <c:v>7.2999999999999995E-2</c:v>
                </c:pt>
                <c:pt idx="73">
                  <c:v>7.2999999999999995E-2</c:v>
                </c:pt>
              </c:numCache>
            </c:numRef>
          </c:xVal>
          <c:yVal>
            <c:numRef>
              <c:f>'市区町村別_在宅(歯科)'!$CH$7:$CH$80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13B-4FE8-9866-E8F0E2321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938272"/>
        <c:axId val="331937712"/>
      </c:scatterChart>
      <c:catAx>
        <c:axId val="3213666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1367184"/>
        <c:crosses val="autoZero"/>
        <c:auto val="1"/>
        <c:lblAlgn val="ctr"/>
        <c:lblOffset val="100"/>
        <c:noMultiLvlLbl val="0"/>
      </c:catAx>
      <c:valAx>
        <c:axId val="321367184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48647342995169"/>
              <c:y val="2.877373015873015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1366624"/>
        <c:crosses val="autoZero"/>
        <c:crossBetween val="between"/>
      </c:valAx>
      <c:valAx>
        <c:axId val="33193771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31938272"/>
        <c:crosses val="max"/>
        <c:crossBetween val="midCat"/>
      </c:valAx>
      <c:valAx>
        <c:axId val="33193827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3193771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320039</xdr:colOff>
      <xdr:row>21</xdr:row>
      <xdr:rowOff>38101</xdr:rowOff>
    </xdr:from>
    <xdr:to>
      <xdr:col>10</xdr:col>
      <xdr:colOff>510540</xdr:colOff>
      <xdr:row>46</xdr:row>
      <xdr:rowOff>120650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77</xdr:row>
      <xdr:rowOff>54990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8C3D427-E727-41FC-97A3-56838A3E73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197"/>
        <a:stretch/>
      </xdr:blipFill>
      <xdr:spPr>
        <a:xfrm>
          <a:off x="1036320" y="3017520"/>
          <a:ext cx="6840000" cy="99457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2</xdr:row>
      <xdr:rowOff>9524</xdr:rowOff>
    </xdr:from>
    <xdr:to>
      <xdr:col>9</xdr:col>
      <xdr:colOff>1279126</xdr:colOff>
      <xdr:row>75</xdr:row>
      <xdr:rowOff>93674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2</xdr:row>
      <xdr:rowOff>9524</xdr:rowOff>
    </xdr:from>
    <xdr:to>
      <xdr:col>9</xdr:col>
      <xdr:colOff>1279126</xdr:colOff>
      <xdr:row>75</xdr:row>
      <xdr:rowOff>93674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77</xdr:row>
      <xdr:rowOff>54990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0076760-0E0C-4685-B860-51477CF7DE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197"/>
        <a:stretch/>
      </xdr:blipFill>
      <xdr:spPr>
        <a:xfrm>
          <a:off x="1036320" y="3017520"/>
          <a:ext cx="6840000" cy="99457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2</xdr:row>
      <xdr:rowOff>9524</xdr:rowOff>
    </xdr:from>
    <xdr:to>
      <xdr:col>9</xdr:col>
      <xdr:colOff>1279126</xdr:colOff>
      <xdr:row>75</xdr:row>
      <xdr:rowOff>93674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18</xdr:row>
      <xdr:rowOff>9525</xdr:rowOff>
    </xdr:from>
    <xdr:to>
      <xdr:col>9</xdr:col>
      <xdr:colOff>423974</xdr:colOff>
      <xdr:row>44</xdr:row>
      <xdr:rowOff>9525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19</xdr:row>
      <xdr:rowOff>0</xdr:rowOff>
    </xdr:from>
    <xdr:to>
      <xdr:col>10</xdr:col>
      <xdr:colOff>585900</xdr:colOff>
      <xdr:row>46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2</xdr:row>
      <xdr:rowOff>9524</xdr:rowOff>
    </xdr:from>
    <xdr:to>
      <xdr:col>9</xdr:col>
      <xdr:colOff>1279126</xdr:colOff>
      <xdr:row>75</xdr:row>
      <xdr:rowOff>93674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77</xdr:row>
      <xdr:rowOff>27891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1A1556A-32C9-4C78-990C-B1ADEDD5E5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273"/>
        <a:stretch/>
      </xdr:blipFill>
      <xdr:spPr>
        <a:xfrm>
          <a:off x="1036320" y="3017520"/>
          <a:ext cx="6840000" cy="99186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2</xdr:row>
      <xdr:rowOff>9524</xdr:rowOff>
    </xdr:from>
    <xdr:to>
      <xdr:col>9</xdr:col>
      <xdr:colOff>1279126</xdr:colOff>
      <xdr:row>75</xdr:row>
      <xdr:rowOff>93674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2</xdr:row>
      <xdr:rowOff>9524</xdr:rowOff>
    </xdr:from>
    <xdr:to>
      <xdr:col>9</xdr:col>
      <xdr:colOff>1279126</xdr:colOff>
      <xdr:row>75</xdr:row>
      <xdr:rowOff>93674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77</xdr:row>
      <xdr:rowOff>54990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E84E565-FA17-4743-ADD7-BB4AB47508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197"/>
        <a:stretch/>
      </xdr:blipFill>
      <xdr:spPr>
        <a:xfrm>
          <a:off x="1036320" y="3017520"/>
          <a:ext cx="6840000" cy="9945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77</xdr:row>
      <xdr:rowOff>54990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82D8529-FA8A-4E71-B51C-7362D30096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72197"/>
        <a:stretch/>
      </xdr:blipFill>
      <xdr:spPr>
        <a:xfrm>
          <a:off x="1036320" y="3017520"/>
          <a:ext cx="6840000" cy="9945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2</xdr:row>
      <xdr:rowOff>9524</xdr:rowOff>
    </xdr:from>
    <xdr:to>
      <xdr:col>9</xdr:col>
      <xdr:colOff>1279126</xdr:colOff>
      <xdr:row>75</xdr:row>
      <xdr:rowOff>93674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2</xdr:row>
      <xdr:rowOff>9524</xdr:rowOff>
    </xdr:from>
    <xdr:to>
      <xdr:col>9</xdr:col>
      <xdr:colOff>1279126</xdr:colOff>
      <xdr:row>75</xdr:row>
      <xdr:rowOff>93674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225840</xdr:colOff>
      <xdr:row>77</xdr:row>
      <xdr:rowOff>54990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42C0042-F0E2-4C78-86DF-45A53C1FC5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72196"/>
        <a:stretch/>
      </xdr:blipFill>
      <xdr:spPr>
        <a:xfrm>
          <a:off x="1036320" y="3017520"/>
          <a:ext cx="6840000" cy="9945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2</xdr:row>
      <xdr:rowOff>9524</xdr:rowOff>
    </xdr:from>
    <xdr:to>
      <xdr:col>9</xdr:col>
      <xdr:colOff>1279126</xdr:colOff>
      <xdr:row>75</xdr:row>
      <xdr:rowOff>93674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304799</xdr:colOff>
      <xdr:row>21</xdr:row>
      <xdr:rowOff>9525</xdr:rowOff>
    </xdr:from>
    <xdr:to>
      <xdr:col>10</xdr:col>
      <xdr:colOff>497174</xdr:colOff>
      <xdr:row>42</xdr:row>
      <xdr:rowOff>180974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2</xdr:row>
      <xdr:rowOff>9524</xdr:rowOff>
    </xdr:from>
    <xdr:to>
      <xdr:col>9</xdr:col>
      <xdr:colOff>1279126</xdr:colOff>
      <xdr:row>75</xdr:row>
      <xdr:rowOff>93674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"/>
  <sheetViews>
    <sheetView showGridLines="0" tabSelected="1" zoomScaleNormal="100" zoomScaleSheetLayoutView="100" workbookViewId="0"/>
  </sheetViews>
  <sheetFormatPr defaultColWidth="10" defaultRowHeight="13.5" customHeight="1"/>
  <cols>
    <col min="1" max="1" width="4.625" style="2" customWidth="1"/>
    <col min="2" max="2" width="11.875" style="2" customWidth="1"/>
    <col min="3" max="3" width="10.625" style="2" customWidth="1"/>
    <col min="4" max="7" width="9.875" style="2" customWidth="1"/>
    <col min="8" max="9" width="14.25" style="2" customWidth="1"/>
    <col min="10" max="10" width="10" style="2" customWidth="1"/>
    <col min="11" max="16384" width="10" style="2"/>
  </cols>
  <sheetData>
    <row r="1" spans="1:11" ht="16.5" customHeight="1">
      <c r="A1" s="11" t="s">
        <v>153</v>
      </c>
    </row>
    <row r="2" spans="1:11" ht="16.5" customHeight="1">
      <c r="A2" s="9" t="s">
        <v>100</v>
      </c>
      <c r="J2" s="3"/>
    </row>
    <row r="3" spans="1:11" ht="38.1" customHeight="1">
      <c r="B3" s="261" t="s">
        <v>152</v>
      </c>
      <c r="C3" s="264" t="s">
        <v>91</v>
      </c>
      <c r="D3" s="257" t="s">
        <v>97</v>
      </c>
      <c r="E3" s="258"/>
      <c r="F3" s="267" t="s">
        <v>154</v>
      </c>
      <c r="G3" s="268"/>
      <c r="H3" s="257" t="s">
        <v>98</v>
      </c>
      <c r="I3" s="258"/>
      <c r="J3" s="259" t="s">
        <v>156</v>
      </c>
      <c r="K3" s="260"/>
    </row>
    <row r="4" spans="1:11" ht="12">
      <c r="B4" s="262"/>
      <c r="C4" s="265"/>
      <c r="D4" s="25"/>
      <c r="E4" s="26"/>
      <c r="F4" s="25"/>
      <c r="G4" s="26"/>
      <c r="H4" s="25"/>
      <c r="I4" s="26"/>
      <c r="J4" s="25"/>
      <c r="K4" s="26"/>
    </row>
    <row r="5" spans="1:11" ht="27" customHeight="1">
      <c r="B5" s="263"/>
      <c r="C5" s="266"/>
      <c r="D5" s="27" t="s">
        <v>178</v>
      </c>
      <c r="E5" s="28" t="s">
        <v>130</v>
      </c>
      <c r="F5" s="27" t="s">
        <v>178</v>
      </c>
      <c r="G5" s="28" t="s">
        <v>130</v>
      </c>
      <c r="H5" s="27" t="s">
        <v>178</v>
      </c>
      <c r="I5" s="28" t="s">
        <v>130</v>
      </c>
      <c r="J5" s="27" t="s">
        <v>178</v>
      </c>
      <c r="K5" s="28" t="s">
        <v>130</v>
      </c>
    </row>
    <row r="6" spans="1:11" ht="13.5" customHeight="1">
      <c r="B6" s="223" t="s">
        <v>81</v>
      </c>
      <c r="C6" s="220">
        <v>4073</v>
      </c>
      <c r="D6" s="147">
        <v>553</v>
      </c>
      <c r="E6" s="147">
        <v>313</v>
      </c>
      <c r="F6" s="193">
        <f t="shared" ref="F6:F13" si="0">IFERROR(D6/C6,"-")</f>
        <v>0.13577215811441198</v>
      </c>
      <c r="G6" s="193">
        <f t="shared" ref="G6:G13" si="1">IFERROR(E6/C6,"-")</f>
        <v>7.6847532531303706E-2</v>
      </c>
      <c r="H6" s="147">
        <v>227716680</v>
      </c>
      <c r="I6" s="147">
        <v>174535280</v>
      </c>
      <c r="J6" s="147">
        <f t="shared" ref="J6:K13" si="2">IFERROR(H6/D6,"-")</f>
        <v>411784.23146473779</v>
      </c>
      <c r="K6" s="147">
        <f t="shared" si="2"/>
        <v>557620.70287539938</v>
      </c>
    </row>
    <row r="7" spans="1:11" ht="13.5" customHeight="1">
      <c r="B7" s="224" t="s">
        <v>75</v>
      </c>
      <c r="C7" s="220">
        <v>8246</v>
      </c>
      <c r="D7" s="147">
        <v>1211</v>
      </c>
      <c r="E7" s="147">
        <v>664</v>
      </c>
      <c r="F7" s="193">
        <f t="shared" si="0"/>
        <v>0.14685908319185059</v>
      </c>
      <c r="G7" s="193">
        <f t="shared" si="1"/>
        <v>8.0523890371089007E-2</v>
      </c>
      <c r="H7" s="147">
        <v>471256700</v>
      </c>
      <c r="I7" s="147">
        <v>369491490</v>
      </c>
      <c r="J7" s="147">
        <f t="shared" si="2"/>
        <v>389146.73823286541</v>
      </c>
      <c r="K7" s="147">
        <f t="shared" si="2"/>
        <v>556463.0873493976</v>
      </c>
    </row>
    <row r="8" spans="1:11" ht="13.5" customHeight="1">
      <c r="B8" s="224" t="s">
        <v>82</v>
      </c>
      <c r="C8" s="220">
        <v>502368</v>
      </c>
      <c r="D8" s="147">
        <v>18810</v>
      </c>
      <c r="E8" s="147">
        <v>9931</v>
      </c>
      <c r="F8" s="193">
        <f t="shared" si="0"/>
        <v>3.7442671507739347E-2</v>
      </c>
      <c r="G8" s="193">
        <f t="shared" si="1"/>
        <v>1.9768376966685777E-2</v>
      </c>
      <c r="H8" s="147">
        <v>5049281570</v>
      </c>
      <c r="I8" s="147">
        <v>3829855920</v>
      </c>
      <c r="J8" s="147">
        <f t="shared" si="2"/>
        <v>268436.02179691655</v>
      </c>
      <c r="K8" s="147">
        <f t="shared" si="2"/>
        <v>385646.5532171987</v>
      </c>
    </row>
    <row r="9" spans="1:11" ht="13.5" customHeight="1">
      <c r="B9" s="224" t="s">
        <v>76</v>
      </c>
      <c r="C9" s="220">
        <v>364377</v>
      </c>
      <c r="D9" s="147">
        <v>30376</v>
      </c>
      <c r="E9" s="147">
        <v>17724</v>
      </c>
      <c r="F9" s="193">
        <f t="shared" si="0"/>
        <v>8.3364207949458938E-2</v>
      </c>
      <c r="G9" s="193">
        <f t="shared" si="1"/>
        <v>4.8641928552021672E-2</v>
      </c>
      <c r="H9" s="147">
        <v>8368368930</v>
      </c>
      <c r="I9" s="147">
        <v>6557881760</v>
      </c>
      <c r="J9" s="147">
        <f t="shared" si="2"/>
        <v>275492.78805636027</v>
      </c>
      <c r="K9" s="147">
        <f t="shared" si="2"/>
        <v>370000.09930038365</v>
      </c>
    </row>
    <row r="10" spans="1:11" ht="13.5" customHeight="1">
      <c r="B10" s="224" t="s">
        <v>77</v>
      </c>
      <c r="C10" s="220">
        <v>229658</v>
      </c>
      <c r="D10" s="147">
        <v>39210</v>
      </c>
      <c r="E10" s="147">
        <v>26105</v>
      </c>
      <c r="F10" s="193">
        <f t="shared" si="0"/>
        <v>0.17073213212690175</v>
      </c>
      <c r="G10" s="193">
        <f t="shared" si="1"/>
        <v>0.11366902089193497</v>
      </c>
      <c r="H10" s="147">
        <v>11119313950</v>
      </c>
      <c r="I10" s="147">
        <v>9333997730</v>
      </c>
      <c r="J10" s="147">
        <f t="shared" si="2"/>
        <v>283583.62535067584</v>
      </c>
      <c r="K10" s="147">
        <f t="shared" si="2"/>
        <v>357555.93679371767</v>
      </c>
    </row>
    <row r="11" spans="1:11" ht="13.5" customHeight="1">
      <c r="B11" s="224" t="s">
        <v>78</v>
      </c>
      <c r="C11" s="220">
        <v>105915</v>
      </c>
      <c r="D11" s="147">
        <v>29865</v>
      </c>
      <c r="E11" s="147">
        <v>22131</v>
      </c>
      <c r="F11" s="193">
        <f t="shared" si="0"/>
        <v>0.28197139215408584</v>
      </c>
      <c r="G11" s="193">
        <f t="shared" si="1"/>
        <v>0.20895057357314828</v>
      </c>
      <c r="H11" s="147">
        <v>9085069120</v>
      </c>
      <c r="I11" s="147">
        <v>7966573370</v>
      </c>
      <c r="J11" s="147">
        <f t="shared" si="2"/>
        <v>304204.55784362968</v>
      </c>
      <c r="K11" s="147">
        <f t="shared" si="2"/>
        <v>359973.49283810041</v>
      </c>
    </row>
    <row r="12" spans="1:11" ht="13.5" customHeight="1" thickBot="1">
      <c r="B12" s="225" t="s">
        <v>79</v>
      </c>
      <c r="C12" s="222">
        <v>38029</v>
      </c>
      <c r="D12" s="231">
        <v>13545</v>
      </c>
      <c r="E12" s="231">
        <v>10690</v>
      </c>
      <c r="F12" s="194">
        <f t="shared" si="0"/>
        <v>0.35617555023797626</v>
      </c>
      <c r="G12" s="194">
        <f t="shared" si="1"/>
        <v>0.2811012648242131</v>
      </c>
      <c r="H12" s="147">
        <v>4471914240</v>
      </c>
      <c r="I12" s="231">
        <v>4047335220</v>
      </c>
      <c r="J12" s="147">
        <f t="shared" si="2"/>
        <v>330152.39867109637</v>
      </c>
      <c r="K12" s="147">
        <f t="shared" si="2"/>
        <v>378609.46866230119</v>
      </c>
    </row>
    <row r="13" spans="1:11" ht="13.5" customHeight="1" thickTop="1">
      <c r="B13" s="10" t="s">
        <v>181</v>
      </c>
      <c r="C13" s="219">
        <v>1252666</v>
      </c>
      <c r="D13" s="153">
        <f>SUM(D6:D12)</f>
        <v>133570</v>
      </c>
      <c r="E13" s="153">
        <f>SUM(E6:E12)</f>
        <v>87558</v>
      </c>
      <c r="F13" s="195">
        <f t="shared" si="0"/>
        <v>0.10662858255911792</v>
      </c>
      <c r="G13" s="195">
        <f t="shared" si="1"/>
        <v>6.989732298952793E-2</v>
      </c>
      <c r="H13" s="153">
        <f>SUM(H6:H12)</f>
        <v>38792921190</v>
      </c>
      <c r="I13" s="153">
        <f>SUM(I6:I12)</f>
        <v>32279670770</v>
      </c>
      <c r="J13" s="93">
        <f t="shared" si="2"/>
        <v>290431.39320206631</v>
      </c>
      <c r="K13" s="93">
        <f t="shared" si="2"/>
        <v>368666.15009479428</v>
      </c>
    </row>
    <row r="14" spans="1:11" ht="13.5" customHeight="1">
      <c r="B14" s="90" t="s">
        <v>205</v>
      </c>
      <c r="C14" s="5"/>
      <c r="D14" s="5"/>
      <c r="E14" s="5"/>
      <c r="F14" s="5"/>
      <c r="G14" s="6"/>
      <c r="H14" s="6"/>
      <c r="I14" s="232"/>
    </row>
    <row r="15" spans="1:11" ht="13.5" customHeight="1">
      <c r="B15" s="91" t="s">
        <v>83</v>
      </c>
      <c r="C15" s="232"/>
      <c r="D15" s="232"/>
      <c r="E15" s="232"/>
      <c r="F15" s="232"/>
      <c r="G15" s="232"/>
      <c r="H15" s="232"/>
      <c r="I15" s="232"/>
    </row>
    <row r="16" spans="1:11" ht="13.5" customHeight="1">
      <c r="B16" s="91" t="s">
        <v>307</v>
      </c>
    </row>
    <row r="17" spans="1:2" ht="13.5" customHeight="1">
      <c r="B17" s="92" t="s">
        <v>305</v>
      </c>
    </row>
    <row r="18" spans="1:2" ht="13.5" customHeight="1">
      <c r="B18" s="92" t="s">
        <v>84</v>
      </c>
    </row>
    <row r="19" spans="1:2" ht="13.5" customHeight="1">
      <c r="B19" s="4"/>
    </row>
    <row r="20" spans="1:2" ht="16.5" customHeight="1">
      <c r="A20" s="11" t="s">
        <v>153</v>
      </c>
      <c r="B20" s="4"/>
    </row>
    <row r="21" spans="1:2" ht="16.5" customHeight="1">
      <c r="A21" s="9" t="s">
        <v>100</v>
      </c>
      <c r="B21" s="4"/>
    </row>
    <row r="22" spans="1:2" ht="13.5" customHeight="1">
      <c r="B22" s="4"/>
    </row>
    <row r="23" spans="1:2" ht="13.5" customHeight="1">
      <c r="A23" s="4"/>
    </row>
    <row r="24" spans="1:2" ht="13.5" customHeight="1">
      <c r="A24" s="4"/>
    </row>
    <row r="25" spans="1:2" ht="13.5" customHeight="1">
      <c r="A25" s="4"/>
    </row>
    <row r="48" spans="2:8" ht="13.5" customHeight="1">
      <c r="B48" s="90" t="s">
        <v>205</v>
      </c>
      <c r="C48" s="5"/>
      <c r="D48" s="5"/>
      <c r="E48" s="5"/>
      <c r="F48" s="5"/>
      <c r="G48" s="6"/>
      <c r="H48" s="1"/>
    </row>
    <row r="49" spans="2:2" ht="13.5" customHeight="1">
      <c r="B49" s="91" t="s">
        <v>83</v>
      </c>
    </row>
    <row r="50" spans="2:2" ht="13.5" customHeight="1">
      <c r="B50" s="91" t="s">
        <v>307</v>
      </c>
    </row>
    <row r="51" spans="2:2" ht="13.5" customHeight="1">
      <c r="B51" s="92" t="s">
        <v>305</v>
      </c>
    </row>
    <row r="52" spans="2:2" ht="13.5" customHeight="1">
      <c r="B52" s="92" t="s">
        <v>84</v>
      </c>
    </row>
  </sheetData>
  <mergeCells count="6">
    <mergeCell ref="H3:I3"/>
    <mergeCell ref="J3:K3"/>
    <mergeCell ref="B3:B5"/>
    <mergeCell ref="C3:C5"/>
    <mergeCell ref="D3:E3"/>
    <mergeCell ref="F3:G3"/>
  </mergeCells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2-14.在宅医療に係る分析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48"/>
  <sheetViews>
    <sheetView showGridLines="0" zoomScaleNormal="100" zoomScaleSheetLayoutView="100" workbookViewId="0"/>
  </sheetViews>
  <sheetFormatPr defaultColWidth="10" defaultRowHeight="16.5" customHeight="1"/>
  <cols>
    <col min="1" max="1" width="4.625" style="2" customWidth="1"/>
    <col min="2" max="2" width="11.5" style="2" customWidth="1"/>
    <col min="3" max="3" width="10.625" style="2" customWidth="1"/>
    <col min="4" max="7" width="9.875" style="2" customWidth="1"/>
    <col min="8" max="9" width="14.25" style="2" customWidth="1"/>
    <col min="10" max="10" width="10" style="2" customWidth="1"/>
    <col min="11" max="16384" width="10" style="2"/>
  </cols>
  <sheetData>
    <row r="1" spans="1:11" ht="16.5" customHeight="1">
      <c r="A1" s="11" t="s">
        <v>121</v>
      </c>
    </row>
    <row r="2" spans="1:11" ht="16.5" customHeight="1">
      <c r="A2" s="9" t="s">
        <v>188</v>
      </c>
      <c r="J2" s="3"/>
    </row>
    <row r="3" spans="1:11" ht="38.1" customHeight="1">
      <c r="B3" s="261" t="s">
        <v>80</v>
      </c>
      <c r="C3" s="264" t="s">
        <v>91</v>
      </c>
      <c r="D3" s="257" t="s">
        <v>97</v>
      </c>
      <c r="E3" s="258"/>
      <c r="F3" s="267" t="s">
        <v>154</v>
      </c>
      <c r="G3" s="268"/>
      <c r="H3" s="257" t="s">
        <v>120</v>
      </c>
      <c r="I3" s="258"/>
      <c r="J3" s="267" t="s">
        <v>155</v>
      </c>
      <c r="K3" s="268"/>
    </row>
    <row r="4" spans="1:11" ht="12" customHeight="1">
      <c r="B4" s="262"/>
      <c r="C4" s="265"/>
      <c r="D4" s="25"/>
      <c r="E4" s="26"/>
      <c r="F4" s="25"/>
      <c r="G4" s="26"/>
      <c r="H4" s="25"/>
      <c r="I4" s="26"/>
      <c r="J4" s="25"/>
      <c r="K4" s="26"/>
    </row>
    <row r="5" spans="1:11" ht="27" customHeight="1">
      <c r="B5" s="263"/>
      <c r="C5" s="266"/>
      <c r="D5" s="27" t="s">
        <v>178</v>
      </c>
      <c r="E5" s="28" t="s">
        <v>130</v>
      </c>
      <c r="F5" s="27" t="s">
        <v>178</v>
      </c>
      <c r="G5" s="28" t="s">
        <v>130</v>
      </c>
      <c r="H5" s="27" t="s">
        <v>178</v>
      </c>
      <c r="I5" s="28" t="s">
        <v>99</v>
      </c>
      <c r="J5" s="27" t="s">
        <v>178</v>
      </c>
      <c r="K5" s="28" t="s">
        <v>130</v>
      </c>
    </row>
    <row r="6" spans="1:11" ht="15" customHeight="1">
      <c r="B6" s="223" t="s">
        <v>81</v>
      </c>
      <c r="C6" s="220">
        <f>'在宅(医科)'!C6</f>
        <v>4073</v>
      </c>
      <c r="D6" s="147">
        <v>442</v>
      </c>
      <c r="E6" s="147">
        <v>442</v>
      </c>
      <c r="F6" s="193">
        <f>IFERROR(D6/C6,0)</f>
        <v>0.10851951878222441</v>
      </c>
      <c r="G6" s="193">
        <f>IFERROR(E6/C6,0)</f>
        <v>0.10851951878222441</v>
      </c>
      <c r="H6" s="147">
        <v>74974150</v>
      </c>
      <c r="I6" s="147">
        <v>74850390</v>
      </c>
      <c r="J6" s="147">
        <f>IFERROR(H6/D6,0)</f>
        <v>169624.77375565612</v>
      </c>
      <c r="K6" s="147">
        <f>IFERROR(I6/E6,0)</f>
        <v>169344.77375565612</v>
      </c>
    </row>
    <row r="7" spans="1:11" ht="15" customHeight="1">
      <c r="B7" s="224" t="s">
        <v>75</v>
      </c>
      <c r="C7" s="220">
        <f>'在宅(医科)'!C7</f>
        <v>8246</v>
      </c>
      <c r="D7" s="147">
        <v>938</v>
      </c>
      <c r="E7" s="147">
        <v>937</v>
      </c>
      <c r="F7" s="193">
        <f t="shared" ref="F7:F13" si="0">IFERROR(D7/C7,0)</f>
        <v>0.11375212224108659</v>
      </c>
      <c r="G7" s="193">
        <f t="shared" ref="G7:G13" si="1">IFERROR(E7/C7,0)</f>
        <v>0.11363085132185302</v>
      </c>
      <c r="H7" s="147">
        <v>162967440</v>
      </c>
      <c r="I7" s="147">
        <v>162672340</v>
      </c>
      <c r="J7" s="147">
        <f t="shared" ref="J7:J13" si="2">IFERROR(H7/D7,0)</f>
        <v>173739.27505330491</v>
      </c>
      <c r="K7" s="147">
        <f t="shared" ref="K7:K13" si="3">IFERROR(I7/E7,0)</f>
        <v>173609.75453575241</v>
      </c>
    </row>
    <row r="8" spans="1:11" ht="15" customHeight="1">
      <c r="B8" s="224" t="s">
        <v>82</v>
      </c>
      <c r="C8" s="220">
        <f>'在宅(医科)'!C8</f>
        <v>502368</v>
      </c>
      <c r="D8" s="147">
        <v>10422</v>
      </c>
      <c r="E8" s="147">
        <v>10410</v>
      </c>
      <c r="F8" s="193">
        <f t="shared" si="0"/>
        <v>2.0745748136824001E-2</v>
      </c>
      <c r="G8" s="193">
        <f>IFERROR(E8/C8,0)</f>
        <v>2.0721861265048731E-2</v>
      </c>
      <c r="H8" s="147">
        <v>1411557550</v>
      </c>
      <c r="I8" s="147">
        <v>1408783530</v>
      </c>
      <c r="J8" s="147">
        <f t="shared" si="2"/>
        <v>135440.1794281328</v>
      </c>
      <c r="K8" s="147">
        <f t="shared" si="3"/>
        <v>135329.82997118155</v>
      </c>
    </row>
    <row r="9" spans="1:11" ht="15" customHeight="1">
      <c r="B9" s="224" t="s">
        <v>76</v>
      </c>
      <c r="C9" s="220">
        <f>'在宅(医科)'!C9</f>
        <v>364377</v>
      </c>
      <c r="D9" s="147">
        <v>18738</v>
      </c>
      <c r="E9" s="147">
        <v>18701</v>
      </c>
      <c r="F9" s="193">
        <f t="shared" si="0"/>
        <v>5.1424760618809642E-2</v>
      </c>
      <c r="G9" s="193">
        <f t="shared" si="1"/>
        <v>5.1323217436885421E-2</v>
      </c>
      <c r="H9" s="147">
        <v>2502123040</v>
      </c>
      <c r="I9" s="147">
        <v>2496076790</v>
      </c>
      <c r="J9" s="147">
        <f t="shared" si="2"/>
        <v>133532.02262781514</v>
      </c>
      <c r="K9" s="147">
        <f t="shared" si="3"/>
        <v>133472.90465750496</v>
      </c>
    </row>
    <row r="10" spans="1:11" ht="15" customHeight="1">
      <c r="B10" s="224" t="s">
        <v>77</v>
      </c>
      <c r="C10" s="220">
        <f>'在宅(医科)'!C10</f>
        <v>229658</v>
      </c>
      <c r="D10" s="147">
        <v>26968</v>
      </c>
      <c r="E10" s="147">
        <v>26926</v>
      </c>
      <c r="F10" s="193">
        <f t="shared" si="0"/>
        <v>0.11742678243300908</v>
      </c>
      <c r="G10" s="193">
        <f t="shared" si="1"/>
        <v>0.11724390180180964</v>
      </c>
      <c r="H10" s="147">
        <v>3530689740</v>
      </c>
      <c r="I10" s="147">
        <v>3522961770</v>
      </c>
      <c r="J10" s="147">
        <f t="shared" si="2"/>
        <v>130921.45283298724</v>
      </c>
      <c r="K10" s="147">
        <f t="shared" si="3"/>
        <v>130838.66040258486</v>
      </c>
    </row>
    <row r="11" spans="1:11" ht="15" customHeight="1">
      <c r="B11" s="224" t="s">
        <v>78</v>
      </c>
      <c r="C11" s="220">
        <f>'在宅(医科)'!C11</f>
        <v>105915</v>
      </c>
      <c r="D11" s="147">
        <v>22456</v>
      </c>
      <c r="E11" s="147">
        <v>22404</v>
      </c>
      <c r="F11" s="193">
        <f t="shared" si="0"/>
        <v>0.21201907189727612</v>
      </c>
      <c r="G11" s="193">
        <f t="shared" si="1"/>
        <v>0.21152811216541567</v>
      </c>
      <c r="H11" s="147">
        <v>2834531400</v>
      </c>
      <c r="I11" s="147">
        <v>2827178490</v>
      </c>
      <c r="J11" s="147">
        <f t="shared" si="2"/>
        <v>126226.01531884575</v>
      </c>
      <c r="K11" s="147">
        <f t="shared" si="3"/>
        <v>126190.7913765399</v>
      </c>
    </row>
    <row r="12" spans="1:11" ht="15" customHeight="1" thickBot="1">
      <c r="B12" s="225" t="s">
        <v>79</v>
      </c>
      <c r="C12" s="222">
        <f>'在宅(医科)'!C12</f>
        <v>38029</v>
      </c>
      <c r="D12" s="231">
        <v>11075</v>
      </c>
      <c r="E12" s="231">
        <v>11046</v>
      </c>
      <c r="F12" s="194">
        <f t="shared" si="0"/>
        <v>0.29122511767335457</v>
      </c>
      <c r="G12" s="194">
        <f t="shared" si="1"/>
        <v>0.29046254174445818</v>
      </c>
      <c r="H12" s="147">
        <v>1366928240</v>
      </c>
      <c r="I12" s="231">
        <v>1362594840</v>
      </c>
      <c r="J12" s="147">
        <f t="shared" si="2"/>
        <v>123424.67178329571</v>
      </c>
      <c r="K12" s="147">
        <f t="shared" si="3"/>
        <v>123356.40412819121</v>
      </c>
    </row>
    <row r="13" spans="1:11" ht="15" customHeight="1" thickTop="1">
      <c r="B13" s="10" t="s">
        <v>181</v>
      </c>
      <c r="C13" s="219">
        <f>'在宅(医科)'!C13</f>
        <v>1252666</v>
      </c>
      <c r="D13" s="153">
        <f>SUM(D6:D12)</f>
        <v>91039</v>
      </c>
      <c r="E13" s="153">
        <f>SUM(E6:E12)</f>
        <v>90866</v>
      </c>
      <c r="F13" s="195">
        <f t="shared" si="0"/>
        <v>7.2676196208726035E-2</v>
      </c>
      <c r="G13" s="195">
        <f t="shared" si="1"/>
        <v>7.2538090760027013E-2</v>
      </c>
      <c r="H13" s="153">
        <f>SUM(H6:H12)</f>
        <v>11883771560</v>
      </c>
      <c r="I13" s="153">
        <f>SUM(I6:I12)</f>
        <v>11855118150</v>
      </c>
      <c r="J13" s="93">
        <f t="shared" si="2"/>
        <v>130534.95271257374</v>
      </c>
      <c r="K13" s="93">
        <f t="shared" si="3"/>
        <v>130468.14154909427</v>
      </c>
    </row>
    <row r="14" spans="1:11" ht="15" customHeight="1">
      <c r="B14" s="90" t="s">
        <v>207</v>
      </c>
      <c r="C14" s="5"/>
      <c r="D14" s="5"/>
      <c r="E14" s="5"/>
      <c r="F14" s="5"/>
      <c r="G14" s="6"/>
      <c r="H14" s="6"/>
      <c r="I14" s="232"/>
    </row>
    <row r="15" spans="1:11" ht="15" customHeight="1">
      <c r="B15" s="91" t="s">
        <v>83</v>
      </c>
    </row>
    <row r="16" spans="1:11" ht="15" customHeight="1">
      <c r="B16" s="91" t="s">
        <v>307</v>
      </c>
    </row>
    <row r="17" spans="1:10" ht="15" customHeight="1">
      <c r="B17" s="92" t="s">
        <v>306</v>
      </c>
    </row>
    <row r="18" spans="1:10" ht="15" customHeight="1">
      <c r="B18" s="92" t="s">
        <v>142</v>
      </c>
    </row>
    <row r="19" spans="1:10" ht="15" customHeight="1">
      <c r="B19" s="92"/>
    </row>
    <row r="20" spans="1:10" ht="16.5" customHeight="1">
      <c r="A20" s="11" t="s">
        <v>121</v>
      </c>
    </row>
    <row r="21" spans="1:10" ht="16.5" customHeight="1">
      <c r="A21" s="9" t="s">
        <v>188</v>
      </c>
      <c r="J21" s="3"/>
    </row>
    <row r="22" spans="1:10" ht="15" customHeight="1">
      <c r="B22" s="4"/>
    </row>
    <row r="23" spans="1:10" ht="15" customHeight="1">
      <c r="A23" s="4"/>
    </row>
    <row r="24" spans="1:10" ht="15" customHeight="1">
      <c r="A24" s="4"/>
    </row>
    <row r="25" spans="1:10" ht="15" customHeight="1">
      <c r="A25" s="4"/>
    </row>
    <row r="44" spans="2:2" ht="16.5" customHeight="1">
      <c r="B44" s="90" t="s">
        <v>207</v>
      </c>
    </row>
    <row r="45" spans="2:2" ht="16.5" customHeight="1">
      <c r="B45" s="91" t="s">
        <v>83</v>
      </c>
    </row>
    <row r="46" spans="2:2" ht="16.5" customHeight="1">
      <c r="B46" s="91" t="s">
        <v>307</v>
      </c>
    </row>
    <row r="47" spans="2:2" ht="16.5" customHeight="1">
      <c r="B47" s="92" t="s">
        <v>306</v>
      </c>
    </row>
    <row r="48" spans="2:2" ht="16.5" customHeight="1">
      <c r="B48" s="92" t="s">
        <v>142</v>
      </c>
    </row>
  </sheetData>
  <mergeCells count="6">
    <mergeCell ref="F3:G3"/>
    <mergeCell ref="H3:I3"/>
    <mergeCell ref="J3:K3"/>
    <mergeCell ref="D3:E3"/>
    <mergeCell ref="B3:B5"/>
    <mergeCell ref="C3:C5"/>
  </mergeCells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2-14.在宅医療に係る分析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H28"/>
  <sheetViews>
    <sheetView showGridLines="0" zoomScaleNormal="100" zoomScaleSheetLayoutView="100" workbookViewId="0"/>
  </sheetViews>
  <sheetFormatPr defaultColWidth="9" defaultRowHeight="13.5"/>
  <cols>
    <col min="1" max="1" width="4.625" style="12" customWidth="1"/>
    <col min="2" max="2" width="3.625" style="12" customWidth="1"/>
    <col min="3" max="3" width="17" style="12" customWidth="1"/>
    <col min="4" max="4" width="9.625" style="12" customWidth="1"/>
    <col min="5" max="12" width="9" style="12" customWidth="1"/>
    <col min="13" max="13" width="9.625" style="12" customWidth="1"/>
    <col min="14" max="21" width="9" style="12" customWidth="1"/>
    <col min="22" max="22" width="9.625" style="12" customWidth="1"/>
    <col min="23" max="30" width="9" style="12" customWidth="1"/>
    <col min="31" max="31" width="9.625" style="12" customWidth="1"/>
    <col min="32" max="39" width="9" style="12" customWidth="1"/>
    <col min="40" max="40" width="9.625" style="12" customWidth="1"/>
    <col min="41" max="48" width="9" style="12" customWidth="1"/>
    <col min="49" max="49" width="9.625" style="12" customWidth="1"/>
    <col min="50" max="57" width="9" style="12" customWidth="1"/>
    <col min="58" max="58" width="9.625" style="12" customWidth="1"/>
    <col min="59" max="66" width="9" style="12" customWidth="1"/>
    <col min="67" max="67" width="9.625" style="12" customWidth="1"/>
    <col min="68" max="75" width="9" style="12" customWidth="1"/>
    <col min="76" max="76" width="9" style="12"/>
    <col min="77" max="77" width="14.75" style="112" customWidth="1"/>
    <col min="78" max="78" width="9.125" style="112" bestFit="1" customWidth="1"/>
    <col min="79" max="79" width="9.125" style="112" customWidth="1"/>
    <col min="80" max="80" width="15" style="112" customWidth="1"/>
    <col min="81" max="82" width="9.5" style="112" customWidth="1"/>
    <col min="83" max="83" width="11.125" style="116" customWidth="1"/>
    <col min="84" max="86" width="9" style="112"/>
    <col min="87" max="16384" width="9" style="12"/>
  </cols>
  <sheetData>
    <row r="1" spans="1:86" ht="16.5" customHeight="1">
      <c r="A1" s="11" t="s">
        <v>121</v>
      </c>
    </row>
    <row r="2" spans="1:86" ht="16.5" customHeight="1">
      <c r="A2" s="11" t="s">
        <v>126</v>
      </c>
    </row>
    <row r="3" spans="1:86" ht="16.5" customHeight="1">
      <c r="B3" s="271"/>
      <c r="C3" s="274" t="s">
        <v>74</v>
      </c>
      <c r="D3" s="277" t="s">
        <v>66</v>
      </c>
      <c r="E3" s="278"/>
      <c r="F3" s="278"/>
      <c r="G3" s="278"/>
      <c r="H3" s="278"/>
      <c r="I3" s="278"/>
      <c r="J3" s="278"/>
      <c r="K3" s="278"/>
      <c r="L3" s="279"/>
      <c r="M3" s="277" t="s">
        <v>67</v>
      </c>
      <c r="N3" s="278"/>
      <c r="O3" s="278"/>
      <c r="P3" s="278"/>
      <c r="Q3" s="278"/>
      <c r="R3" s="278"/>
      <c r="S3" s="278"/>
      <c r="T3" s="278"/>
      <c r="U3" s="279"/>
      <c r="V3" s="277" t="s">
        <v>68</v>
      </c>
      <c r="W3" s="278"/>
      <c r="X3" s="278"/>
      <c r="Y3" s="278"/>
      <c r="Z3" s="278"/>
      <c r="AA3" s="278"/>
      <c r="AB3" s="278"/>
      <c r="AC3" s="278"/>
      <c r="AD3" s="279"/>
      <c r="AE3" s="277" t="s">
        <v>69</v>
      </c>
      <c r="AF3" s="278"/>
      <c r="AG3" s="278"/>
      <c r="AH3" s="278"/>
      <c r="AI3" s="278"/>
      <c r="AJ3" s="278"/>
      <c r="AK3" s="278"/>
      <c r="AL3" s="278"/>
      <c r="AM3" s="279"/>
      <c r="AN3" s="284" t="s">
        <v>70</v>
      </c>
      <c r="AO3" s="278"/>
      <c r="AP3" s="278"/>
      <c r="AQ3" s="278"/>
      <c r="AR3" s="278"/>
      <c r="AS3" s="278"/>
      <c r="AT3" s="278"/>
      <c r="AU3" s="278"/>
      <c r="AV3" s="279"/>
      <c r="AW3" s="277" t="s">
        <v>71</v>
      </c>
      <c r="AX3" s="278"/>
      <c r="AY3" s="278"/>
      <c r="AZ3" s="278"/>
      <c r="BA3" s="278"/>
      <c r="BB3" s="278"/>
      <c r="BC3" s="278"/>
      <c r="BD3" s="278"/>
      <c r="BE3" s="279"/>
      <c r="BF3" s="277" t="s">
        <v>72</v>
      </c>
      <c r="BG3" s="278"/>
      <c r="BH3" s="278"/>
      <c r="BI3" s="278"/>
      <c r="BJ3" s="278"/>
      <c r="BK3" s="278"/>
      <c r="BL3" s="278"/>
      <c r="BM3" s="278"/>
      <c r="BN3" s="279"/>
      <c r="BO3" s="285" t="s">
        <v>73</v>
      </c>
      <c r="BP3" s="285"/>
      <c r="BQ3" s="285"/>
      <c r="BR3" s="285"/>
      <c r="BS3" s="285"/>
      <c r="BT3" s="285"/>
      <c r="BU3" s="285"/>
      <c r="BV3" s="285"/>
      <c r="BW3" s="285"/>
    </row>
    <row r="4" spans="1:86" ht="38.1" customHeight="1">
      <c r="B4" s="272"/>
      <c r="C4" s="275"/>
      <c r="D4" s="264" t="s">
        <v>91</v>
      </c>
      <c r="E4" s="257" t="s">
        <v>97</v>
      </c>
      <c r="F4" s="258"/>
      <c r="G4" s="301" t="s">
        <v>154</v>
      </c>
      <c r="H4" s="302"/>
      <c r="I4" s="257" t="s">
        <v>120</v>
      </c>
      <c r="J4" s="258"/>
      <c r="K4" s="267" t="s">
        <v>155</v>
      </c>
      <c r="L4" s="268"/>
      <c r="M4" s="264" t="s">
        <v>91</v>
      </c>
      <c r="N4" s="257" t="s">
        <v>97</v>
      </c>
      <c r="O4" s="258"/>
      <c r="P4" s="301" t="s">
        <v>154</v>
      </c>
      <c r="Q4" s="302"/>
      <c r="R4" s="257" t="s">
        <v>120</v>
      </c>
      <c r="S4" s="258"/>
      <c r="T4" s="267" t="s">
        <v>155</v>
      </c>
      <c r="U4" s="268"/>
      <c r="V4" s="264" t="s">
        <v>91</v>
      </c>
      <c r="W4" s="257" t="s">
        <v>97</v>
      </c>
      <c r="X4" s="258"/>
      <c r="Y4" s="301" t="s">
        <v>154</v>
      </c>
      <c r="Z4" s="302"/>
      <c r="AA4" s="257" t="s">
        <v>120</v>
      </c>
      <c r="AB4" s="258"/>
      <c r="AC4" s="267" t="s">
        <v>155</v>
      </c>
      <c r="AD4" s="268"/>
      <c r="AE4" s="264" t="s">
        <v>91</v>
      </c>
      <c r="AF4" s="257" t="s">
        <v>97</v>
      </c>
      <c r="AG4" s="258"/>
      <c r="AH4" s="301" t="s">
        <v>154</v>
      </c>
      <c r="AI4" s="302"/>
      <c r="AJ4" s="257" t="s">
        <v>120</v>
      </c>
      <c r="AK4" s="258"/>
      <c r="AL4" s="267" t="s">
        <v>155</v>
      </c>
      <c r="AM4" s="268"/>
      <c r="AN4" s="264" t="s">
        <v>91</v>
      </c>
      <c r="AO4" s="257" t="s">
        <v>97</v>
      </c>
      <c r="AP4" s="258"/>
      <c r="AQ4" s="301" t="s">
        <v>154</v>
      </c>
      <c r="AR4" s="302"/>
      <c r="AS4" s="257" t="s">
        <v>120</v>
      </c>
      <c r="AT4" s="258"/>
      <c r="AU4" s="295" t="s">
        <v>155</v>
      </c>
      <c r="AV4" s="268"/>
      <c r="AW4" s="264" t="s">
        <v>91</v>
      </c>
      <c r="AX4" s="257" t="s">
        <v>97</v>
      </c>
      <c r="AY4" s="258"/>
      <c r="AZ4" s="301" t="s">
        <v>154</v>
      </c>
      <c r="BA4" s="302"/>
      <c r="BB4" s="257" t="s">
        <v>120</v>
      </c>
      <c r="BC4" s="258"/>
      <c r="BD4" s="267" t="s">
        <v>155</v>
      </c>
      <c r="BE4" s="268"/>
      <c r="BF4" s="264" t="s">
        <v>91</v>
      </c>
      <c r="BG4" s="257" t="s">
        <v>97</v>
      </c>
      <c r="BH4" s="258"/>
      <c r="BI4" s="301" t="s">
        <v>154</v>
      </c>
      <c r="BJ4" s="302"/>
      <c r="BK4" s="257" t="s">
        <v>120</v>
      </c>
      <c r="BL4" s="258"/>
      <c r="BM4" s="267" t="s">
        <v>155</v>
      </c>
      <c r="BN4" s="268"/>
      <c r="BO4" s="264" t="s">
        <v>91</v>
      </c>
      <c r="BP4" s="257" t="s">
        <v>97</v>
      </c>
      <c r="BQ4" s="258"/>
      <c r="BR4" s="301" t="s">
        <v>154</v>
      </c>
      <c r="BS4" s="302"/>
      <c r="BT4" s="257" t="s">
        <v>120</v>
      </c>
      <c r="BU4" s="258"/>
      <c r="BV4" s="267" t="s">
        <v>155</v>
      </c>
      <c r="BW4" s="268"/>
      <c r="BX4" s="112"/>
      <c r="BY4" s="112" t="s">
        <v>129</v>
      </c>
    </row>
    <row r="5" spans="1:86" ht="12" customHeight="1">
      <c r="B5" s="272"/>
      <c r="C5" s="275"/>
      <c r="D5" s="265"/>
      <c r="E5" s="25"/>
      <c r="F5" s="26"/>
      <c r="G5" s="25"/>
      <c r="H5" s="26"/>
      <c r="I5" s="25"/>
      <c r="J5" s="26"/>
      <c r="K5" s="25"/>
      <c r="L5" s="26"/>
      <c r="M5" s="265"/>
      <c r="N5" s="25"/>
      <c r="O5" s="26"/>
      <c r="P5" s="25"/>
      <c r="Q5" s="26"/>
      <c r="R5" s="25"/>
      <c r="S5" s="26"/>
      <c r="T5" s="25"/>
      <c r="U5" s="26"/>
      <c r="V5" s="265"/>
      <c r="W5" s="25"/>
      <c r="X5" s="26"/>
      <c r="Y5" s="25"/>
      <c r="Z5" s="26"/>
      <c r="AA5" s="25"/>
      <c r="AB5" s="26"/>
      <c r="AC5" s="25"/>
      <c r="AD5" s="26"/>
      <c r="AE5" s="265"/>
      <c r="AF5" s="25"/>
      <c r="AG5" s="26"/>
      <c r="AH5" s="25"/>
      <c r="AI5" s="26"/>
      <c r="AJ5" s="25"/>
      <c r="AK5" s="26"/>
      <c r="AL5" s="25"/>
      <c r="AM5" s="26"/>
      <c r="AN5" s="265"/>
      <c r="AO5" s="136"/>
      <c r="AP5" s="137"/>
      <c r="AQ5" s="136"/>
      <c r="AR5" s="137"/>
      <c r="AS5" s="136"/>
      <c r="AT5" s="137"/>
      <c r="AU5" s="136"/>
      <c r="AV5" s="137"/>
      <c r="AW5" s="265"/>
      <c r="AX5" s="25"/>
      <c r="AY5" s="26"/>
      <c r="AZ5" s="25"/>
      <c r="BA5" s="26"/>
      <c r="BB5" s="164"/>
      <c r="BC5" s="165"/>
      <c r="BD5" s="164"/>
      <c r="BE5" s="165"/>
      <c r="BF5" s="265"/>
      <c r="BG5" s="164"/>
      <c r="BH5" s="165"/>
      <c r="BI5" s="164"/>
      <c r="BJ5" s="165"/>
      <c r="BK5" s="164"/>
      <c r="BL5" s="165"/>
      <c r="BM5" s="164"/>
      <c r="BN5" s="165"/>
      <c r="BO5" s="265"/>
      <c r="BP5" s="164"/>
      <c r="BQ5" s="165"/>
      <c r="BR5" s="164"/>
      <c r="BS5" s="165"/>
      <c r="BT5" s="164"/>
      <c r="BU5" s="165"/>
      <c r="BV5" s="164"/>
      <c r="BW5" s="165"/>
      <c r="BX5" s="112"/>
      <c r="BY5" s="286" t="s">
        <v>180</v>
      </c>
      <c r="BZ5" s="287"/>
      <c r="CA5" s="288"/>
      <c r="CB5" s="292" t="s">
        <v>161</v>
      </c>
      <c r="CC5" s="292"/>
      <c r="CD5" s="292"/>
      <c r="CE5" s="89"/>
      <c r="CF5" s="269" t="s">
        <v>180</v>
      </c>
      <c r="CG5" s="269" t="s">
        <v>161</v>
      </c>
      <c r="CH5" s="300"/>
    </row>
    <row r="6" spans="1:86" ht="27" customHeight="1">
      <c r="B6" s="273"/>
      <c r="C6" s="276"/>
      <c r="D6" s="266"/>
      <c r="E6" s="27" t="s">
        <v>178</v>
      </c>
      <c r="F6" s="94" t="s">
        <v>130</v>
      </c>
      <c r="G6" s="27" t="s">
        <v>178</v>
      </c>
      <c r="H6" s="94" t="s">
        <v>130</v>
      </c>
      <c r="I6" s="27" t="s">
        <v>178</v>
      </c>
      <c r="J6" s="94" t="s">
        <v>130</v>
      </c>
      <c r="K6" s="27" t="s">
        <v>178</v>
      </c>
      <c r="L6" s="94" t="s">
        <v>130</v>
      </c>
      <c r="M6" s="266"/>
      <c r="N6" s="27" t="s">
        <v>178</v>
      </c>
      <c r="O6" s="94" t="s">
        <v>130</v>
      </c>
      <c r="P6" s="27" t="s">
        <v>178</v>
      </c>
      <c r="Q6" s="94" t="s">
        <v>130</v>
      </c>
      <c r="R6" s="27" t="s">
        <v>178</v>
      </c>
      <c r="S6" s="94" t="s">
        <v>130</v>
      </c>
      <c r="T6" s="27" t="s">
        <v>178</v>
      </c>
      <c r="U6" s="94" t="s">
        <v>130</v>
      </c>
      <c r="V6" s="266"/>
      <c r="W6" s="27" t="s">
        <v>178</v>
      </c>
      <c r="X6" s="94" t="s">
        <v>130</v>
      </c>
      <c r="Y6" s="27" t="s">
        <v>178</v>
      </c>
      <c r="Z6" s="94" t="s">
        <v>130</v>
      </c>
      <c r="AA6" s="27" t="s">
        <v>178</v>
      </c>
      <c r="AB6" s="94" t="s">
        <v>130</v>
      </c>
      <c r="AC6" s="27" t="s">
        <v>178</v>
      </c>
      <c r="AD6" s="94" t="s">
        <v>130</v>
      </c>
      <c r="AE6" s="266"/>
      <c r="AF6" s="27" t="s">
        <v>178</v>
      </c>
      <c r="AG6" s="94" t="s">
        <v>130</v>
      </c>
      <c r="AH6" s="27" t="s">
        <v>178</v>
      </c>
      <c r="AI6" s="94" t="s">
        <v>130</v>
      </c>
      <c r="AJ6" s="27" t="s">
        <v>178</v>
      </c>
      <c r="AK6" s="94" t="s">
        <v>130</v>
      </c>
      <c r="AL6" s="27" t="s">
        <v>178</v>
      </c>
      <c r="AM6" s="94" t="s">
        <v>130</v>
      </c>
      <c r="AN6" s="266"/>
      <c r="AO6" s="139" t="s">
        <v>178</v>
      </c>
      <c r="AP6" s="140" t="s">
        <v>130</v>
      </c>
      <c r="AQ6" s="139" t="s">
        <v>178</v>
      </c>
      <c r="AR6" s="140" t="s">
        <v>130</v>
      </c>
      <c r="AS6" s="139" t="s">
        <v>178</v>
      </c>
      <c r="AT6" s="140" t="s">
        <v>130</v>
      </c>
      <c r="AU6" s="139" t="s">
        <v>178</v>
      </c>
      <c r="AV6" s="140" t="s">
        <v>130</v>
      </c>
      <c r="AW6" s="266"/>
      <c r="AX6" s="27" t="s">
        <v>178</v>
      </c>
      <c r="AY6" s="94" t="s">
        <v>130</v>
      </c>
      <c r="AZ6" s="27" t="s">
        <v>178</v>
      </c>
      <c r="BA6" s="94" t="s">
        <v>130</v>
      </c>
      <c r="BB6" s="166" t="s">
        <v>178</v>
      </c>
      <c r="BC6" s="140" t="s">
        <v>130</v>
      </c>
      <c r="BD6" s="166" t="s">
        <v>178</v>
      </c>
      <c r="BE6" s="140" t="s">
        <v>130</v>
      </c>
      <c r="BF6" s="266"/>
      <c r="BG6" s="166" t="s">
        <v>178</v>
      </c>
      <c r="BH6" s="140" t="s">
        <v>130</v>
      </c>
      <c r="BI6" s="166" t="s">
        <v>178</v>
      </c>
      <c r="BJ6" s="140" t="s">
        <v>130</v>
      </c>
      <c r="BK6" s="166" t="s">
        <v>178</v>
      </c>
      <c r="BL6" s="140" t="s">
        <v>130</v>
      </c>
      <c r="BM6" s="166" t="s">
        <v>178</v>
      </c>
      <c r="BN6" s="140" t="s">
        <v>130</v>
      </c>
      <c r="BO6" s="266"/>
      <c r="BP6" s="166" t="s">
        <v>178</v>
      </c>
      <c r="BQ6" s="140" t="s">
        <v>130</v>
      </c>
      <c r="BR6" s="166" t="s">
        <v>178</v>
      </c>
      <c r="BS6" s="140" t="s">
        <v>130</v>
      </c>
      <c r="BT6" s="166" t="s">
        <v>178</v>
      </c>
      <c r="BU6" s="140" t="s">
        <v>130</v>
      </c>
      <c r="BV6" s="166" t="s">
        <v>178</v>
      </c>
      <c r="BW6" s="140" t="s">
        <v>130</v>
      </c>
      <c r="BX6" s="112"/>
      <c r="BY6" s="289"/>
      <c r="BZ6" s="290"/>
      <c r="CA6" s="291"/>
      <c r="CB6" s="292"/>
      <c r="CC6" s="292"/>
      <c r="CD6" s="292"/>
      <c r="CE6" s="89"/>
      <c r="CF6" s="269"/>
      <c r="CG6" s="269"/>
      <c r="CH6" s="300"/>
    </row>
    <row r="7" spans="1:86" s="20" customFormat="1" ht="12">
      <c r="B7" s="148">
        <v>1</v>
      </c>
      <c r="C7" s="56" t="s">
        <v>2</v>
      </c>
      <c r="D7" s="230">
        <f>'地区別_在宅(医科)'!D7</f>
        <v>139</v>
      </c>
      <c r="E7" s="149">
        <v>23</v>
      </c>
      <c r="F7" s="149">
        <v>23</v>
      </c>
      <c r="G7" s="150">
        <f>IFERROR(E7/D7,"-")</f>
        <v>0.16546762589928057</v>
      </c>
      <c r="H7" s="150">
        <f>IFERROR(F7/D7,"-")</f>
        <v>0.16546762589928057</v>
      </c>
      <c r="I7" s="197">
        <v>3004260</v>
      </c>
      <c r="J7" s="197">
        <v>2995260</v>
      </c>
      <c r="K7" s="197">
        <f>IFERROR(I7/E7,"-")</f>
        <v>130620</v>
      </c>
      <c r="L7" s="197">
        <f>IFERROR(J7/F7,"-")</f>
        <v>130228.69565217392</v>
      </c>
      <c r="M7" s="230">
        <f>'地区別_在宅(医科)'!M7</f>
        <v>318</v>
      </c>
      <c r="N7" s="149">
        <v>50</v>
      </c>
      <c r="O7" s="149">
        <v>50</v>
      </c>
      <c r="P7" s="150">
        <f>IFERROR(N7/M7,"-")</f>
        <v>0.15723270440251572</v>
      </c>
      <c r="Q7" s="150">
        <f>IFERROR(O7/M7,"-")</f>
        <v>0.15723270440251572</v>
      </c>
      <c r="R7" s="197">
        <v>9635850</v>
      </c>
      <c r="S7" s="197">
        <v>9635850</v>
      </c>
      <c r="T7" s="197">
        <f>IFERROR(R7/N7,"-")</f>
        <v>192717</v>
      </c>
      <c r="U7" s="197">
        <f>IFERROR(S7/O7,"-")</f>
        <v>192717</v>
      </c>
      <c r="V7" s="230">
        <f>'地区別_在宅(医科)'!V7</f>
        <v>56881</v>
      </c>
      <c r="W7" s="149">
        <v>1093</v>
      </c>
      <c r="X7" s="149">
        <v>1091</v>
      </c>
      <c r="Y7" s="150">
        <f>IFERROR(W7/V7,"-")</f>
        <v>1.9215555282080132E-2</v>
      </c>
      <c r="Z7" s="150">
        <f>IFERROR(X7/V7,"-")</f>
        <v>1.9180394156220883E-2</v>
      </c>
      <c r="AA7" s="197">
        <v>139248900</v>
      </c>
      <c r="AB7" s="197">
        <v>139094090</v>
      </c>
      <c r="AC7" s="197">
        <f>IFERROR(AA7/W7,"-")</f>
        <v>127400.64043915828</v>
      </c>
      <c r="AD7" s="197">
        <f>IFERROR(AB7/X7,"-")</f>
        <v>127492.29147571036</v>
      </c>
      <c r="AE7" s="230">
        <f>'地区別_在宅(医科)'!AE7</f>
        <v>43155</v>
      </c>
      <c r="AF7" s="149">
        <v>2214</v>
      </c>
      <c r="AG7" s="149">
        <v>2212</v>
      </c>
      <c r="AH7" s="150">
        <f>IFERROR(AF7/AE7,"-")</f>
        <v>5.1303441084462983E-2</v>
      </c>
      <c r="AI7" s="150">
        <f>IFERROR(AG7/AE7,"-")</f>
        <v>5.1257096512570967E-2</v>
      </c>
      <c r="AJ7" s="197">
        <v>282543480</v>
      </c>
      <c r="AK7" s="197">
        <v>282250210</v>
      </c>
      <c r="AL7" s="197">
        <f>IFERROR(AJ7/AF7,"-")</f>
        <v>127616.74796747968</v>
      </c>
      <c r="AM7" s="197">
        <f>IFERROR(AK7/AG7,"-")</f>
        <v>127599.55244122965</v>
      </c>
      <c r="AN7" s="149">
        <f>'地区別_在宅(医科)'!AN7</f>
        <v>27997</v>
      </c>
      <c r="AO7" s="149">
        <v>3345</v>
      </c>
      <c r="AP7" s="149">
        <v>3342</v>
      </c>
      <c r="AQ7" s="150">
        <f>IFERROR(AO7/AN7,"-")</f>
        <v>0.11947708683073187</v>
      </c>
      <c r="AR7" s="150">
        <f>IFERROR(AP7/AN7,"-")</f>
        <v>0.11936993249276709</v>
      </c>
      <c r="AS7" s="197">
        <v>419116270</v>
      </c>
      <c r="AT7" s="197">
        <v>418050690</v>
      </c>
      <c r="AU7" s="197">
        <f>IFERROR(AS7/AO7,"-")</f>
        <v>125296.34379671152</v>
      </c>
      <c r="AV7" s="197">
        <f>IFERROR(AT7/AP7,"-")</f>
        <v>125089.97307001795</v>
      </c>
      <c r="AW7" s="230">
        <f>'地区別_在宅(医科)'!AW7</f>
        <v>13461</v>
      </c>
      <c r="AX7" s="149">
        <v>3106</v>
      </c>
      <c r="AY7" s="149">
        <v>3099</v>
      </c>
      <c r="AZ7" s="150">
        <f>IFERROR(AX7/AW7,"-")</f>
        <v>0.23074065819775649</v>
      </c>
      <c r="BA7" s="150">
        <f>IFERROR(AY7/AW7,"-")</f>
        <v>0.23022063739692444</v>
      </c>
      <c r="BB7" s="197">
        <v>365025830</v>
      </c>
      <c r="BC7" s="197">
        <v>364026970</v>
      </c>
      <c r="BD7" s="197">
        <f>IFERROR(BB7/AX7,"-")</f>
        <v>117522.80424983903</v>
      </c>
      <c r="BE7" s="197">
        <f>IFERROR(BC7/AY7,"-")</f>
        <v>117465.94707970312</v>
      </c>
      <c r="BF7" s="230">
        <f>'地区別_在宅(医科)'!BF7</f>
        <v>4909</v>
      </c>
      <c r="BG7" s="149">
        <v>1633</v>
      </c>
      <c r="BH7" s="149">
        <v>1632</v>
      </c>
      <c r="BI7" s="150">
        <f>IFERROR(BG7/BF7,"-")</f>
        <v>0.33265430841311877</v>
      </c>
      <c r="BJ7" s="150">
        <f>IFERROR(BH7/BF7,"-")</f>
        <v>0.33245060093705436</v>
      </c>
      <c r="BK7" s="197">
        <v>191313240</v>
      </c>
      <c r="BL7" s="197">
        <v>191017070</v>
      </c>
      <c r="BM7" s="197">
        <f>IFERROR(BK7/BG7,"-")</f>
        <v>117154.46417636253</v>
      </c>
      <c r="BN7" s="197">
        <f>IFERROR(BL7/BH7,"-")</f>
        <v>117044.77328431372</v>
      </c>
      <c r="BO7" s="149">
        <f>SUM(D7,M7,V7,AE7,AN7,AW7,BF7)</f>
        <v>146860</v>
      </c>
      <c r="BP7" s="149">
        <f t="shared" ref="BP7:BQ14" si="0">SUM(E7,N7,W7,AF7,AO7,AX7,BG7)</f>
        <v>11464</v>
      </c>
      <c r="BQ7" s="149">
        <f t="shared" si="0"/>
        <v>11449</v>
      </c>
      <c r="BR7" s="150">
        <f>IFERROR(BP7/BO7,"-")</f>
        <v>7.8060738117935444E-2</v>
      </c>
      <c r="BS7" s="150">
        <f>IFERROR(BQ7/BO7,"-")</f>
        <v>7.7958600027236827E-2</v>
      </c>
      <c r="BT7" s="197">
        <f>SUM(I7,R7,AA7,AJ7,AS7,BB7,BK7)</f>
        <v>1409887830</v>
      </c>
      <c r="BU7" s="197">
        <f>SUM(J7,S7,AB7,AK7,AT7,BC7,BL7)</f>
        <v>1407070140</v>
      </c>
      <c r="BV7" s="197">
        <f>IFERROR(BT7/BP7,"-")</f>
        <v>122983.93492672715</v>
      </c>
      <c r="BW7" s="197">
        <f>IFERROR(BU7/BQ7,"-")</f>
        <v>122898.95536728099</v>
      </c>
      <c r="BY7" s="113" t="str">
        <f>INDEX($C$7:$C$14,MATCH(BZ7,BR$7:BR$14,0))</f>
        <v>大阪市医療圏</v>
      </c>
      <c r="BZ7" s="226">
        <f>LARGE(BR$7:BR$14,ROW(BH1))</f>
        <v>7.811466787943383E-2</v>
      </c>
      <c r="CA7" s="226">
        <f>ROUND(BZ7,3)</f>
        <v>7.8E-2</v>
      </c>
      <c r="CB7" s="113" t="str">
        <f>INDEX($C$7:$C$14,MATCH(CC7,BS$7:BS$14,0))</f>
        <v>大阪市医療圏</v>
      </c>
      <c r="CC7" s="226">
        <f>LARGE(BS$7:BS$14,ROW(BJ1))</f>
        <v>7.8036544841228878E-2</v>
      </c>
      <c r="CD7" s="226">
        <f>ROUND(CC7,3)</f>
        <v>7.8E-2</v>
      </c>
      <c r="CE7" s="115"/>
      <c r="CF7" s="226">
        <f>ROUND($BR$15,3)</f>
        <v>7.2999999999999995E-2</v>
      </c>
      <c r="CG7" s="226">
        <f>ROUND($BS$15,3)</f>
        <v>7.2999999999999995E-2</v>
      </c>
      <c r="CH7" s="227">
        <v>0</v>
      </c>
    </row>
    <row r="8" spans="1:86" s="20" customFormat="1" ht="12">
      <c r="B8" s="148">
        <v>2</v>
      </c>
      <c r="C8" s="56" t="s">
        <v>9</v>
      </c>
      <c r="D8" s="230">
        <f>'地区別_在宅(医科)'!D8</f>
        <v>243</v>
      </c>
      <c r="E8" s="149">
        <v>43</v>
      </c>
      <c r="F8" s="149">
        <v>43</v>
      </c>
      <c r="G8" s="150">
        <f t="shared" ref="G8:G14" si="1">IFERROR(E8/D8,"-")</f>
        <v>0.17695473251028807</v>
      </c>
      <c r="H8" s="150">
        <f t="shared" ref="H8:H14" si="2">IFERROR(F8/D8,"-")</f>
        <v>0.17695473251028807</v>
      </c>
      <c r="I8" s="197">
        <v>7054610</v>
      </c>
      <c r="J8" s="197">
        <v>7036610</v>
      </c>
      <c r="K8" s="197">
        <f t="shared" ref="K8:K13" si="3">IFERROR(I8/E8,"-")</f>
        <v>164060.6976744186</v>
      </c>
      <c r="L8" s="197">
        <f t="shared" ref="L8:L14" si="4">IFERROR(J8/F8,"-")</f>
        <v>163642.09302325582</v>
      </c>
      <c r="M8" s="230">
        <f>'地区別_在宅(医科)'!M8</f>
        <v>469</v>
      </c>
      <c r="N8" s="149">
        <v>70</v>
      </c>
      <c r="O8" s="149">
        <v>70</v>
      </c>
      <c r="P8" s="150">
        <f t="shared" ref="P8:P14" si="5">IFERROR(N8/M8,"-")</f>
        <v>0.14925373134328357</v>
      </c>
      <c r="Q8" s="150">
        <f t="shared" ref="Q8:Q14" si="6">IFERROR(O8/M8,"-")</f>
        <v>0.14925373134328357</v>
      </c>
      <c r="R8" s="197">
        <v>12937140</v>
      </c>
      <c r="S8" s="197">
        <v>12837280</v>
      </c>
      <c r="T8" s="197">
        <f t="shared" ref="T8:T13" si="7">IFERROR(R8/N8,"-")</f>
        <v>184816.28571428571</v>
      </c>
      <c r="U8" s="197">
        <f t="shared" ref="U8:U14" si="8">IFERROR(S8/O8,"-")</f>
        <v>183389.71428571429</v>
      </c>
      <c r="V8" s="230">
        <f>'地区別_在宅(医科)'!V8</f>
        <v>45765</v>
      </c>
      <c r="W8" s="149">
        <v>837</v>
      </c>
      <c r="X8" s="149">
        <v>834</v>
      </c>
      <c r="Y8" s="150">
        <f t="shared" ref="Y8:Y14" si="9">IFERROR(W8/V8,"-")</f>
        <v>1.8289085545722714E-2</v>
      </c>
      <c r="Z8" s="150">
        <f t="shared" ref="Z8:Z14" si="10">IFERROR(X8/V8,"-")</f>
        <v>1.8223533267781054E-2</v>
      </c>
      <c r="AA8" s="197">
        <v>101085790</v>
      </c>
      <c r="AB8" s="197">
        <v>99994550</v>
      </c>
      <c r="AC8" s="197">
        <f t="shared" ref="AC8:AC13" si="11">IFERROR(AA8/W8,"-")</f>
        <v>120771.55316606929</v>
      </c>
      <c r="AD8" s="197">
        <f t="shared" ref="AD8:AD14" si="12">IFERROR(AB8/X8,"-")</f>
        <v>119897.54196642686</v>
      </c>
      <c r="AE8" s="230">
        <f>'地区別_在宅(医科)'!AE8</f>
        <v>31595</v>
      </c>
      <c r="AF8" s="149">
        <v>1496</v>
      </c>
      <c r="AG8" s="149">
        <v>1490</v>
      </c>
      <c r="AH8" s="150">
        <f t="shared" ref="AH8:AH14" si="13">IFERROR(AF8/AE8,"-")</f>
        <v>4.7349264124070263E-2</v>
      </c>
      <c r="AI8" s="150">
        <f t="shared" ref="AI8:AI14" si="14">IFERROR(AG8/AE8,"-")</f>
        <v>4.7159360658332011E-2</v>
      </c>
      <c r="AJ8" s="197">
        <v>180359690</v>
      </c>
      <c r="AK8" s="197">
        <v>178839270</v>
      </c>
      <c r="AL8" s="197">
        <f t="shared" ref="AL8:AL13" si="15">IFERROR(AJ8/AF8,"-")</f>
        <v>120561.29010695187</v>
      </c>
      <c r="AM8" s="197">
        <f t="shared" ref="AM8:AM14" si="16">IFERROR(AK8/AG8,"-")</f>
        <v>120026.35570469798</v>
      </c>
      <c r="AN8" s="149">
        <f>'地区別_在宅(医科)'!AN8</f>
        <v>19277</v>
      </c>
      <c r="AO8" s="149">
        <v>2155</v>
      </c>
      <c r="AP8" s="149">
        <v>2147</v>
      </c>
      <c r="AQ8" s="150">
        <f t="shared" ref="AQ8:AQ14" si="17">IFERROR(AO8/AN8,"-")</f>
        <v>0.11179125382580277</v>
      </c>
      <c r="AR8" s="150">
        <f t="shared" ref="AR8:AR14" si="18">IFERROR(AP8/AN8,"-")</f>
        <v>0.11137625149141464</v>
      </c>
      <c r="AS8" s="197">
        <v>257821980</v>
      </c>
      <c r="AT8" s="197">
        <v>255076410</v>
      </c>
      <c r="AU8" s="197">
        <f t="shared" ref="AU8:AU13" si="19">IFERROR(AS8/AO8,"-")</f>
        <v>119638.96983758701</v>
      </c>
      <c r="AV8" s="197">
        <f t="shared" ref="AV8:AV14" si="20">IFERROR(AT8/AP8,"-")</f>
        <v>118805.96646483465</v>
      </c>
      <c r="AW8" s="230">
        <f>'地区別_在宅(医科)'!AW8</f>
        <v>8855</v>
      </c>
      <c r="AX8" s="149">
        <v>1816</v>
      </c>
      <c r="AY8" s="149">
        <v>1804</v>
      </c>
      <c r="AZ8" s="150">
        <f t="shared" ref="AZ8:AZ14" si="21">IFERROR(AX8/AW8,"-")</f>
        <v>0.20508187464709204</v>
      </c>
      <c r="BA8" s="150">
        <f t="shared" ref="BA8:BA14" si="22">IFERROR(AY8/AW8,"-")</f>
        <v>0.20372670807453416</v>
      </c>
      <c r="BB8" s="197">
        <v>198046670</v>
      </c>
      <c r="BC8" s="197">
        <v>194731030</v>
      </c>
      <c r="BD8" s="197">
        <f t="shared" ref="BD8:BD13" si="23">IFERROR(BB8/AX8,"-")</f>
        <v>109056.53634361233</v>
      </c>
      <c r="BE8" s="197">
        <f t="shared" ref="BE8:BE14" si="24">IFERROR(BC8/AY8,"-")</f>
        <v>107944.02993348116</v>
      </c>
      <c r="BF8" s="230">
        <f>'地区別_在宅(医科)'!BF8</f>
        <v>3121</v>
      </c>
      <c r="BG8" s="149">
        <v>920</v>
      </c>
      <c r="BH8" s="149">
        <v>914</v>
      </c>
      <c r="BI8" s="150">
        <f t="shared" ref="BI8:BI14" si="25">IFERROR(BG8/BF8,"-")</f>
        <v>0.29477731496315285</v>
      </c>
      <c r="BJ8" s="150">
        <f t="shared" ref="BJ8:BJ14" si="26">IFERROR(BH8/BF8,"-")</f>
        <v>0.29285485421339313</v>
      </c>
      <c r="BK8" s="197">
        <v>100393560</v>
      </c>
      <c r="BL8" s="197">
        <v>98164060</v>
      </c>
      <c r="BM8" s="197">
        <f t="shared" ref="BM8:BM13" si="27">IFERROR(BK8/BG8,"-")</f>
        <v>109123.43478260869</v>
      </c>
      <c r="BN8" s="197">
        <f t="shared" ref="BN8:BN14" si="28">IFERROR(BL8/BH8,"-")</f>
        <v>107400.50328227571</v>
      </c>
      <c r="BO8" s="149">
        <f t="shared" ref="BO8:BO14" si="29">SUM(D8,M8,V8,AE8,AN8,AW8,BF8)</f>
        <v>109325</v>
      </c>
      <c r="BP8" s="149">
        <f t="shared" si="0"/>
        <v>7337</v>
      </c>
      <c r="BQ8" s="149">
        <f t="shared" si="0"/>
        <v>7302</v>
      </c>
      <c r="BR8" s="150">
        <f t="shared" ref="BR8:BR14" si="30">IFERROR(BP8/BO8,"-")</f>
        <v>6.7111822547450267E-2</v>
      </c>
      <c r="BS8" s="150">
        <f t="shared" ref="BS8:BS14" si="31">IFERROR(BQ8/BO8,"-")</f>
        <v>6.6791676194831923E-2</v>
      </c>
      <c r="BT8" s="197">
        <f t="shared" ref="BT8:BU14" si="32">SUM(I8,R8,AA8,AJ8,AS8,BB8,BK8)</f>
        <v>857699440</v>
      </c>
      <c r="BU8" s="197">
        <f t="shared" si="32"/>
        <v>846679210</v>
      </c>
      <c r="BV8" s="197">
        <f t="shared" ref="BV8:BV13" si="33">IFERROR(BT8/BP8,"-")</f>
        <v>116900.56426332289</v>
      </c>
      <c r="BW8" s="197">
        <f t="shared" ref="BW8:BW14" si="34">IFERROR(BU8/BQ8,"-")</f>
        <v>115951.68583949603</v>
      </c>
      <c r="BY8" s="113" t="str">
        <f t="shared" ref="BY8:BY14" si="35">INDEX($C$7:$C$14,MATCH(BZ8,BR$7:BR$14,0))</f>
        <v>豊能医療圏</v>
      </c>
      <c r="BZ8" s="226">
        <f t="shared" ref="BZ8:BZ14" si="36">LARGE(BR$7:BR$14,ROW(BH2))</f>
        <v>7.8060738117935444E-2</v>
      </c>
      <c r="CA8" s="226">
        <f t="shared" ref="CA8:CA14" si="37">ROUND(BZ8,3)</f>
        <v>7.8E-2</v>
      </c>
      <c r="CB8" s="113" t="str">
        <f t="shared" ref="CB8:CB14" si="38">INDEX($C$7:$C$14,MATCH(CC8,BS$7:BS$14,0))</f>
        <v>豊能医療圏</v>
      </c>
      <c r="CC8" s="226">
        <f t="shared" ref="CC8:CC14" si="39">LARGE(BS$7:BS$14,ROW(BJ2))</f>
        <v>7.7958600027236827E-2</v>
      </c>
      <c r="CD8" s="226">
        <f t="shared" ref="CD8:CD14" si="40">ROUND(CC8,3)</f>
        <v>7.8E-2</v>
      </c>
      <c r="CE8" s="115"/>
      <c r="CF8" s="226">
        <f t="shared" ref="CF8:CF14" si="41">ROUND($BR$15,3)</f>
        <v>7.2999999999999995E-2</v>
      </c>
      <c r="CG8" s="226">
        <f t="shared" ref="CG8:CG14" si="42">ROUND($BS$15,3)</f>
        <v>7.2999999999999995E-2</v>
      </c>
      <c r="CH8" s="227">
        <v>0</v>
      </c>
    </row>
    <row r="9" spans="1:86" s="20" customFormat="1" ht="12">
      <c r="B9" s="148">
        <v>3</v>
      </c>
      <c r="C9" s="56" t="s">
        <v>14</v>
      </c>
      <c r="D9" s="230">
        <f>'地区別_在宅(医科)'!D9</f>
        <v>437</v>
      </c>
      <c r="E9" s="149">
        <v>41</v>
      </c>
      <c r="F9" s="149">
        <v>41</v>
      </c>
      <c r="G9" s="150">
        <f t="shared" si="1"/>
        <v>9.3821510297482841E-2</v>
      </c>
      <c r="H9" s="150">
        <f t="shared" si="2"/>
        <v>9.3821510297482841E-2</v>
      </c>
      <c r="I9" s="197">
        <v>6414590</v>
      </c>
      <c r="J9" s="197">
        <v>6395830</v>
      </c>
      <c r="K9" s="197">
        <f t="shared" si="3"/>
        <v>156453.41463414635</v>
      </c>
      <c r="L9" s="197">
        <f t="shared" si="4"/>
        <v>155995.85365853659</v>
      </c>
      <c r="M9" s="230">
        <f>'地区別_在宅(医科)'!M9</f>
        <v>1105</v>
      </c>
      <c r="N9" s="149">
        <v>115</v>
      </c>
      <c r="O9" s="149">
        <v>115</v>
      </c>
      <c r="P9" s="150">
        <f t="shared" si="5"/>
        <v>0.10407239819004525</v>
      </c>
      <c r="Q9" s="150">
        <f t="shared" si="6"/>
        <v>0.10407239819004525</v>
      </c>
      <c r="R9" s="197">
        <v>18368160</v>
      </c>
      <c r="S9" s="197">
        <v>18368160</v>
      </c>
      <c r="T9" s="197">
        <f t="shared" si="7"/>
        <v>159723.13043478262</v>
      </c>
      <c r="U9" s="197">
        <f t="shared" si="8"/>
        <v>159723.13043478262</v>
      </c>
      <c r="V9" s="230">
        <f>'地区別_在宅(医科)'!V9</f>
        <v>75377</v>
      </c>
      <c r="W9" s="149">
        <v>1448</v>
      </c>
      <c r="X9" s="149">
        <v>1447</v>
      </c>
      <c r="Y9" s="150">
        <f t="shared" si="9"/>
        <v>1.9210103877840719E-2</v>
      </c>
      <c r="Z9" s="150">
        <f t="shared" si="10"/>
        <v>1.9196837231516245E-2</v>
      </c>
      <c r="AA9" s="197">
        <v>187314990</v>
      </c>
      <c r="AB9" s="197">
        <v>187081310</v>
      </c>
      <c r="AC9" s="197">
        <f t="shared" si="11"/>
        <v>129361.18093922651</v>
      </c>
      <c r="AD9" s="197">
        <f t="shared" si="12"/>
        <v>129289.08776779544</v>
      </c>
      <c r="AE9" s="230">
        <f>'地区別_在宅(医科)'!AE9</f>
        <v>51307</v>
      </c>
      <c r="AF9" s="149">
        <v>2459</v>
      </c>
      <c r="AG9" s="149">
        <v>2453</v>
      </c>
      <c r="AH9" s="150">
        <f t="shared" si="13"/>
        <v>4.7927183425263607E-2</v>
      </c>
      <c r="AI9" s="150">
        <f t="shared" si="14"/>
        <v>4.7810240318085249E-2</v>
      </c>
      <c r="AJ9" s="197">
        <v>315129260</v>
      </c>
      <c r="AK9" s="197">
        <v>314337720</v>
      </c>
      <c r="AL9" s="197">
        <f t="shared" si="15"/>
        <v>128153.42008946727</v>
      </c>
      <c r="AM9" s="197">
        <f t="shared" si="16"/>
        <v>128144.19894007337</v>
      </c>
      <c r="AN9" s="149">
        <f>'地区別_在宅(医科)'!AN9</f>
        <v>29267</v>
      </c>
      <c r="AO9" s="149">
        <v>3302</v>
      </c>
      <c r="AP9" s="149">
        <v>3300</v>
      </c>
      <c r="AQ9" s="150">
        <f t="shared" si="17"/>
        <v>0.11282331636313937</v>
      </c>
      <c r="AR9" s="150">
        <f t="shared" si="18"/>
        <v>0.11275498001161718</v>
      </c>
      <c r="AS9" s="197">
        <v>406320220</v>
      </c>
      <c r="AT9" s="197">
        <v>405871760</v>
      </c>
      <c r="AU9" s="197">
        <f t="shared" si="19"/>
        <v>123052.761962447</v>
      </c>
      <c r="AV9" s="197">
        <f t="shared" si="20"/>
        <v>122991.44242424243</v>
      </c>
      <c r="AW9" s="230">
        <f>'地区別_在宅(医科)'!AW9</f>
        <v>12690</v>
      </c>
      <c r="AX9" s="149">
        <v>2526</v>
      </c>
      <c r="AY9" s="149">
        <v>2523</v>
      </c>
      <c r="AZ9" s="150">
        <f t="shared" si="21"/>
        <v>0.19905437352245864</v>
      </c>
      <c r="BA9" s="150">
        <f t="shared" si="22"/>
        <v>0.1988179669030733</v>
      </c>
      <c r="BB9" s="197">
        <v>299088310</v>
      </c>
      <c r="BC9" s="197">
        <v>298623240</v>
      </c>
      <c r="BD9" s="197">
        <f t="shared" si="23"/>
        <v>118403.92319873317</v>
      </c>
      <c r="BE9" s="197">
        <f t="shared" si="24"/>
        <v>118360.38049940547</v>
      </c>
      <c r="BF9" s="230">
        <f>'地区別_在宅(医科)'!BF9</f>
        <v>4423</v>
      </c>
      <c r="BG9" s="149">
        <v>1143</v>
      </c>
      <c r="BH9" s="149">
        <v>1140</v>
      </c>
      <c r="BI9" s="150">
        <f t="shared" si="25"/>
        <v>0.25842188559801038</v>
      </c>
      <c r="BJ9" s="150">
        <f t="shared" si="26"/>
        <v>0.25774361293239884</v>
      </c>
      <c r="BK9" s="197">
        <v>128241680</v>
      </c>
      <c r="BL9" s="197">
        <v>128015860</v>
      </c>
      <c r="BM9" s="197">
        <f t="shared" si="27"/>
        <v>112197.44531933508</v>
      </c>
      <c r="BN9" s="197">
        <f t="shared" si="28"/>
        <v>112294.61403508772</v>
      </c>
      <c r="BO9" s="149">
        <f t="shared" si="29"/>
        <v>174606</v>
      </c>
      <c r="BP9" s="149">
        <f t="shared" si="0"/>
        <v>11034</v>
      </c>
      <c r="BQ9" s="149">
        <f t="shared" si="0"/>
        <v>11019</v>
      </c>
      <c r="BR9" s="150">
        <f t="shared" si="30"/>
        <v>6.3193704683687846E-2</v>
      </c>
      <c r="BS9" s="150">
        <f t="shared" si="31"/>
        <v>6.3107796982921543E-2</v>
      </c>
      <c r="BT9" s="197">
        <f t="shared" si="32"/>
        <v>1360877210</v>
      </c>
      <c r="BU9" s="197">
        <f t="shared" si="32"/>
        <v>1358693880</v>
      </c>
      <c r="BV9" s="197">
        <f t="shared" si="33"/>
        <v>123334.89305782127</v>
      </c>
      <c r="BW9" s="197">
        <f t="shared" si="34"/>
        <v>123304.64470460115</v>
      </c>
      <c r="BY9" s="113" t="str">
        <f t="shared" si="35"/>
        <v>南河内医療圏</v>
      </c>
      <c r="BZ9" s="226">
        <f t="shared" si="36"/>
        <v>7.245571378951024E-2</v>
      </c>
      <c r="CA9" s="226">
        <f t="shared" si="37"/>
        <v>7.1999999999999995E-2</v>
      </c>
      <c r="CB9" s="113" t="str">
        <f t="shared" si="38"/>
        <v>南河内医療圏</v>
      </c>
      <c r="CC9" s="226">
        <f t="shared" si="39"/>
        <v>7.2247308093087881E-2</v>
      </c>
      <c r="CD9" s="226">
        <f t="shared" si="40"/>
        <v>7.1999999999999995E-2</v>
      </c>
      <c r="CE9" s="115"/>
      <c r="CF9" s="226">
        <f t="shared" si="41"/>
        <v>7.2999999999999995E-2</v>
      </c>
      <c r="CG9" s="226">
        <f t="shared" si="42"/>
        <v>7.2999999999999995E-2</v>
      </c>
      <c r="CH9" s="227">
        <v>0</v>
      </c>
    </row>
    <row r="10" spans="1:86" s="20" customFormat="1" ht="12">
      <c r="B10" s="148">
        <v>4</v>
      </c>
      <c r="C10" s="56" t="s">
        <v>22</v>
      </c>
      <c r="D10" s="230">
        <f>'地区別_在宅(医科)'!D10</f>
        <v>161</v>
      </c>
      <c r="E10" s="149">
        <v>23</v>
      </c>
      <c r="F10" s="149">
        <v>23</v>
      </c>
      <c r="G10" s="150">
        <f t="shared" si="1"/>
        <v>0.14285714285714285</v>
      </c>
      <c r="H10" s="150">
        <f t="shared" si="2"/>
        <v>0.14285714285714285</v>
      </c>
      <c r="I10" s="197">
        <v>3618950</v>
      </c>
      <c r="J10" s="197">
        <v>3618950</v>
      </c>
      <c r="K10" s="197">
        <f t="shared" si="3"/>
        <v>157345.65217391305</v>
      </c>
      <c r="L10" s="197">
        <f t="shared" si="4"/>
        <v>157345.65217391305</v>
      </c>
      <c r="M10" s="230">
        <f>'地区別_在宅(医科)'!M10</f>
        <v>334</v>
      </c>
      <c r="N10" s="149">
        <v>38</v>
      </c>
      <c r="O10" s="149">
        <v>38</v>
      </c>
      <c r="P10" s="150">
        <f t="shared" si="5"/>
        <v>0.11377245508982035</v>
      </c>
      <c r="Q10" s="150">
        <f t="shared" si="6"/>
        <v>0.11377245508982035</v>
      </c>
      <c r="R10" s="197">
        <v>6367950</v>
      </c>
      <c r="S10" s="197">
        <v>6367950</v>
      </c>
      <c r="T10" s="197">
        <f t="shared" si="7"/>
        <v>167577.63157894736</v>
      </c>
      <c r="U10" s="197">
        <f t="shared" si="8"/>
        <v>167577.63157894736</v>
      </c>
      <c r="V10" s="230">
        <f>'地区別_在宅(医科)'!V10</f>
        <v>51981</v>
      </c>
      <c r="W10" s="149">
        <v>1235</v>
      </c>
      <c r="X10" s="149">
        <v>1234</v>
      </c>
      <c r="Y10" s="150">
        <f t="shared" si="9"/>
        <v>2.3758681056539891E-2</v>
      </c>
      <c r="Z10" s="150">
        <f t="shared" si="10"/>
        <v>2.373944325811354E-2</v>
      </c>
      <c r="AA10" s="197">
        <v>158306870</v>
      </c>
      <c r="AB10" s="197">
        <v>158140740</v>
      </c>
      <c r="AC10" s="197">
        <f t="shared" si="11"/>
        <v>128183.7004048583</v>
      </c>
      <c r="AD10" s="197">
        <f t="shared" si="12"/>
        <v>128152.94975688816</v>
      </c>
      <c r="AE10" s="230">
        <f>'地区別_在宅(医科)'!AE10</f>
        <v>37338</v>
      </c>
      <c r="AF10" s="149">
        <v>1969</v>
      </c>
      <c r="AG10" s="149">
        <v>1965</v>
      </c>
      <c r="AH10" s="150">
        <f t="shared" si="13"/>
        <v>5.2734479618619101E-2</v>
      </c>
      <c r="AI10" s="150">
        <f t="shared" si="14"/>
        <v>5.2627350152659486E-2</v>
      </c>
      <c r="AJ10" s="197">
        <v>265720240</v>
      </c>
      <c r="AK10" s="197">
        <v>265452940</v>
      </c>
      <c r="AL10" s="197">
        <f t="shared" si="15"/>
        <v>134951.87404773996</v>
      </c>
      <c r="AM10" s="197">
        <f t="shared" si="16"/>
        <v>135090.55470737914</v>
      </c>
      <c r="AN10" s="149">
        <f>'地区別_在宅(医科)'!AN10</f>
        <v>22227</v>
      </c>
      <c r="AO10" s="149">
        <v>2668</v>
      </c>
      <c r="AP10" s="149">
        <v>2666</v>
      </c>
      <c r="AQ10" s="150">
        <f t="shared" si="17"/>
        <v>0.12003419264858055</v>
      </c>
      <c r="AR10" s="150">
        <f t="shared" si="18"/>
        <v>0.11994421199442119</v>
      </c>
      <c r="AS10" s="197">
        <v>332882680</v>
      </c>
      <c r="AT10" s="197">
        <v>332679760</v>
      </c>
      <c r="AU10" s="197">
        <f t="shared" si="19"/>
        <v>124768.62068965517</v>
      </c>
      <c r="AV10" s="197">
        <f t="shared" si="20"/>
        <v>124786.10652663166</v>
      </c>
      <c r="AW10" s="230">
        <f>'地区別_在宅(医科)'!AW10</f>
        <v>9669</v>
      </c>
      <c r="AX10" s="149">
        <v>2079</v>
      </c>
      <c r="AY10" s="149">
        <v>2078</v>
      </c>
      <c r="AZ10" s="150">
        <f t="shared" si="21"/>
        <v>0.21501706484641639</v>
      </c>
      <c r="BA10" s="150">
        <f t="shared" si="22"/>
        <v>0.21491364153480194</v>
      </c>
      <c r="BB10" s="197">
        <v>256964550</v>
      </c>
      <c r="BC10" s="197">
        <v>256753270</v>
      </c>
      <c r="BD10" s="197">
        <f t="shared" si="23"/>
        <v>123600.07215007216</v>
      </c>
      <c r="BE10" s="197">
        <f t="shared" si="24"/>
        <v>123557.87776708373</v>
      </c>
      <c r="BF10" s="230">
        <f>'地区別_在宅(医科)'!BF10</f>
        <v>3425</v>
      </c>
      <c r="BG10" s="149">
        <v>936</v>
      </c>
      <c r="BH10" s="149">
        <v>935</v>
      </c>
      <c r="BI10" s="150">
        <f t="shared" si="25"/>
        <v>0.27328467153284669</v>
      </c>
      <c r="BJ10" s="150">
        <f t="shared" si="26"/>
        <v>0.27299270072992698</v>
      </c>
      <c r="BK10" s="197">
        <v>107164540</v>
      </c>
      <c r="BL10" s="197">
        <v>107095260</v>
      </c>
      <c r="BM10" s="197">
        <f t="shared" si="27"/>
        <v>114492.02991452992</v>
      </c>
      <c r="BN10" s="197">
        <f t="shared" si="28"/>
        <v>114540.38502673797</v>
      </c>
      <c r="BO10" s="149">
        <f t="shared" si="29"/>
        <v>125135</v>
      </c>
      <c r="BP10" s="149">
        <f t="shared" si="0"/>
        <v>8948</v>
      </c>
      <c r="BQ10" s="149">
        <f t="shared" si="0"/>
        <v>8939</v>
      </c>
      <c r="BR10" s="150">
        <f t="shared" si="30"/>
        <v>7.1506772685499667E-2</v>
      </c>
      <c r="BS10" s="150">
        <f t="shared" si="31"/>
        <v>7.1434850361609459E-2</v>
      </c>
      <c r="BT10" s="197">
        <f t="shared" si="32"/>
        <v>1131025780</v>
      </c>
      <c r="BU10" s="197">
        <f t="shared" si="32"/>
        <v>1130108870</v>
      </c>
      <c r="BV10" s="197">
        <f t="shared" si="33"/>
        <v>126399.84130531963</v>
      </c>
      <c r="BW10" s="197">
        <f t="shared" si="34"/>
        <v>126424.52958943954</v>
      </c>
      <c r="BY10" s="113" t="str">
        <f t="shared" si="35"/>
        <v>中河内医療圏</v>
      </c>
      <c r="BZ10" s="226">
        <f t="shared" si="36"/>
        <v>7.1506772685499667E-2</v>
      </c>
      <c r="CA10" s="226">
        <f t="shared" si="37"/>
        <v>7.1999999999999995E-2</v>
      </c>
      <c r="CB10" s="113" t="str">
        <f t="shared" si="38"/>
        <v>中河内医療圏</v>
      </c>
      <c r="CC10" s="226">
        <f t="shared" si="39"/>
        <v>7.1434850361609459E-2</v>
      </c>
      <c r="CD10" s="226">
        <f t="shared" si="40"/>
        <v>7.0999999999999994E-2</v>
      </c>
      <c r="CE10" s="115"/>
      <c r="CF10" s="226">
        <f t="shared" si="41"/>
        <v>7.2999999999999995E-2</v>
      </c>
      <c r="CG10" s="226">
        <f t="shared" si="42"/>
        <v>7.2999999999999995E-2</v>
      </c>
      <c r="CH10" s="227">
        <v>0</v>
      </c>
    </row>
    <row r="11" spans="1:86" s="20" customFormat="1" ht="12">
      <c r="B11" s="148">
        <v>5</v>
      </c>
      <c r="C11" s="56" t="s">
        <v>26</v>
      </c>
      <c r="D11" s="230">
        <f>'地区別_在宅(医科)'!D11</f>
        <v>267</v>
      </c>
      <c r="E11" s="149">
        <v>27</v>
      </c>
      <c r="F11" s="149">
        <v>27</v>
      </c>
      <c r="G11" s="150">
        <f t="shared" si="1"/>
        <v>0.10112359550561797</v>
      </c>
      <c r="H11" s="150">
        <f t="shared" si="2"/>
        <v>0.10112359550561797</v>
      </c>
      <c r="I11" s="197">
        <v>4746010</v>
      </c>
      <c r="J11" s="197">
        <v>4713010</v>
      </c>
      <c r="K11" s="197">
        <f t="shared" si="3"/>
        <v>175778.14814814815</v>
      </c>
      <c r="L11" s="197">
        <f t="shared" si="4"/>
        <v>174555.92592592593</v>
      </c>
      <c r="M11" s="230">
        <f>'地区別_在宅(医科)'!M11</f>
        <v>585</v>
      </c>
      <c r="N11" s="149">
        <v>61</v>
      </c>
      <c r="O11" s="149">
        <v>61</v>
      </c>
      <c r="P11" s="150">
        <f t="shared" si="5"/>
        <v>0.10427350427350428</v>
      </c>
      <c r="Q11" s="150">
        <f t="shared" si="6"/>
        <v>0.10427350427350428</v>
      </c>
      <c r="R11" s="197">
        <v>9058090</v>
      </c>
      <c r="S11" s="197">
        <v>8989690</v>
      </c>
      <c r="T11" s="197">
        <f t="shared" si="7"/>
        <v>148493.27868852459</v>
      </c>
      <c r="U11" s="197">
        <f t="shared" si="8"/>
        <v>147371.96721311475</v>
      </c>
      <c r="V11" s="230">
        <f>'地区別_在宅(医科)'!V11</f>
        <v>40966</v>
      </c>
      <c r="W11" s="149">
        <v>809</v>
      </c>
      <c r="X11" s="149">
        <v>807</v>
      </c>
      <c r="Y11" s="150">
        <f t="shared" si="9"/>
        <v>1.974808377679051E-2</v>
      </c>
      <c r="Z11" s="150">
        <f t="shared" si="10"/>
        <v>1.9699262803300296E-2</v>
      </c>
      <c r="AA11" s="197">
        <v>105000220</v>
      </c>
      <c r="AB11" s="197">
        <v>104783460</v>
      </c>
      <c r="AC11" s="197">
        <f t="shared" si="11"/>
        <v>129790.13597033375</v>
      </c>
      <c r="AD11" s="197">
        <f t="shared" si="12"/>
        <v>129843.1970260223</v>
      </c>
      <c r="AE11" s="230">
        <f>'地区別_在宅(医科)'!AE11</f>
        <v>28966</v>
      </c>
      <c r="AF11" s="149">
        <v>1500</v>
      </c>
      <c r="AG11" s="149">
        <v>1494</v>
      </c>
      <c r="AH11" s="150">
        <f t="shared" si="13"/>
        <v>5.1784851204860871E-2</v>
      </c>
      <c r="AI11" s="150">
        <f t="shared" si="14"/>
        <v>5.1577711800041427E-2</v>
      </c>
      <c r="AJ11" s="197">
        <v>198530400</v>
      </c>
      <c r="AK11" s="197">
        <v>198070910</v>
      </c>
      <c r="AL11" s="197">
        <f t="shared" si="15"/>
        <v>132353.60000000001</v>
      </c>
      <c r="AM11" s="197">
        <f t="shared" si="16"/>
        <v>132577.58366800536</v>
      </c>
      <c r="AN11" s="149">
        <f>'地区別_在宅(医科)'!AN11</f>
        <v>18112</v>
      </c>
      <c r="AO11" s="149">
        <v>2080</v>
      </c>
      <c r="AP11" s="149">
        <v>2074</v>
      </c>
      <c r="AQ11" s="150">
        <f t="shared" si="17"/>
        <v>0.11484098939929328</v>
      </c>
      <c r="AR11" s="150">
        <f t="shared" si="18"/>
        <v>0.11450971731448763</v>
      </c>
      <c r="AS11" s="197">
        <v>260545970</v>
      </c>
      <c r="AT11" s="197">
        <v>259888230</v>
      </c>
      <c r="AU11" s="197">
        <f t="shared" si="19"/>
        <v>125262.48557692308</v>
      </c>
      <c r="AV11" s="197">
        <f t="shared" si="20"/>
        <v>125307.72902603664</v>
      </c>
      <c r="AW11" s="230">
        <f>'地区別_在宅(医科)'!AW11</f>
        <v>8766</v>
      </c>
      <c r="AX11" s="149">
        <v>1868</v>
      </c>
      <c r="AY11" s="149">
        <v>1863</v>
      </c>
      <c r="AZ11" s="150">
        <f t="shared" si="21"/>
        <v>0.21309605293178188</v>
      </c>
      <c r="BA11" s="150">
        <f t="shared" si="22"/>
        <v>0.21252566735112938</v>
      </c>
      <c r="BB11" s="197">
        <v>241386140</v>
      </c>
      <c r="BC11" s="197">
        <v>240844920</v>
      </c>
      <c r="BD11" s="197">
        <f t="shared" si="23"/>
        <v>129221.70235546038</v>
      </c>
      <c r="BE11" s="197">
        <f t="shared" si="24"/>
        <v>129278.00322061192</v>
      </c>
      <c r="BF11" s="230">
        <f>'地区別_在宅(医科)'!BF11</f>
        <v>3103</v>
      </c>
      <c r="BG11" s="149">
        <v>956</v>
      </c>
      <c r="BH11" s="149">
        <v>954</v>
      </c>
      <c r="BI11" s="150">
        <f t="shared" si="25"/>
        <v>0.30808894618111504</v>
      </c>
      <c r="BJ11" s="150">
        <f t="shared" si="26"/>
        <v>0.30744440863680311</v>
      </c>
      <c r="BK11" s="197">
        <v>123603590</v>
      </c>
      <c r="BL11" s="197">
        <v>123311680</v>
      </c>
      <c r="BM11" s="197">
        <f t="shared" si="27"/>
        <v>129292.45815899581</v>
      </c>
      <c r="BN11" s="197">
        <f t="shared" si="28"/>
        <v>129257.52620545073</v>
      </c>
      <c r="BO11" s="149">
        <f t="shared" si="29"/>
        <v>100765</v>
      </c>
      <c r="BP11" s="149">
        <f t="shared" si="0"/>
        <v>7301</v>
      </c>
      <c r="BQ11" s="149">
        <f t="shared" si="0"/>
        <v>7280</v>
      </c>
      <c r="BR11" s="150">
        <f t="shared" si="30"/>
        <v>7.245571378951024E-2</v>
      </c>
      <c r="BS11" s="150">
        <f t="shared" si="31"/>
        <v>7.2247308093087881E-2</v>
      </c>
      <c r="BT11" s="197">
        <f t="shared" si="32"/>
        <v>942870420</v>
      </c>
      <c r="BU11" s="197">
        <f t="shared" si="32"/>
        <v>940601900</v>
      </c>
      <c r="BV11" s="197">
        <f t="shared" si="33"/>
        <v>129142.64073414601</v>
      </c>
      <c r="BW11" s="197">
        <f t="shared" si="34"/>
        <v>129203.55769230769</v>
      </c>
      <c r="BY11" s="113" t="str">
        <f t="shared" si="35"/>
        <v>堺市医療圏</v>
      </c>
      <c r="BZ11" s="226">
        <f t="shared" si="36"/>
        <v>6.8558951965065507E-2</v>
      </c>
      <c r="CA11" s="226">
        <f t="shared" si="37"/>
        <v>6.9000000000000006E-2</v>
      </c>
      <c r="CB11" s="113" t="str">
        <f t="shared" si="38"/>
        <v>堺市医療圏</v>
      </c>
      <c r="CC11" s="226">
        <f t="shared" si="39"/>
        <v>6.8241365621278291E-2</v>
      </c>
      <c r="CD11" s="226">
        <f t="shared" si="40"/>
        <v>6.8000000000000005E-2</v>
      </c>
      <c r="CE11" s="115"/>
      <c r="CF11" s="226">
        <f t="shared" si="41"/>
        <v>7.2999999999999995E-2</v>
      </c>
      <c r="CG11" s="226">
        <f t="shared" si="42"/>
        <v>7.2999999999999995E-2</v>
      </c>
      <c r="CH11" s="227">
        <v>0</v>
      </c>
    </row>
    <row r="12" spans="1:86" s="20" customFormat="1" ht="12">
      <c r="B12" s="148">
        <v>6</v>
      </c>
      <c r="C12" s="56" t="s">
        <v>36</v>
      </c>
      <c r="D12" s="230">
        <f>'地区別_在宅(医科)'!D12</f>
        <v>644</v>
      </c>
      <c r="E12" s="149">
        <v>61</v>
      </c>
      <c r="F12" s="149">
        <v>61</v>
      </c>
      <c r="G12" s="150">
        <f t="shared" si="1"/>
        <v>9.4720496894409936E-2</v>
      </c>
      <c r="H12" s="150">
        <f t="shared" si="2"/>
        <v>9.4720496894409936E-2</v>
      </c>
      <c r="I12" s="197">
        <v>10580680</v>
      </c>
      <c r="J12" s="197">
        <v>10568680</v>
      </c>
      <c r="K12" s="197">
        <f t="shared" si="3"/>
        <v>173453.77049180327</v>
      </c>
      <c r="L12" s="197">
        <f t="shared" si="4"/>
        <v>173257.04918032786</v>
      </c>
      <c r="M12" s="230">
        <f>'地区別_在宅(医科)'!M12</f>
        <v>1185</v>
      </c>
      <c r="N12" s="149">
        <v>114</v>
      </c>
      <c r="O12" s="149">
        <v>113</v>
      </c>
      <c r="P12" s="150">
        <f t="shared" si="5"/>
        <v>9.6202531645569619E-2</v>
      </c>
      <c r="Q12" s="150">
        <f t="shared" si="6"/>
        <v>9.535864978902954E-2</v>
      </c>
      <c r="R12" s="197">
        <v>18454040</v>
      </c>
      <c r="S12" s="197">
        <v>18414200</v>
      </c>
      <c r="T12" s="197">
        <f t="shared" si="7"/>
        <v>161877.54385964913</v>
      </c>
      <c r="U12" s="197">
        <f t="shared" si="8"/>
        <v>162957.52212389381</v>
      </c>
      <c r="V12" s="230">
        <f>'地区別_在宅(医科)'!V12</f>
        <v>51292</v>
      </c>
      <c r="W12" s="149">
        <v>988</v>
      </c>
      <c r="X12" s="149">
        <v>987</v>
      </c>
      <c r="Y12" s="150">
        <f t="shared" si="9"/>
        <v>1.9262263120954536E-2</v>
      </c>
      <c r="Z12" s="150">
        <f t="shared" si="10"/>
        <v>1.9242766903220774E-2</v>
      </c>
      <c r="AA12" s="197">
        <v>136973380</v>
      </c>
      <c r="AB12" s="197">
        <v>136823380</v>
      </c>
      <c r="AC12" s="197">
        <f t="shared" si="11"/>
        <v>138637.02429149798</v>
      </c>
      <c r="AD12" s="197">
        <f t="shared" si="12"/>
        <v>138625.5116514691</v>
      </c>
      <c r="AE12" s="230">
        <f>'地区別_在宅(医科)'!AE12</f>
        <v>36161</v>
      </c>
      <c r="AF12" s="149">
        <v>1803</v>
      </c>
      <c r="AG12" s="149">
        <v>1797</v>
      </c>
      <c r="AH12" s="150">
        <f t="shared" si="13"/>
        <v>4.9860346782445178E-2</v>
      </c>
      <c r="AI12" s="150">
        <f t="shared" si="14"/>
        <v>4.9694422167528556E-2</v>
      </c>
      <c r="AJ12" s="197">
        <v>261082670</v>
      </c>
      <c r="AK12" s="197">
        <v>260500270</v>
      </c>
      <c r="AL12" s="197">
        <f t="shared" si="15"/>
        <v>144804.58679977816</v>
      </c>
      <c r="AM12" s="197">
        <f t="shared" si="16"/>
        <v>144963.97885364498</v>
      </c>
      <c r="AN12" s="149">
        <f>'地区別_在宅(医科)'!AN12</f>
        <v>22319</v>
      </c>
      <c r="AO12" s="149">
        <v>2494</v>
      </c>
      <c r="AP12" s="149">
        <v>2484</v>
      </c>
      <c r="AQ12" s="150">
        <f t="shared" si="17"/>
        <v>0.11174335767731529</v>
      </c>
      <c r="AR12" s="150">
        <f t="shared" si="18"/>
        <v>0.11129530892961154</v>
      </c>
      <c r="AS12" s="197">
        <v>369417760</v>
      </c>
      <c r="AT12" s="197">
        <v>368588740</v>
      </c>
      <c r="AU12" s="197">
        <f t="shared" si="19"/>
        <v>148122.59823576585</v>
      </c>
      <c r="AV12" s="197">
        <f t="shared" si="20"/>
        <v>148385.1610305958</v>
      </c>
      <c r="AW12" s="230">
        <f>'地区別_在宅(医科)'!AW12</f>
        <v>10529</v>
      </c>
      <c r="AX12" s="149">
        <v>2138</v>
      </c>
      <c r="AY12" s="149">
        <v>2125</v>
      </c>
      <c r="AZ12" s="150">
        <f t="shared" si="21"/>
        <v>0.20305822015386077</v>
      </c>
      <c r="BA12" s="150">
        <f t="shared" si="22"/>
        <v>0.20182353499857536</v>
      </c>
      <c r="BB12" s="197">
        <v>305400050</v>
      </c>
      <c r="BC12" s="197">
        <v>304863620</v>
      </c>
      <c r="BD12" s="197">
        <f t="shared" si="23"/>
        <v>142843.80261927034</v>
      </c>
      <c r="BE12" s="197">
        <f t="shared" si="24"/>
        <v>143465.23294117648</v>
      </c>
      <c r="BF12" s="230">
        <f>'地区別_在宅(医科)'!BF12</f>
        <v>3820</v>
      </c>
      <c r="BG12" s="149">
        <v>1037</v>
      </c>
      <c r="BH12" s="149">
        <v>1028</v>
      </c>
      <c r="BI12" s="150">
        <f t="shared" si="25"/>
        <v>0.27146596858638744</v>
      </c>
      <c r="BJ12" s="150">
        <f t="shared" si="26"/>
        <v>0.26910994764397905</v>
      </c>
      <c r="BK12" s="197">
        <v>146709800</v>
      </c>
      <c r="BL12" s="197">
        <v>146407050</v>
      </c>
      <c r="BM12" s="197">
        <f t="shared" si="27"/>
        <v>141475.21697203472</v>
      </c>
      <c r="BN12" s="197">
        <f t="shared" si="28"/>
        <v>142419.30933852139</v>
      </c>
      <c r="BO12" s="149">
        <f t="shared" si="29"/>
        <v>125950</v>
      </c>
      <c r="BP12" s="149">
        <f t="shared" si="0"/>
        <v>8635</v>
      </c>
      <c r="BQ12" s="149">
        <f t="shared" si="0"/>
        <v>8595</v>
      </c>
      <c r="BR12" s="150">
        <f t="shared" si="30"/>
        <v>6.8558951965065507E-2</v>
      </c>
      <c r="BS12" s="150">
        <f t="shared" si="31"/>
        <v>6.8241365621278291E-2</v>
      </c>
      <c r="BT12" s="197">
        <f t="shared" si="32"/>
        <v>1248618380</v>
      </c>
      <c r="BU12" s="197">
        <f t="shared" si="32"/>
        <v>1246165940</v>
      </c>
      <c r="BV12" s="197">
        <f t="shared" si="33"/>
        <v>144599.69658367112</v>
      </c>
      <c r="BW12" s="197">
        <f t="shared" si="34"/>
        <v>144987.31122745783</v>
      </c>
      <c r="BY12" s="113" t="str">
        <f t="shared" si="35"/>
        <v>三島医療圏</v>
      </c>
      <c r="BZ12" s="226">
        <f t="shared" si="36"/>
        <v>6.7111822547450267E-2</v>
      </c>
      <c r="CA12" s="226">
        <f t="shared" si="37"/>
        <v>6.7000000000000004E-2</v>
      </c>
      <c r="CB12" s="113" t="str">
        <f t="shared" si="38"/>
        <v>三島医療圏</v>
      </c>
      <c r="CC12" s="226">
        <f t="shared" si="39"/>
        <v>6.6791676194831923E-2</v>
      </c>
      <c r="CD12" s="226">
        <f t="shared" si="40"/>
        <v>6.7000000000000004E-2</v>
      </c>
      <c r="CE12" s="115"/>
      <c r="CF12" s="226">
        <f t="shared" si="41"/>
        <v>7.2999999999999995E-2</v>
      </c>
      <c r="CG12" s="226">
        <f t="shared" si="42"/>
        <v>7.2999999999999995E-2</v>
      </c>
      <c r="CH12" s="227">
        <v>0</v>
      </c>
    </row>
    <row r="13" spans="1:86" s="20" customFormat="1" ht="12">
      <c r="B13" s="148">
        <v>7</v>
      </c>
      <c r="C13" s="56" t="s">
        <v>45</v>
      </c>
      <c r="D13" s="230">
        <f>'地区別_在宅(医科)'!D13</f>
        <v>674</v>
      </c>
      <c r="E13" s="149">
        <v>62</v>
      </c>
      <c r="F13" s="149">
        <v>62</v>
      </c>
      <c r="G13" s="150">
        <f t="shared" si="1"/>
        <v>9.1988130563798218E-2</v>
      </c>
      <c r="H13" s="150">
        <f t="shared" si="2"/>
        <v>9.1988130563798218E-2</v>
      </c>
      <c r="I13" s="197">
        <v>10021530</v>
      </c>
      <c r="J13" s="197">
        <v>10021530</v>
      </c>
      <c r="K13" s="197">
        <f t="shared" si="3"/>
        <v>161637.5806451613</v>
      </c>
      <c r="L13" s="197">
        <f t="shared" si="4"/>
        <v>161637.5806451613</v>
      </c>
      <c r="M13" s="230">
        <f>'地区別_在宅(医科)'!M13</f>
        <v>1202</v>
      </c>
      <c r="N13" s="149">
        <v>126</v>
      </c>
      <c r="O13" s="149">
        <v>126</v>
      </c>
      <c r="P13" s="150">
        <f t="shared" si="5"/>
        <v>0.1048252911813644</v>
      </c>
      <c r="Q13" s="150">
        <f t="shared" si="6"/>
        <v>0.1048252911813644</v>
      </c>
      <c r="R13" s="197">
        <v>19768620</v>
      </c>
      <c r="S13" s="197">
        <v>19726620</v>
      </c>
      <c r="T13" s="197">
        <f t="shared" si="7"/>
        <v>156893.80952380953</v>
      </c>
      <c r="U13" s="197">
        <f t="shared" si="8"/>
        <v>156560.47619047618</v>
      </c>
      <c r="V13" s="230">
        <f>'地区別_在宅(医科)'!V13</f>
        <v>52079</v>
      </c>
      <c r="W13" s="149">
        <v>1033</v>
      </c>
      <c r="X13" s="149">
        <v>1032</v>
      </c>
      <c r="Y13" s="150">
        <f t="shared" si="9"/>
        <v>1.9835250292824364E-2</v>
      </c>
      <c r="Z13" s="150">
        <f t="shared" si="10"/>
        <v>1.9816048695251446E-2</v>
      </c>
      <c r="AA13" s="197">
        <v>152405730</v>
      </c>
      <c r="AB13" s="197">
        <v>152274850</v>
      </c>
      <c r="AC13" s="197">
        <f t="shared" si="11"/>
        <v>147537.00871248791</v>
      </c>
      <c r="AD13" s="197">
        <f t="shared" si="12"/>
        <v>147553.1492248062</v>
      </c>
      <c r="AE13" s="230">
        <f>'地区別_在宅(医科)'!AE13</f>
        <v>37096</v>
      </c>
      <c r="AF13" s="149">
        <v>1796</v>
      </c>
      <c r="AG13" s="149">
        <v>1795</v>
      </c>
      <c r="AH13" s="150">
        <f t="shared" si="13"/>
        <v>4.8414923441880524E-2</v>
      </c>
      <c r="AI13" s="150">
        <f t="shared" si="14"/>
        <v>4.8387966357558765E-2</v>
      </c>
      <c r="AJ13" s="197">
        <v>241271450</v>
      </c>
      <c r="AK13" s="197">
        <v>241017570</v>
      </c>
      <c r="AL13" s="197">
        <f t="shared" si="15"/>
        <v>134338.22383073496</v>
      </c>
      <c r="AM13" s="197">
        <f t="shared" si="16"/>
        <v>134271.62674094707</v>
      </c>
      <c r="AN13" s="149">
        <f>'地区別_在宅(医科)'!AN13</f>
        <v>23363</v>
      </c>
      <c r="AO13" s="149">
        <v>2395</v>
      </c>
      <c r="AP13" s="149">
        <v>2393</v>
      </c>
      <c r="AQ13" s="150">
        <f t="shared" si="17"/>
        <v>0.10251251979625904</v>
      </c>
      <c r="AR13" s="150">
        <f t="shared" si="18"/>
        <v>0.10242691435175277</v>
      </c>
      <c r="AS13" s="197">
        <v>319662570</v>
      </c>
      <c r="AT13" s="197">
        <v>319431490</v>
      </c>
      <c r="AU13" s="197">
        <f t="shared" si="19"/>
        <v>133470.80167014615</v>
      </c>
      <c r="AV13" s="197">
        <f t="shared" si="20"/>
        <v>133485.7877141663</v>
      </c>
      <c r="AW13" s="230">
        <f>'地区別_在宅(医科)'!AW13</f>
        <v>10968</v>
      </c>
      <c r="AX13" s="149">
        <v>2010</v>
      </c>
      <c r="AY13" s="149">
        <v>2004</v>
      </c>
      <c r="AZ13" s="150">
        <f t="shared" si="21"/>
        <v>0.18326039387308535</v>
      </c>
      <c r="BA13" s="150">
        <f t="shared" si="22"/>
        <v>0.18271334792122537</v>
      </c>
      <c r="BB13" s="197">
        <v>254104470</v>
      </c>
      <c r="BC13" s="197">
        <v>253840680</v>
      </c>
      <c r="BD13" s="197">
        <f t="shared" si="23"/>
        <v>126420.13432835821</v>
      </c>
      <c r="BE13" s="197">
        <f t="shared" si="24"/>
        <v>126667.00598802396</v>
      </c>
      <c r="BF13" s="230">
        <f>'地区別_在宅(医科)'!BF13</f>
        <v>3858</v>
      </c>
      <c r="BG13" s="149">
        <v>903</v>
      </c>
      <c r="BH13" s="149">
        <v>903</v>
      </c>
      <c r="BI13" s="150">
        <f t="shared" si="25"/>
        <v>0.23405909797822705</v>
      </c>
      <c r="BJ13" s="150">
        <f t="shared" si="26"/>
        <v>0.23405909797822705</v>
      </c>
      <c r="BK13" s="197">
        <v>110921170</v>
      </c>
      <c r="BL13" s="197">
        <v>110827890</v>
      </c>
      <c r="BM13" s="197">
        <f t="shared" si="27"/>
        <v>122836.29014396456</v>
      </c>
      <c r="BN13" s="197">
        <f t="shared" si="28"/>
        <v>122732.9900332226</v>
      </c>
      <c r="BO13" s="149">
        <f t="shared" si="29"/>
        <v>129240</v>
      </c>
      <c r="BP13" s="149">
        <f t="shared" si="0"/>
        <v>8325</v>
      </c>
      <c r="BQ13" s="149">
        <f t="shared" si="0"/>
        <v>8315</v>
      </c>
      <c r="BR13" s="150">
        <f t="shared" si="30"/>
        <v>6.4415041782729804E-2</v>
      </c>
      <c r="BS13" s="150">
        <f t="shared" si="31"/>
        <v>6.4337666357164966E-2</v>
      </c>
      <c r="BT13" s="197">
        <f t="shared" si="32"/>
        <v>1108155540</v>
      </c>
      <c r="BU13" s="197">
        <f t="shared" si="32"/>
        <v>1107140630</v>
      </c>
      <c r="BV13" s="197">
        <f t="shared" si="33"/>
        <v>133111.77657657658</v>
      </c>
      <c r="BW13" s="197">
        <f t="shared" si="34"/>
        <v>133149.80517137703</v>
      </c>
      <c r="BY13" s="113" t="str">
        <f t="shared" si="35"/>
        <v>泉州医療圏</v>
      </c>
      <c r="BZ13" s="226">
        <f t="shared" si="36"/>
        <v>6.4415041782729804E-2</v>
      </c>
      <c r="CA13" s="226">
        <f t="shared" si="37"/>
        <v>6.4000000000000001E-2</v>
      </c>
      <c r="CB13" s="113" t="str">
        <f t="shared" si="38"/>
        <v>泉州医療圏</v>
      </c>
      <c r="CC13" s="226">
        <f t="shared" si="39"/>
        <v>6.4337666357164966E-2</v>
      </c>
      <c r="CD13" s="226">
        <f t="shared" si="40"/>
        <v>6.4000000000000001E-2</v>
      </c>
      <c r="CE13" s="115"/>
      <c r="CF13" s="226">
        <f t="shared" si="41"/>
        <v>7.2999999999999995E-2</v>
      </c>
      <c r="CG13" s="226">
        <f t="shared" si="42"/>
        <v>7.2999999999999995E-2</v>
      </c>
      <c r="CH13" s="227">
        <v>0</v>
      </c>
    </row>
    <row r="14" spans="1:86" s="20" customFormat="1" ht="12.75" thickBot="1">
      <c r="B14" s="148">
        <v>8</v>
      </c>
      <c r="C14" s="56" t="s">
        <v>58</v>
      </c>
      <c r="D14" s="230">
        <f>'地区別_在宅(医科)'!D14</f>
        <v>1552</v>
      </c>
      <c r="E14" s="149">
        <v>162</v>
      </c>
      <c r="F14" s="149">
        <v>162</v>
      </c>
      <c r="G14" s="150">
        <f t="shared" si="1"/>
        <v>0.10438144329896908</v>
      </c>
      <c r="H14" s="150">
        <f t="shared" si="2"/>
        <v>0.10438144329896908</v>
      </c>
      <c r="I14" s="197">
        <v>29533520</v>
      </c>
      <c r="J14" s="197">
        <v>29500520</v>
      </c>
      <c r="K14" s="197">
        <f>IFERROR(I14/E14,"-")</f>
        <v>182305.67901234567</v>
      </c>
      <c r="L14" s="197">
        <f t="shared" si="4"/>
        <v>182101.97530864197</v>
      </c>
      <c r="M14" s="230">
        <f>'地区別_在宅(医科)'!M14</f>
        <v>3168</v>
      </c>
      <c r="N14" s="149">
        <v>364</v>
      </c>
      <c r="O14" s="149">
        <v>364</v>
      </c>
      <c r="P14" s="150">
        <f t="shared" si="5"/>
        <v>0.1148989898989899</v>
      </c>
      <c r="Q14" s="150">
        <f t="shared" si="6"/>
        <v>0.1148989898989899</v>
      </c>
      <c r="R14" s="197">
        <v>68377590</v>
      </c>
      <c r="S14" s="197">
        <v>68332590</v>
      </c>
      <c r="T14" s="197">
        <f>IFERROR(R14/N14,"-")</f>
        <v>187850.52197802198</v>
      </c>
      <c r="U14" s="197">
        <f t="shared" si="8"/>
        <v>187726.8956043956</v>
      </c>
      <c r="V14" s="230">
        <f>'地区別_在宅(医科)'!V14</f>
        <v>131368</v>
      </c>
      <c r="W14" s="149">
        <v>2979</v>
      </c>
      <c r="X14" s="149">
        <v>2978</v>
      </c>
      <c r="Y14" s="150">
        <f t="shared" si="9"/>
        <v>2.2676755374215943E-2</v>
      </c>
      <c r="Z14" s="150">
        <f t="shared" si="10"/>
        <v>2.2669143170330672E-2</v>
      </c>
      <c r="AA14" s="197">
        <v>431221670</v>
      </c>
      <c r="AB14" s="197">
        <v>430591150</v>
      </c>
      <c r="AC14" s="197">
        <f>IFERROR(AA14/W14,"-")</f>
        <v>144753.8335011749</v>
      </c>
      <c r="AD14" s="197">
        <f t="shared" si="12"/>
        <v>144590.71524513097</v>
      </c>
      <c r="AE14" s="230">
        <f>'地区別_在宅(医科)'!AE14</f>
        <v>103922</v>
      </c>
      <c r="AF14" s="149">
        <v>5502</v>
      </c>
      <c r="AG14" s="149">
        <v>5496</v>
      </c>
      <c r="AH14" s="150">
        <f t="shared" si="13"/>
        <v>5.2943553819210565E-2</v>
      </c>
      <c r="AI14" s="150">
        <f t="shared" si="14"/>
        <v>5.2885818209811204E-2</v>
      </c>
      <c r="AJ14" s="197">
        <v>757485850</v>
      </c>
      <c r="AK14" s="197">
        <v>755607900</v>
      </c>
      <c r="AL14" s="197">
        <f>IFERROR(AJ14/AF14,"-")</f>
        <v>137674.63649581969</v>
      </c>
      <c r="AM14" s="197">
        <f t="shared" si="16"/>
        <v>137483.2423580786</v>
      </c>
      <c r="AN14" s="149">
        <f>'地区別_在宅(医科)'!AN14</f>
        <v>71899</v>
      </c>
      <c r="AO14" s="149">
        <v>8530</v>
      </c>
      <c r="AP14" s="149">
        <v>8521</v>
      </c>
      <c r="AQ14" s="150">
        <f t="shared" si="17"/>
        <v>0.11863864587824587</v>
      </c>
      <c r="AR14" s="150">
        <f t="shared" si="18"/>
        <v>0.11851347028470494</v>
      </c>
      <c r="AS14" s="197">
        <v>1164922290</v>
      </c>
      <c r="AT14" s="197">
        <v>1163374690</v>
      </c>
      <c r="AU14" s="197">
        <f>IFERROR(AS14/AO14,"-")</f>
        <v>136567.6776084408</v>
      </c>
      <c r="AV14" s="197">
        <f t="shared" si="20"/>
        <v>136530.30043422134</v>
      </c>
      <c r="AW14" s="230">
        <f>'地区別_在宅(医科)'!AW14</f>
        <v>34103</v>
      </c>
      <c r="AX14" s="149">
        <v>6913</v>
      </c>
      <c r="AY14" s="149">
        <v>6908</v>
      </c>
      <c r="AZ14" s="150">
        <f t="shared" si="21"/>
        <v>0.20270943905228278</v>
      </c>
      <c r="BA14" s="150">
        <f t="shared" si="22"/>
        <v>0.20256282438495146</v>
      </c>
      <c r="BB14" s="197">
        <v>914515380</v>
      </c>
      <c r="BC14" s="197">
        <v>913494760</v>
      </c>
      <c r="BD14" s="197">
        <f>IFERROR(BB14/AX14,"-")</f>
        <v>132289.2203095617</v>
      </c>
      <c r="BE14" s="197">
        <f t="shared" si="24"/>
        <v>132237.22640416908</v>
      </c>
      <c r="BF14" s="230">
        <f>'地区別_在宅(医科)'!BF14</f>
        <v>12397</v>
      </c>
      <c r="BG14" s="149">
        <v>3547</v>
      </c>
      <c r="BH14" s="149">
        <v>3540</v>
      </c>
      <c r="BI14" s="150">
        <f t="shared" si="25"/>
        <v>0.28611760909897554</v>
      </c>
      <c r="BJ14" s="150">
        <f t="shared" si="26"/>
        <v>0.28555295636040978</v>
      </c>
      <c r="BK14" s="197">
        <v>458580660</v>
      </c>
      <c r="BL14" s="197">
        <v>457755970</v>
      </c>
      <c r="BM14" s="197">
        <f>IFERROR(BK14/BG14,"-")</f>
        <v>129286.90724555963</v>
      </c>
      <c r="BN14" s="197">
        <f t="shared" si="28"/>
        <v>129309.59604519774</v>
      </c>
      <c r="BO14" s="149">
        <f t="shared" si="29"/>
        <v>358409</v>
      </c>
      <c r="BP14" s="149">
        <f t="shared" si="0"/>
        <v>27997</v>
      </c>
      <c r="BQ14" s="149">
        <f t="shared" si="0"/>
        <v>27969</v>
      </c>
      <c r="BR14" s="150">
        <f t="shared" si="30"/>
        <v>7.811466787943383E-2</v>
      </c>
      <c r="BS14" s="150">
        <f t="shared" si="31"/>
        <v>7.8036544841228878E-2</v>
      </c>
      <c r="BT14" s="197">
        <f t="shared" si="32"/>
        <v>3824636960</v>
      </c>
      <c r="BU14" s="197">
        <f t="shared" si="32"/>
        <v>3818657580</v>
      </c>
      <c r="BV14" s="197">
        <f>IFERROR(BT14/BP14,"-")</f>
        <v>136608.81380147874</v>
      </c>
      <c r="BW14" s="197">
        <f t="shared" si="34"/>
        <v>136531.78805105653</v>
      </c>
      <c r="BY14" s="113" t="str">
        <f t="shared" si="35"/>
        <v>北河内医療圏</v>
      </c>
      <c r="BZ14" s="226">
        <f t="shared" si="36"/>
        <v>6.3193704683687846E-2</v>
      </c>
      <c r="CA14" s="226">
        <f t="shared" si="37"/>
        <v>6.3E-2</v>
      </c>
      <c r="CB14" s="113" t="str">
        <f t="shared" si="38"/>
        <v>北河内医療圏</v>
      </c>
      <c r="CC14" s="226">
        <f t="shared" si="39"/>
        <v>6.3107796982921543E-2</v>
      </c>
      <c r="CD14" s="226">
        <f t="shared" si="40"/>
        <v>6.3E-2</v>
      </c>
      <c r="CE14" s="115"/>
      <c r="CF14" s="226">
        <f t="shared" si="41"/>
        <v>7.2999999999999995E-2</v>
      </c>
      <c r="CG14" s="226">
        <f t="shared" si="42"/>
        <v>7.2999999999999995E-2</v>
      </c>
      <c r="CH14" s="227">
        <v>999</v>
      </c>
    </row>
    <row r="15" spans="1:86" s="20" customFormat="1" ht="14.25" thickTop="1">
      <c r="B15" s="293" t="s">
        <v>1</v>
      </c>
      <c r="C15" s="294"/>
      <c r="D15" s="18">
        <f>'地区別_在宅(医科)'!D15</f>
        <v>4073</v>
      </c>
      <c r="E15" s="18">
        <f>'在宅(歯科)'!$D$6</f>
        <v>442</v>
      </c>
      <c r="F15" s="18">
        <f>'在宅(歯科)'!$E$6</f>
        <v>442</v>
      </c>
      <c r="G15" s="19">
        <f>'在宅(歯科)'!$F$6</f>
        <v>0.10851951878222441</v>
      </c>
      <c r="H15" s="19">
        <f>'在宅(歯科)'!$G$6</f>
        <v>0.10851951878222441</v>
      </c>
      <c r="I15" s="198">
        <f>'在宅(歯科)'!$H$6</f>
        <v>74974150</v>
      </c>
      <c r="J15" s="198">
        <f>'在宅(歯科)'!$I$6</f>
        <v>74850390</v>
      </c>
      <c r="K15" s="198">
        <f>'在宅(歯科)'!$J$6</f>
        <v>169624.77375565612</v>
      </c>
      <c r="L15" s="198">
        <f>'在宅(歯科)'!$K$6</f>
        <v>169344.77375565612</v>
      </c>
      <c r="M15" s="18">
        <f>'地区別_在宅(医科)'!M15</f>
        <v>8246</v>
      </c>
      <c r="N15" s="18">
        <f>'在宅(歯科)'!$D$7</f>
        <v>938</v>
      </c>
      <c r="O15" s="18">
        <f>'在宅(歯科)'!$E$7</f>
        <v>937</v>
      </c>
      <c r="P15" s="19">
        <f>'在宅(歯科)'!$F$7</f>
        <v>0.11375212224108659</v>
      </c>
      <c r="Q15" s="19">
        <f>'在宅(歯科)'!$G$7</f>
        <v>0.11363085132185302</v>
      </c>
      <c r="R15" s="198">
        <f>'在宅(歯科)'!$H$7</f>
        <v>162967440</v>
      </c>
      <c r="S15" s="198">
        <f>'在宅(歯科)'!$I$7</f>
        <v>162672340</v>
      </c>
      <c r="T15" s="198">
        <f>'在宅(歯科)'!$J$7</f>
        <v>173739.27505330491</v>
      </c>
      <c r="U15" s="198">
        <f>'在宅(歯科)'!$K$7</f>
        <v>173609.75453575241</v>
      </c>
      <c r="V15" s="18">
        <f>'地区別_在宅(医科)'!V15</f>
        <v>502368</v>
      </c>
      <c r="W15" s="18">
        <f>'在宅(歯科)'!$D$8</f>
        <v>10422</v>
      </c>
      <c r="X15" s="18">
        <f>'在宅(歯科)'!$E$8</f>
        <v>10410</v>
      </c>
      <c r="Y15" s="19">
        <f>'在宅(歯科)'!$F$8</f>
        <v>2.0745748136824001E-2</v>
      </c>
      <c r="Z15" s="19">
        <f>'在宅(歯科)'!$G$8</f>
        <v>2.0721861265048731E-2</v>
      </c>
      <c r="AA15" s="198">
        <f>'在宅(歯科)'!$H$8</f>
        <v>1411557550</v>
      </c>
      <c r="AB15" s="198">
        <f>'在宅(歯科)'!$I$8</f>
        <v>1408783530</v>
      </c>
      <c r="AC15" s="198">
        <f>'在宅(歯科)'!$J$8</f>
        <v>135440.1794281328</v>
      </c>
      <c r="AD15" s="198">
        <f>'在宅(歯科)'!$K$8</f>
        <v>135329.82997118155</v>
      </c>
      <c r="AE15" s="18">
        <f>'地区別_在宅(医科)'!AE15</f>
        <v>364377</v>
      </c>
      <c r="AF15" s="18">
        <f>'在宅(歯科)'!$D$9</f>
        <v>18738</v>
      </c>
      <c r="AG15" s="18">
        <f>'在宅(歯科)'!$E$9</f>
        <v>18701</v>
      </c>
      <c r="AH15" s="19">
        <f>'在宅(歯科)'!$F$9</f>
        <v>5.1424760618809642E-2</v>
      </c>
      <c r="AI15" s="19">
        <f>'在宅(歯科)'!$G$9</f>
        <v>5.1323217436885421E-2</v>
      </c>
      <c r="AJ15" s="198">
        <f>'在宅(歯科)'!$H$9</f>
        <v>2502123040</v>
      </c>
      <c r="AK15" s="198">
        <f>'在宅(歯科)'!$I$9</f>
        <v>2496076790</v>
      </c>
      <c r="AL15" s="198">
        <f>'在宅(歯科)'!$J$9</f>
        <v>133532.02262781514</v>
      </c>
      <c r="AM15" s="198">
        <f>'在宅(歯科)'!$K$9</f>
        <v>133472.90465750496</v>
      </c>
      <c r="AN15" s="143">
        <f>'地区別_在宅(医科)'!AN15</f>
        <v>229658</v>
      </c>
      <c r="AO15" s="143">
        <f>'在宅(歯科)'!$D$10</f>
        <v>26968</v>
      </c>
      <c r="AP15" s="143">
        <f>'在宅(歯科)'!$E$10</f>
        <v>26926</v>
      </c>
      <c r="AQ15" s="144">
        <f>'在宅(歯科)'!$F$10</f>
        <v>0.11742678243300908</v>
      </c>
      <c r="AR15" s="144">
        <f>'在宅(歯科)'!$G$10</f>
        <v>0.11724390180180964</v>
      </c>
      <c r="AS15" s="199">
        <f>'在宅(歯科)'!$H$10</f>
        <v>3530689740</v>
      </c>
      <c r="AT15" s="199">
        <f>'在宅(歯科)'!$I$10</f>
        <v>3522961770</v>
      </c>
      <c r="AU15" s="199">
        <f>'在宅(歯科)'!$J$10</f>
        <v>130921.45283298724</v>
      </c>
      <c r="AV15" s="199">
        <f>'在宅(歯科)'!$K$10</f>
        <v>130838.66040258486</v>
      </c>
      <c r="AW15" s="18">
        <f>'地区別_在宅(医科)'!AW15</f>
        <v>105915</v>
      </c>
      <c r="AX15" s="18">
        <f>'在宅(歯科)'!$D$11</f>
        <v>22456</v>
      </c>
      <c r="AY15" s="18">
        <f>'在宅(歯科)'!$E$11</f>
        <v>22404</v>
      </c>
      <c r="AZ15" s="19">
        <f>'在宅(歯科)'!$F$11</f>
        <v>0.21201907189727612</v>
      </c>
      <c r="BA15" s="19">
        <f>'在宅(歯科)'!$G$11</f>
        <v>0.21152811216541567</v>
      </c>
      <c r="BB15" s="198">
        <f>'在宅(歯科)'!$H$11</f>
        <v>2834531400</v>
      </c>
      <c r="BC15" s="198">
        <f>'在宅(歯科)'!$I$11</f>
        <v>2827178490</v>
      </c>
      <c r="BD15" s="198">
        <f>'在宅(歯科)'!$J$11</f>
        <v>126226.01531884575</v>
      </c>
      <c r="BE15" s="198">
        <f>'在宅(歯科)'!$K$11</f>
        <v>126190.7913765399</v>
      </c>
      <c r="BF15" s="18">
        <f>'地区別_在宅(医科)'!BF15</f>
        <v>38029</v>
      </c>
      <c r="BG15" s="18">
        <f>'在宅(歯科)'!$D$12</f>
        <v>11075</v>
      </c>
      <c r="BH15" s="18">
        <f>'在宅(歯科)'!$E$12</f>
        <v>11046</v>
      </c>
      <c r="BI15" s="19">
        <f>'在宅(歯科)'!$F$12</f>
        <v>0.29122511767335457</v>
      </c>
      <c r="BJ15" s="19">
        <f>'在宅(歯科)'!$G$12</f>
        <v>0.29046254174445818</v>
      </c>
      <c r="BK15" s="198">
        <f>'在宅(歯科)'!$H$12</f>
        <v>1366928240</v>
      </c>
      <c r="BL15" s="198">
        <f>'在宅(歯科)'!$I$12</f>
        <v>1362594840</v>
      </c>
      <c r="BM15" s="198">
        <f>'在宅(歯科)'!$J$12</f>
        <v>123424.67178329571</v>
      </c>
      <c r="BN15" s="198">
        <f>'在宅(歯科)'!$K$12</f>
        <v>123356.40412819121</v>
      </c>
      <c r="BO15" s="18">
        <f>'在宅(歯科)'!$C$13</f>
        <v>1252666</v>
      </c>
      <c r="BP15" s="18">
        <f>'在宅(歯科)'!$D$13</f>
        <v>91039</v>
      </c>
      <c r="BQ15" s="18">
        <f>'在宅(歯科)'!$E$13</f>
        <v>90866</v>
      </c>
      <c r="BR15" s="19">
        <f>'在宅(歯科)'!$F$13</f>
        <v>7.2676196208726035E-2</v>
      </c>
      <c r="BS15" s="19">
        <f>'在宅(歯科)'!$G$13</f>
        <v>7.2538090760027013E-2</v>
      </c>
      <c r="BT15" s="198">
        <f>'在宅(歯科)'!$H$13</f>
        <v>11883771560</v>
      </c>
      <c r="BU15" s="198">
        <f>'在宅(歯科)'!$I$13</f>
        <v>11855118150</v>
      </c>
      <c r="BV15" s="198">
        <f>'在宅(歯科)'!$J$13</f>
        <v>130534.95271257374</v>
      </c>
      <c r="BW15" s="198">
        <f>'在宅(歯科)'!$K$13</f>
        <v>130468.14154909427</v>
      </c>
      <c r="BY15" s="112"/>
      <c r="BZ15" s="112"/>
      <c r="CA15" s="112"/>
      <c r="CB15" s="112"/>
      <c r="CC15" s="112"/>
      <c r="CD15" s="112"/>
      <c r="CE15" s="116"/>
    </row>
    <row r="16" spans="1:86" s="112" customFormat="1">
      <c r="B16" s="234"/>
      <c r="CE16" s="116"/>
    </row>
    <row r="17" spans="83:83" s="112" customFormat="1">
      <c r="CE17" s="116"/>
    </row>
    <row r="18" spans="83:83" s="112" customFormat="1">
      <c r="CE18" s="116"/>
    </row>
    <row r="19" spans="83:83" s="112" customFormat="1">
      <c r="CE19" s="116"/>
    </row>
    <row r="20" spans="83:83" s="112" customFormat="1">
      <c r="CE20" s="116"/>
    </row>
    <row r="21" spans="83:83" s="112" customFormat="1">
      <c r="CE21" s="116"/>
    </row>
    <row r="22" spans="83:83" s="112" customFormat="1">
      <c r="CE22" s="116"/>
    </row>
    <row r="23" spans="83:83" s="112" customFormat="1">
      <c r="CE23" s="116"/>
    </row>
    <row r="24" spans="83:83" s="112" customFormat="1">
      <c r="CE24" s="116"/>
    </row>
    <row r="25" spans="83:83" s="112" customFormat="1">
      <c r="CE25" s="116"/>
    </row>
    <row r="26" spans="83:83" s="112" customFormat="1">
      <c r="CE26" s="116"/>
    </row>
    <row r="27" spans="83:83" s="112" customFormat="1">
      <c r="CE27" s="116"/>
    </row>
    <row r="28" spans="83:83" s="112" customFormat="1">
      <c r="CE28" s="116"/>
    </row>
  </sheetData>
  <mergeCells count="56">
    <mergeCell ref="BY5:CA6"/>
    <mergeCell ref="CB5:CD6"/>
    <mergeCell ref="B15:C15"/>
    <mergeCell ref="BM4:BN4"/>
    <mergeCell ref="BO4:BO6"/>
    <mergeCell ref="BP4:BQ4"/>
    <mergeCell ref="BR4:BS4"/>
    <mergeCell ref="AQ4:AR4"/>
    <mergeCell ref="AS4:AT4"/>
    <mergeCell ref="AU4:AV4"/>
    <mergeCell ref="AW4:AW6"/>
    <mergeCell ref="AX4:AY4"/>
    <mergeCell ref="AZ4:BA4"/>
    <mergeCell ref="AF4:AG4"/>
    <mergeCell ref="AH4:AI4"/>
    <mergeCell ref="AJ4:AK4"/>
    <mergeCell ref="BT4:BU4"/>
    <mergeCell ref="BV4:BW4"/>
    <mergeCell ref="BB4:BC4"/>
    <mergeCell ref="BD4:BE4"/>
    <mergeCell ref="BF4:BF6"/>
    <mergeCell ref="BG4:BH4"/>
    <mergeCell ref="BI4:BJ4"/>
    <mergeCell ref="BK4:BL4"/>
    <mergeCell ref="BO3:BW3"/>
    <mergeCell ref="D4:D6"/>
    <mergeCell ref="E4:F4"/>
    <mergeCell ref="G4:H4"/>
    <mergeCell ref="I4:J4"/>
    <mergeCell ref="K4:L4"/>
    <mergeCell ref="M4:M6"/>
    <mergeCell ref="AE3:AM3"/>
    <mergeCell ref="AO4:AP4"/>
    <mergeCell ref="V4:V6"/>
    <mergeCell ref="W4:X4"/>
    <mergeCell ref="Y4:Z4"/>
    <mergeCell ref="AA4:AB4"/>
    <mergeCell ref="AL4:AM4"/>
    <mergeCell ref="AN4:AN6"/>
    <mergeCell ref="AE4:AE6"/>
    <mergeCell ref="CF5:CF6"/>
    <mergeCell ref="CG5:CG6"/>
    <mergeCell ref="CH5:CH6"/>
    <mergeCell ref="B3:B6"/>
    <mergeCell ref="C3:C6"/>
    <mergeCell ref="D3:L3"/>
    <mergeCell ref="M3:U3"/>
    <mergeCell ref="V3:AD3"/>
    <mergeCell ref="N4:O4"/>
    <mergeCell ref="P4:Q4"/>
    <mergeCell ref="R4:S4"/>
    <mergeCell ref="T4:U4"/>
    <mergeCell ref="AC4:AD4"/>
    <mergeCell ref="AN3:AV3"/>
    <mergeCell ref="AW3:BE3"/>
    <mergeCell ref="BF3:BN3"/>
  </mergeCells>
  <phoneticPr fontId="3"/>
  <pageMargins left="0.47244094488188981" right="0.23622047244094491" top="0.43307086614173229" bottom="0.31496062992125984" header="0.31496062992125984" footer="0.19685039370078741"/>
  <pageSetup paperSize="8" scale="75" fitToHeight="0" orientation="landscape" r:id="rId1"/>
  <headerFooter>
    <oddHeader>&amp;R&amp;"ＭＳ 明朝,標準"&amp;12 2-14.在宅医療に係る分析</oddHeader>
  </headerFooter>
  <colBreaks count="2" manualBreakCount="2">
    <brk id="30" max="80" man="1"/>
    <brk id="57" max="80" man="1"/>
  </colBreaks>
  <ignoredErrors>
    <ignoredError sqref="BZ7:BZ11 CC7:CC11" emptyCellReferenc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3.25" style="11" customWidth="1"/>
    <col min="3" max="3" width="9.625" style="11" customWidth="1"/>
    <col min="4" max="9" width="13.125" style="11" customWidth="1"/>
    <col min="10" max="12" width="20.625" style="11" customWidth="1"/>
    <col min="13" max="13" width="6.625" style="11" customWidth="1"/>
    <col min="14" max="16384" width="9" style="11"/>
  </cols>
  <sheetData>
    <row r="1" spans="1:1" ht="16.5" customHeight="1">
      <c r="A1" s="11" t="s">
        <v>162</v>
      </c>
    </row>
    <row r="2" spans="1:1" ht="16.5" customHeight="1">
      <c r="A2" s="11" t="s">
        <v>126</v>
      </c>
    </row>
  </sheetData>
  <phoneticPr fontId="3"/>
  <pageMargins left="0.47244094488188981" right="0.23622047244094491" top="0.43307086614173229" bottom="0.31496062992125984" header="0.31496062992125984" footer="0.19685039370078741"/>
  <pageSetup paperSize="9" scale="70" fitToHeight="0" orientation="portrait" r:id="rId1"/>
  <headerFooter>
    <oddHeader>&amp;R&amp;"ＭＳ 明朝,標準"&amp;12 2-14.在宅医療に係る分析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95" customWidth="1"/>
    <col min="2" max="2" width="2.125" style="95" customWidth="1"/>
    <col min="3" max="3" width="8.375" style="95" customWidth="1"/>
    <col min="4" max="4" width="11.625" style="95" customWidth="1"/>
    <col min="5" max="5" width="5.5" style="95" bestFit="1" customWidth="1"/>
    <col min="6" max="6" width="11.625" style="95" customWidth="1"/>
    <col min="7" max="7" width="5.5" style="95" customWidth="1"/>
    <col min="8" max="16" width="8.875" style="95" customWidth="1"/>
    <col min="17" max="17" width="2" style="12" customWidth="1"/>
    <col min="18" max="16384" width="9" style="12"/>
  </cols>
  <sheetData>
    <row r="1" spans="1:16">
      <c r="A1" s="95" t="s">
        <v>193</v>
      </c>
    </row>
    <row r="2" spans="1:16">
      <c r="A2" s="95" t="s">
        <v>191</v>
      </c>
    </row>
    <row r="4" spans="1:16" ht="13.5" customHeight="1">
      <c r="B4" s="167"/>
      <c r="C4" s="168"/>
      <c r="D4" s="168"/>
      <c r="E4" s="168"/>
      <c r="F4" s="168"/>
      <c r="G4" s="169"/>
    </row>
    <row r="5" spans="1:16" ht="13.5" customHeight="1">
      <c r="B5" s="170"/>
      <c r="C5" s="171"/>
      <c r="D5" s="172">
        <v>7.6000000000000012E-2</v>
      </c>
      <c r="E5" s="173" t="s">
        <v>302</v>
      </c>
      <c r="F5" s="174">
        <v>0.08</v>
      </c>
      <c r="G5" s="175" t="s">
        <v>303</v>
      </c>
    </row>
    <row r="6" spans="1:16">
      <c r="B6" s="170"/>
      <c r="D6" s="172"/>
      <c r="E6" s="173"/>
      <c r="F6" s="174"/>
      <c r="G6" s="175"/>
    </row>
    <row r="7" spans="1:16">
      <c r="B7" s="170"/>
      <c r="C7" s="176"/>
      <c r="D7" s="172">
        <v>7.2000000000000008E-2</v>
      </c>
      <c r="E7" s="173" t="s">
        <v>302</v>
      </c>
      <c r="F7" s="174">
        <v>7.6000000000000012E-2</v>
      </c>
      <c r="G7" s="175" t="s">
        <v>304</v>
      </c>
    </row>
    <row r="8" spans="1:16">
      <c r="B8" s="170"/>
      <c r="D8" s="172"/>
      <c r="E8" s="173"/>
      <c r="F8" s="174"/>
      <c r="G8" s="175"/>
    </row>
    <row r="9" spans="1:16">
      <c r="B9" s="170"/>
      <c r="C9" s="177"/>
      <c r="D9" s="172">
        <v>6.8000000000000005E-2</v>
      </c>
      <c r="E9" s="173" t="s">
        <v>302</v>
      </c>
      <c r="F9" s="174">
        <v>7.2000000000000008E-2</v>
      </c>
      <c r="G9" s="175" t="s">
        <v>304</v>
      </c>
    </row>
    <row r="10" spans="1:16">
      <c r="B10" s="170"/>
      <c r="D10" s="172"/>
      <c r="E10" s="173"/>
      <c r="F10" s="174"/>
      <c r="G10" s="175"/>
    </row>
    <row r="11" spans="1:16">
      <c r="B11" s="170"/>
      <c r="C11" s="178"/>
      <c r="D11" s="172">
        <v>6.4000000000000001E-2</v>
      </c>
      <c r="E11" s="173" t="s">
        <v>302</v>
      </c>
      <c r="F11" s="174">
        <v>6.8000000000000005E-2</v>
      </c>
      <c r="G11" s="175" t="s">
        <v>304</v>
      </c>
    </row>
    <row r="12" spans="1:16">
      <c r="B12" s="170"/>
      <c r="D12" s="172"/>
      <c r="E12" s="173"/>
      <c r="F12" s="174"/>
      <c r="G12" s="175"/>
    </row>
    <row r="13" spans="1:16">
      <c r="B13" s="170"/>
      <c r="C13" s="179"/>
      <c r="D13" s="172">
        <v>0.06</v>
      </c>
      <c r="E13" s="173" t="s">
        <v>302</v>
      </c>
      <c r="F13" s="174">
        <v>6.4000000000000001E-2</v>
      </c>
      <c r="G13" s="175" t="s">
        <v>304</v>
      </c>
    </row>
    <row r="14" spans="1:16">
      <c r="B14" s="180"/>
      <c r="C14" s="181"/>
      <c r="D14" s="181"/>
      <c r="E14" s="181"/>
      <c r="F14" s="181"/>
      <c r="G14" s="182"/>
    </row>
    <row r="16" spans="1:16">
      <c r="B16" s="167"/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169"/>
    </row>
    <row r="17" spans="2:16">
      <c r="B17" s="170"/>
      <c r="P17" s="183"/>
    </row>
    <row r="18" spans="2:16">
      <c r="B18" s="170"/>
      <c r="P18" s="183"/>
    </row>
    <row r="19" spans="2:16">
      <c r="B19" s="170"/>
      <c r="P19" s="183"/>
    </row>
    <row r="20" spans="2:16">
      <c r="B20" s="170"/>
      <c r="P20" s="183"/>
    </row>
    <row r="21" spans="2:16">
      <c r="B21" s="170"/>
      <c r="P21" s="183"/>
    </row>
    <row r="22" spans="2:16">
      <c r="B22" s="170"/>
      <c r="P22" s="183"/>
    </row>
    <row r="23" spans="2:16">
      <c r="B23" s="170"/>
      <c r="P23" s="183"/>
    </row>
    <row r="24" spans="2:16">
      <c r="B24" s="170"/>
      <c r="P24" s="183"/>
    </row>
    <row r="25" spans="2:16">
      <c r="B25" s="170"/>
      <c r="P25" s="183"/>
    </row>
    <row r="26" spans="2:16">
      <c r="B26" s="170"/>
      <c r="P26" s="183"/>
    </row>
    <row r="27" spans="2:16">
      <c r="B27" s="170"/>
      <c r="P27" s="183"/>
    </row>
    <row r="28" spans="2:16">
      <c r="B28" s="170"/>
      <c r="P28" s="183"/>
    </row>
    <row r="29" spans="2:16">
      <c r="B29" s="170"/>
      <c r="P29" s="183"/>
    </row>
    <row r="30" spans="2:16">
      <c r="B30" s="170"/>
      <c r="P30" s="183"/>
    </row>
    <row r="31" spans="2:16">
      <c r="B31" s="170"/>
      <c r="P31" s="183"/>
    </row>
    <row r="32" spans="2:16">
      <c r="B32" s="170"/>
      <c r="P32" s="183"/>
    </row>
    <row r="33" spans="2:16">
      <c r="B33" s="170"/>
      <c r="P33" s="183"/>
    </row>
    <row r="34" spans="2:16">
      <c r="B34" s="170"/>
      <c r="P34" s="183"/>
    </row>
    <row r="35" spans="2:16">
      <c r="B35" s="170"/>
      <c r="P35" s="183"/>
    </row>
    <row r="36" spans="2:16">
      <c r="B36" s="170"/>
      <c r="P36" s="183"/>
    </row>
    <row r="37" spans="2:16">
      <c r="B37" s="170"/>
      <c r="P37" s="183"/>
    </row>
    <row r="38" spans="2:16">
      <c r="B38" s="170"/>
      <c r="P38" s="183"/>
    </row>
    <row r="39" spans="2:16">
      <c r="B39" s="170"/>
      <c r="P39" s="183"/>
    </row>
    <row r="40" spans="2:16">
      <c r="B40" s="170"/>
      <c r="P40" s="183"/>
    </row>
    <row r="41" spans="2:16">
      <c r="B41" s="170"/>
      <c r="P41" s="183"/>
    </row>
    <row r="42" spans="2:16">
      <c r="B42" s="170"/>
      <c r="P42" s="183"/>
    </row>
    <row r="43" spans="2:16">
      <c r="B43" s="170"/>
      <c r="P43" s="183"/>
    </row>
    <row r="44" spans="2:16">
      <c r="B44" s="170"/>
      <c r="P44" s="183"/>
    </row>
    <row r="45" spans="2:16">
      <c r="B45" s="170"/>
      <c r="P45" s="183"/>
    </row>
    <row r="46" spans="2:16">
      <c r="B46" s="170"/>
      <c r="P46" s="183"/>
    </row>
    <row r="47" spans="2:16">
      <c r="B47" s="170"/>
      <c r="P47" s="183"/>
    </row>
    <row r="48" spans="2:16">
      <c r="B48" s="170"/>
      <c r="P48" s="183"/>
    </row>
    <row r="49" spans="2:16">
      <c r="B49" s="170"/>
      <c r="P49" s="183"/>
    </row>
    <row r="50" spans="2:16">
      <c r="B50" s="170"/>
      <c r="P50" s="183"/>
    </row>
    <row r="51" spans="2:16">
      <c r="B51" s="170"/>
      <c r="P51" s="183"/>
    </row>
    <row r="52" spans="2:16">
      <c r="B52" s="170"/>
      <c r="P52" s="183"/>
    </row>
    <row r="53" spans="2:16">
      <c r="B53" s="170"/>
      <c r="P53" s="183"/>
    </row>
    <row r="54" spans="2:16">
      <c r="B54" s="170"/>
      <c r="P54" s="183"/>
    </row>
    <row r="55" spans="2:16">
      <c r="B55" s="170"/>
      <c r="P55" s="183"/>
    </row>
    <row r="56" spans="2:16">
      <c r="B56" s="170"/>
      <c r="P56" s="183"/>
    </row>
    <row r="57" spans="2:16">
      <c r="B57" s="170"/>
      <c r="P57" s="183"/>
    </row>
    <row r="58" spans="2:16">
      <c r="B58" s="170"/>
      <c r="P58" s="183"/>
    </row>
    <row r="59" spans="2:16">
      <c r="B59" s="170"/>
      <c r="P59" s="183"/>
    </row>
    <row r="60" spans="2:16">
      <c r="B60" s="170"/>
      <c r="P60" s="183"/>
    </row>
    <row r="61" spans="2:16">
      <c r="B61" s="170"/>
      <c r="P61" s="183"/>
    </row>
    <row r="62" spans="2:16">
      <c r="B62" s="170"/>
      <c r="P62" s="183"/>
    </row>
    <row r="63" spans="2:16">
      <c r="B63" s="170"/>
      <c r="P63" s="183"/>
    </row>
    <row r="64" spans="2:16">
      <c r="B64" s="170"/>
      <c r="P64" s="183"/>
    </row>
    <row r="65" spans="2:16">
      <c r="B65" s="170"/>
      <c r="P65" s="183"/>
    </row>
    <row r="66" spans="2:16">
      <c r="B66" s="170"/>
      <c r="P66" s="183"/>
    </row>
    <row r="67" spans="2:16">
      <c r="B67" s="170"/>
      <c r="P67" s="183"/>
    </row>
    <row r="68" spans="2:16">
      <c r="B68" s="170"/>
      <c r="P68" s="183"/>
    </row>
    <row r="69" spans="2:16">
      <c r="B69" s="170"/>
      <c r="P69" s="183"/>
    </row>
    <row r="70" spans="2:16">
      <c r="B70" s="170"/>
      <c r="P70" s="183"/>
    </row>
    <row r="71" spans="2:16">
      <c r="B71" s="170"/>
      <c r="P71" s="183"/>
    </row>
    <row r="72" spans="2:16">
      <c r="B72" s="170"/>
      <c r="P72" s="183"/>
    </row>
    <row r="73" spans="2:16">
      <c r="B73" s="170"/>
      <c r="P73" s="183"/>
    </row>
    <row r="74" spans="2:16">
      <c r="B74" s="170"/>
      <c r="P74" s="183"/>
    </row>
    <row r="75" spans="2:16">
      <c r="B75" s="170"/>
      <c r="P75" s="183"/>
    </row>
    <row r="76" spans="2:16">
      <c r="B76" s="170"/>
      <c r="P76" s="183"/>
    </row>
    <row r="77" spans="2:16">
      <c r="B77" s="170"/>
      <c r="P77" s="183"/>
    </row>
    <row r="78" spans="2:16">
      <c r="B78" s="170"/>
      <c r="P78" s="183"/>
    </row>
    <row r="79" spans="2:16">
      <c r="B79" s="170"/>
      <c r="P79" s="183"/>
    </row>
    <row r="80" spans="2:16">
      <c r="B80" s="170"/>
      <c r="P80" s="183"/>
    </row>
    <row r="81" spans="2:16">
      <c r="B81" s="170"/>
      <c r="P81" s="183"/>
    </row>
    <row r="82" spans="2:16">
      <c r="B82" s="170"/>
      <c r="P82" s="183"/>
    </row>
    <row r="83" spans="2:16">
      <c r="B83" s="170"/>
      <c r="P83" s="183"/>
    </row>
    <row r="84" spans="2:16">
      <c r="B84" s="180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4"/>
    </row>
  </sheetData>
  <phoneticPr fontId="3"/>
  <pageMargins left="0.47244094488188981" right="0.23622047244094491" top="0.43307086614173229" bottom="0.31496062992125984" header="0.31496062992125984" footer="0.19685039370078741"/>
  <pageSetup paperSize="9" scale="70" orientation="portrait" r:id="rId1"/>
  <headerFooter>
    <oddHeader>&amp;R&amp;"ＭＳ 明朝,標準"&amp;12 2-14.在宅医療に係る分析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3.25" style="11" customWidth="1"/>
    <col min="3" max="3" width="9.625" style="11" customWidth="1"/>
    <col min="4" max="9" width="13.125" style="11" customWidth="1"/>
    <col min="10" max="12" width="20.625" style="11" customWidth="1"/>
    <col min="13" max="13" width="6.625" style="11" customWidth="1"/>
    <col min="14" max="16384" width="9" style="11"/>
  </cols>
  <sheetData>
    <row r="1" spans="1:1" ht="16.5" customHeight="1">
      <c r="A1" s="11" t="s">
        <v>163</v>
      </c>
    </row>
    <row r="2" spans="1:1" ht="16.5" customHeight="1">
      <c r="A2" s="11" t="s">
        <v>126</v>
      </c>
    </row>
  </sheetData>
  <phoneticPr fontId="3"/>
  <pageMargins left="0.47244094488188981" right="0.23622047244094491" top="0.43307086614173229" bottom="0.31496062992125984" header="0.31496062992125984" footer="0.19685039370078741"/>
  <pageSetup paperSize="9" scale="70" fitToHeight="0" orientation="portrait" r:id="rId1"/>
  <headerFooter>
    <oddHeader>&amp;R&amp;"ＭＳ 明朝,標準"&amp;12 2-14.在宅医療に係る分析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CH82"/>
  <sheetViews>
    <sheetView showGridLines="0" zoomScaleNormal="100" zoomScaleSheetLayoutView="100" workbookViewId="0"/>
  </sheetViews>
  <sheetFormatPr defaultColWidth="9" defaultRowHeight="13.5"/>
  <cols>
    <col min="1" max="1" width="4.625" style="12" customWidth="1"/>
    <col min="2" max="2" width="3.625" style="12" customWidth="1"/>
    <col min="3" max="3" width="15.625" style="12" customWidth="1"/>
    <col min="4" max="4" width="9.625" style="12" customWidth="1"/>
    <col min="5" max="12" width="9" style="12" customWidth="1"/>
    <col min="13" max="13" width="9.625" style="12" customWidth="1"/>
    <col min="14" max="21" width="9" style="12" customWidth="1"/>
    <col min="22" max="22" width="9.625" style="12" customWidth="1"/>
    <col min="23" max="30" width="9" style="12" customWidth="1"/>
    <col min="31" max="31" width="9.625" style="12" customWidth="1"/>
    <col min="32" max="39" width="9" style="12" customWidth="1"/>
    <col min="40" max="40" width="9.625" style="12" customWidth="1"/>
    <col min="41" max="48" width="9" style="12" customWidth="1"/>
    <col min="49" max="49" width="9.625" style="12" customWidth="1"/>
    <col min="50" max="57" width="9" style="12" customWidth="1"/>
    <col min="58" max="58" width="9.625" style="12" customWidth="1"/>
    <col min="59" max="66" width="9" style="12" customWidth="1"/>
    <col min="67" max="67" width="9.625" style="12" customWidth="1"/>
    <col min="68" max="75" width="9" style="12" customWidth="1"/>
    <col min="76" max="76" width="9" style="12"/>
    <col min="77" max="77" width="12.875" style="12" customWidth="1"/>
    <col min="78" max="78" width="9.125" style="12" bestFit="1" customWidth="1"/>
    <col min="79" max="79" width="9.125" style="12" customWidth="1"/>
    <col min="80" max="80" width="11.25" style="12" customWidth="1"/>
    <col min="81" max="82" width="9.5" style="12" customWidth="1"/>
    <col min="83" max="83" width="11.125" style="95" customWidth="1"/>
    <col min="84" max="16384" width="9" style="12"/>
  </cols>
  <sheetData>
    <row r="1" spans="2:86" ht="16.5" customHeight="1">
      <c r="B1" s="256" t="s">
        <v>320</v>
      </c>
    </row>
    <row r="2" spans="2:86" ht="16.5" customHeight="1">
      <c r="B2" s="256" t="s">
        <v>321</v>
      </c>
    </row>
    <row r="3" spans="2:86" ht="16.5" customHeight="1">
      <c r="B3" s="271"/>
      <c r="C3" s="274" t="s">
        <v>0</v>
      </c>
      <c r="D3" s="277" t="s">
        <v>66</v>
      </c>
      <c r="E3" s="278"/>
      <c r="F3" s="278"/>
      <c r="G3" s="278"/>
      <c r="H3" s="278"/>
      <c r="I3" s="278"/>
      <c r="J3" s="278"/>
      <c r="K3" s="278"/>
      <c r="L3" s="279"/>
      <c r="M3" s="277" t="s">
        <v>67</v>
      </c>
      <c r="N3" s="278"/>
      <c r="O3" s="278"/>
      <c r="P3" s="278"/>
      <c r="Q3" s="278"/>
      <c r="R3" s="278"/>
      <c r="S3" s="278"/>
      <c r="T3" s="278"/>
      <c r="U3" s="279"/>
      <c r="V3" s="277" t="s">
        <v>68</v>
      </c>
      <c r="W3" s="278"/>
      <c r="X3" s="278"/>
      <c r="Y3" s="278"/>
      <c r="Z3" s="278"/>
      <c r="AA3" s="278"/>
      <c r="AB3" s="278"/>
      <c r="AC3" s="278"/>
      <c r="AD3" s="279"/>
      <c r="AE3" s="277" t="s">
        <v>69</v>
      </c>
      <c r="AF3" s="278"/>
      <c r="AG3" s="278"/>
      <c r="AH3" s="278"/>
      <c r="AI3" s="278"/>
      <c r="AJ3" s="278"/>
      <c r="AK3" s="278"/>
      <c r="AL3" s="278"/>
      <c r="AM3" s="279"/>
      <c r="AN3" s="284" t="s">
        <v>70</v>
      </c>
      <c r="AO3" s="278"/>
      <c r="AP3" s="278"/>
      <c r="AQ3" s="278"/>
      <c r="AR3" s="278"/>
      <c r="AS3" s="278"/>
      <c r="AT3" s="278"/>
      <c r="AU3" s="278"/>
      <c r="AV3" s="279"/>
      <c r="AW3" s="277" t="s">
        <v>71</v>
      </c>
      <c r="AX3" s="278"/>
      <c r="AY3" s="278"/>
      <c r="AZ3" s="278"/>
      <c r="BA3" s="278"/>
      <c r="BB3" s="278"/>
      <c r="BC3" s="278"/>
      <c r="BD3" s="278"/>
      <c r="BE3" s="279"/>
      <c r="BF3" s="277" t="s">
        <v>72</v>
      </c>
      <c r="BG3" s="278"/>
      <c r="BH3" s="278"/>
      <c r="BI3" s="278"/>
      <c r="BJ3" s="278"/>
      <c r="BK3" s="278"/>
      <c r="BL3" s="278"/>
      <c r="BM3" s="278"/>
      <c r="BN3" s="279"/>
      <c r="BO3" s="285" t="s">
        <v>73</v>
      </c>
      <c r="BP3" s="285"/>
      <c r="BQ3" s="285"/>
      <c r="BR3" s="285"/>
      <c r="BS3" s="285"/>
      <c r="BT3" s="285"/>
      <c r="BU3" s="285"/>
      <c r="BV3" s="285"/>
      <c r="BW3" s="285"/>
    </row>
    <row r="4" spans="2:86" ht="38.1" customHeight="1">
      <c r="B4" s="272"/>
      <c r="C4" s="275"/>
      <c r="D4" s="264" t="s">
        <v>91</v>
      </c>
      <c r="E4" s="257" t="s">
        <v>97</v>
      </c>
      <c r="F4" s="258"/>
      <c r="G4" s="301" t="s">
        <v>154</v>
      </c>
      <c r="H4" s="302"/>
      <c r="I4" s="257" t="s">
        <v>120</v>
      </c>
      <c r="J4" s="258"/>
      <c r="K4" s="267" t="s">
        <v>155</v>
      </c>
      <c r="L4" s="268"/>
      <c r="M4" s="264" t="s">
        <v>91</v>
      </c>
      <c r="N4" s="257" t="s">
        <v>97</v>
      </c>
      <c r="O4" s="258"/>
      <c r="P4" s="301" t="s">
        <v>154</v>
      </c>
      <c r="Q4" s="302"/>
      <c r="R4" s="257" t="s">
        <v>120</v>
      </c>
      <c r="S4" s="258"/>
      <c r="T4" s="267" t="s">
        <v>155</v>
      </c>
      <c r="U4" s="268"/>
      <c r="V4" s="264" t="s">
        <v>91</v>
      </c>
      <c r="W4" s="257" t="s">
        <v>97</v>
      </c>
      <c r="X4" s="258"/>
      <c r="Y4" s="301" t="s">
        <v>154</v>
      </c>
      <c r="Z4" s="302"/>
      <c r="AA4" s="257" t="s">
        <v>120</v>
      </c>
      <c r="AB4" s="258"/>
      <c r="AC4" s="267" t="s">
        <v>155</v>
      </c>
      <c r="AD4" s="268"/>
      <c r="AE4" s="264" t="s">
        <v>91</v>
      </c>
      <c r="AF4" s="257" t="s">
        <v>97</v>
      </c>
      <c r="AG4" s="258"/>
      <c r="AH4" s="301" t="s">
        <v>154</v>
      </c>
      <c r="AI4" s="302"/>
      <c r="AJ4" s="257" t="s">
        <v>120</v>
      </c>
      <c r="AK4" s="258"/>
      <c r="AL4" s="267" t="s">
        <v>155</v>
      </c>
      <c r="AM4" s="268"/>
      <c r="AN4" s="264" t="s">
        <v>91</v>
      </c>
      <c r="AO4" s="257" t="s">
        <v>97</v>
      </c>
      <c r="AP4" s="258"/>
      <c r="AQ4" s="301" t="s">
        <v>154</v>
      </c>
      <c r="AR4" s="302"/>
      <c r="AS4" s="257" t="s">
        <v>120</v>
      </c>
      <c r="AT4" s="258"/>
      <c r="AU4" s="295" t="s">
        <v>155</v>
      </c>
      <c r="AV4" s="268"/>
      <c r="AW4" s="264" t="s">
        <v>91</v>
      </c>
      <c r="AX4" s="257" t="s">
        <v>97</v>
      </c>
      <c r="AY4" s="258"/>
      <c r="AZ4" s="301" t="s">
        <v>154</v>
      </c>
      <c r="BA4" s="302"/>
      <c r="BB4" s="257" t="s">
        <v>120</v>
      </c>
      <c r="BC4" s="258"/>
      <c r="BD4" s="267" t="s">
        <v>155</v>
      </c>
      <c r="BE4" s="268"/>
      <c r="BF4" s="264" t="s">
        <v>91</v>
      </c>
      <c r="BG4" s="257" t="s">
        <v>97</v>
      </c>
      <c r="BH4" s="258"/>
      <c r="BI4" s="301" t="s">
        <v>154</v>
      </c>
      <c r="BJ4" s="302"/>
      <c r="BK4" s="257" t="s">
        <v>120</v>
      </c>
      <c r="BL4" s="258"/>
      <c r="BM4" s="267" t="s">
        <v>155</v>
      </c>
      <c r="BN4" s="268"/>
      <c r="BO4" s="264" t="s">
        <v>91</v>
      </c>
      <c r="BP4" s="257" t="s">
        <v>97</v>
      </c>
      <c r="BQ4" s="258"/>
      <c r="BR4" s="301" t="s">
        <v>154</v>
      </c>
      <c r="BS4" s="302"/>
      <c r="BT4" s="257" t="s">
        <v>120</v>
      </c>
      <c r="BU4" s="258"/>
      <c r="BV4" s="267" t="s">
        <v>155</v>
      </c>
      <c r="BW4" s="268"/>
      <c r="BY4" s="8" t="s">
        <v>129</v>
      </c>
    </row>
    <row r="5" spans="2:86" ht="12" customHeight="1">
      <c r="B5" s="272"/>
      <c r="C5" s="275"/>
      <c r="D5" s="265"/>
      <c r="E5" s="25"/>
      <c r="F5" s="26"/>
      <c r="G5" s="25"/>
      <c r="H5" s="26"/>
      <c r="I5" s="25"/>
      <c r="J5" s="26"/>
      <c r="K5" s="25"/>
      <c r="L5" s="26"/>
      <c r="M5" s="265"/>
      <c r="N5" s="25"/>
      <c r="O5" s="26"/>
      <c r="P5" s="25"/>
      <c r="Q5" s="26"/>
      <c r="R5" s="25"/>
      <c r="S5" s="26"/>
      <c r="T5" s="25"/>
      <c r="U5" s="26"/>
      <c r="V5" s="265"/>
      <c r="W5" s="25"/>
      <c r="X5" s="26"/>
      <c r="Y5" s="25"/>
      <c r="Z5" s="26"/>
      <c r="AA5" s="25"/>
      <c r="AB5" s="26"/>
      <c r="AC5" s="25"/>
      <c r="AD5" s="26"/>
      <c r="AE5" s="265"/>
      <c r="AF5" s="25"/>
      <c r="AG5" s="26"/>
      <c r="AH5" s="25"/>
      <c r="AI5" s="26"/>
      <c r="AJ5" s="25"/>
      <c r="AK5" s="26"/>
      <c r="AL5" s="25"/>
      <c r="AM5" s="26"/>
      <c r="AN5" s="265"/>
      <c r="AO5" s="136"/>
      <c r="AP5" s="137"/>
      <c r="AQ5" s="136"/>
      <c r="AR5" s="137"/>
      <c r="AS5" s="136"/>
      <c r="AT5" s="137"/>
      <c r="AU5" s="136"/>
      <c r="AV5" s="137"/>
      <c r="AW5" s="265"/>
      <c r="AX5" s="25"/>
      <c r="AY5" s="26"/>
      <c r="AZ5" s="25"/>
      <c r="BA5" s="26"/>
      <c r="BB5" s="25"/>
      <c r="BC5" s="26"/>
      <c r="BD5" s="25"/>
      <c r="BE5" s="26"/>
      <c r="BF5" s="265"/>
      <c r="BG5" s="25"/>
      <c r="BH5" s="26"/>
      <c r="BI5" s="25"/>
      <c r="BJ5" s="26"/>
      <c r="BK5" s="25"/>
      <c r="BL5" s="26"/>
      <c r="BM5" s="25"/>
      <c r="BN5" s="26"/>
      <c r="BO5" s="265"/>
      <c r="BP5" s="25"/>
      <c r="BQ5" s="26"/>
      <c r="BR5" s="25"/>
      <c r="BS5" s="26"/>
      <c r="BT5" s="25"/>
      <c r="BU5" s="26"/>
      <c r="BV5" s="25"/>
      <c r="BW5" s="26"/>
      <c r="BY5" s="304" t="s">
        <v>180</v>
      </c>
      <c r="BZ5" s="305"/>
      <c r="CA5" s="306"/>
      <c r="CB5" s="269" t="s">
        <v>161</v>
      </c>
      <c r="CC5" s="269"/>
      <c r="CD5" s="269"/>
      <c r="CE5" s="89"/>
      <c r="CF5" s="269" t="s">
        <v>180</v>
      </c>
      <c r="CG5" s="269" t="s">
        <v>161</v>
      </c>
      <c r="CH5" s="303"/>
    </row>
    <row r="6" spans="2:86" ht="27" customHeight="1">
      <c r="B6" s="273"/>
      <c r="C6" s="276"/>
      <c r="D6" s="266"/>
      <c r="E6" s="27" t="s">
        <v>178</v>
      </c>
      <c r="F6" s="28" t="s">
        <v>130</v>
      </c>
      <c r="G6" s="27" t="s">
        <v>178</v>
      </c>
      <c r="H6" s="28" t="s">
        <v>130</v>
      </c>
      <c r="I6" s="27" t="s">
        <v>178</v>
      </c>
      <c r="J6" s="28" t="s">
        <v>130</v>
      </c>
      <c r="K6" s="27" t="s">
        <v>178</v>
      </c>
      <c r="L6" s="28" t="s">
        <v>130</v>
      </c>
      <c r="M6" s="266"/>
      <c r="N6" s="27" t="s">
        <v>178</v>
      </c>
      <c r="O6" s="28" t="s">
        <v>130</v>
      </c>
      <c r="P6" s="27" t="s">
        <v>178</v>
      </c>
      <c r="Q6" s="28" t="s">
        <v>130</v>
      </c>
      <c r="R6" s="27" t="s">
        <v>178</v>
      </c>
      <c r="S6" s="28" t="s">
        <v>130</v>
      </c>
      <c r="T6" s="27" t="s">
        <v>178</v>
      </c>
      <c r="U6" s="28" t="s">
        <v>130</v>
      </c>
      <c r="V6" s="266"/>
      <c r="W6" s="27" t="s">
        <v>178</v>
      </c>
      <c r="X6" s="28" t="s">
        <v>130</v>
      </c>
      <c r="Y6" s="27" t="s">
        <v>178</v>
      </c>
      <c r="Z6" s="28" t="s">
        <v>130</v>
      </c>
      <c r="AA6" s="27" t="s">
        <v>178</v>
      </c>
      <c r="AB6" s="28" t="s">
        <v>130</v>
      </c>
      <c r="AC6" s="27" t="s">
        <v>178</v>
      </c>
      <c r="AD6" s="28" t="s">
        <v>130</v>
      </c>
      <c r="AE6" s="266"/>
      <c r="AF6" s="27" t="s">
        <v>178</v>
      </c>
      <c r="AG6" s="28" t="s">
        <v>130</v>
      </c>
      <c r="AH6" s="27" t="s">
        <v>178</v>
      </c>
      <c r="AI6" s="28" t="s">
        <v>130</v>
      </c>
      <c r="AJ6" s="27" t="s">
        <v>178</v>
      </c>
      <c r="AK6" s="28" t="s">
        <v>130</v>
      </c>
      <c r="AL6" s="27" t="s">
        <v>178</v>
      </c>
      <c r="AM6" s="28" t="s">
        <v>130</v>
      </c>
      <c r="AN6" s="266"/>
      <c r="AO6" s="139" t="s">
        <v>178</v>
      </c>
      <c r="AP6" s="140" t="s">
        <v>130</v>
      </c>
      <c r="AQ6" s="139" t="s">
        <v>178</v>
      </c>
      <c r="AR6" s="140" t="s">
        <v>130</v>
      </c>
      <c r="AS6" s="139" t="s">
        <v>178</v>
      </c>
      <c r="AT6" s="140" t="s">
        <v>130</v>
      </c>
      <c r="AU6" s="139" t="s">
        <v>178</v>
      </c>
      <c r="AV6" s="140" t="s">
        <v>130</v>
      </c>
      <c r="AW6" s="266"/>
      <c r="AX6" s="27" t="s">
        <v>178</v>
      </c>
      <c r="AY6" s="28" t="s">
        <v>130</v>
      </c>
      <c r="AZ6" s="27" t="s">
        <v>178</v>
      </c>
      <c r="BA6" s="28" t="s">
        <v>130</v>
      </c>
      <c r="BB6" s="27" t="s">
        <v>178</v>
      </c>
      <c r="BC6" s="28" t="s">
        <v>130</v>
      </c>
      <c r="BD6" s="27" t="s">
        <v>178</v>
      </c>
      <c r="BE6" s="28" t="s">
        <v>130</v>
      </c>
      <c r="BF6" s="266"/>
      <c r="BG6" s="27" t="s">
        <v>178</v>
      </c>
      <c r="BH6" s="28" t="s">
        <v>130</v>
      </c>
      <c r="BI6" s="27" t="s">
        <v>178</v>
      </c>
      <c r="BJ6" s="28" t="s">
        <v>130</v>
      </c>
      <c r="BK6" s="27" t="s">
        <v>178</v>
      </c>
      <c r="BL6" s="28" t="s">
        <v>130</v>
      </c>
      <c r="BM6" s="27" t="s">
        <v>178</v>
      </c>
      <c r="BN6" s="28" t="s">
        <v>130</v>
      </c>
      <c r="BO6" s="266"/>
      <c r="BP6" s="27" t="s">
        <v>178</v>
      </c>
      <c r="BQ6" s="28" t="s">
        <v>130</v>
      </c>
      <c r="BR6" s="27" t="s">
        <v>178</v>
      </c>
      <c r="BS6" s="28" t="s">
        <v>130</v>
      </c>
      <c r="BT6" s="27" t="s">
        <v>178</v>
      </c>
      <c r="BU6" s="28" t="s">
        <v>130</v>
      </c>
      <c r="BV6" s="27" t="s">
        <v>178</v>
      </c>
      <c r="BW6" s="28" t="s">
        <v>130</v>
      </c>
      <c r="BY6" s="307"/>
      <c r="BZ6" s="308"/>
      <c r="CA6" s="309"/>
      <c r="CB6" s="269"/>
      <c r="CC6" s="269"/>
      <c r="CD6" s="269"/>
      <c r="CE6" s="89"/>
      <c r="CF6" s="269"/>
      <c r="CG6" s="269"/>
      <c r="CH6" s="303"/>
    </row>
    <row r="7" spans="2:86" s="20" customFormat="1" ht="12">
      <c r="B7" s="148">
        <v>1</v>
      </c>
      <c r="C7" s="142" t="s">
        <v>59</v>
      </c>
      <c r="D7" s="230">
        <f>'市区町村別_在宅(医科)'!D7</f>
        <v>1552</v>
      </c>
      <c r="E7" s="149">
        <v>162</v>
      </c>
      <c r="F7" s="149">
        <v>162</v>
      </c>
      <c r="G7" s="150">
        <f>IFERROR(E7/D7,"-")</f>
        <v>0.10438144329896908</v>
      </c>
      <c r="H7" s="150">
        <f>IFERROR(F7/D7,"-")</f>
        <v>0.10438144329896908</v>
      </c>
      <c r="I7" s="197">
        <v>29533520</v>
      </c>
      <c r="J7" s="197">
        <v>29500520</v>
      </c>
      <c r="K7" s="197">
        <f>IFERROR(I7/E7,"-")</f>
        <v>182305.67901234567</v>
      </c>
      <c r="L7" s="197">
        <f>IFERROR(J7/F7,"-")</f>
        <v>182101.97530864197</v>
      </c>
      <c r="M7" s="230">
        <f>'市区町村別_在宅(医科)'!M7</f>
        <v>3168</v>
      </c>
      <c r="N7" s="149">
        <v>364</v>
      </c>
      <c r="O7" s="149">
        <v>364</v>
      </c>
      <c r="P7" s="150">
        <f>IFERROR(N7/M7,"-")</f>
        <v>0.1148989898989899</v>
      </c>
      <c r="Q7" s="150">
        <f>IFERROR(O7/M7,"-")</f>
        <v>0.1148989898989899</v>
      </c>
      <c r="R7" s="197">
        <v>68377590</v>
      </c>
      <c r="S7" s="197">
        <v>68332590</v>
      </c>
      <c r="T7" s="197">
        <f>IFERROR(R7/N7,"-")</f>
        <v>187850.52197802198</v>
      </c>
      <c r="U7" s="197">
        <f>IFERROR(S7/O7,"-")</f>
        <v>187726.8956043956</v>
      </c>
      <c r="V7" s="230">
        <f>'市区町村別_在宅(医科)'!V7</f>
        <v>131368</v>
      </c>
      <c r="W7" s="149">
        <v>2979</v>
      </c>
      <c r="X7" s="149">
        <v>2978</v>
      </c>
      <c r="Y7" s="150">
        <f>IFERROR(W7/V7,"-")</f>
        <v>2.2676755374215943E-2</v>
      </c>
      <c r="Z7" s="150">
        <f>IFERROR(X7/V7,"-")</f>
        <v>2.2669143170330672E-2</v>
      </c>
      <c r="AA7" s="197">
        <v>431221670</v>
      </c>
      <c r="AB7" s="197">
        <v>430591150</v>
      </c>
      <c r="AC7" s="197">
        <f>IFERROR(AA7/W7,"-")</f>
        <v>144753.8335011749</v>
      </c>
      <c r="AD7" s="197">
        <f>IFERROR(AB7/X7,"-")</f>
        <v>144590.71524513097</v>
      </c>
      <c r="AE7" s="149">
        <f>'市区町村別_在宅(医科)'!AE7</f>
        <v>103922</v>
      </c>
      <c r="AF7" s="149">
        <v>5502</v>
      </c>
      <c r="AG7" s="149">
        <v>5496</v>
      </c>
      <c r="AH7" s="150">
        <f>IFERROR(AF7/AE7,"-")</f>
        <v>5.2943553819210565E-2</v>
      </c>
      <c r="AI7" s="150">
        <f>IFERROR(AG7/AE7,"-")</f>
        <v>5.2885818209811204E-2</v>
      </c>
      <c r="AJ7" s="197">
        <v>757485850</v>
      </c>
      <c r="AK7" s="197">
        <v>755607900</v>
      </c>
      <c r="AL7" s="197">
        <f>IFERROR(AJ7/AF7,"-")</f>
        <v>137674.63649581969</v>
      </c>
      <c r="AM7" s="197">
        <f>IFERROR(AK7/AG7,"-")</f>
        <v>137483.2423580786</v>
      </c>
      <c r="AN7" s="149">
        <f>'市区町村別_在宅(医科)'!AN7</f>
        <v>71899</v>
      </c>
      <c r="AO7" s="149">
        <v>8530</v>
      </c>
      <c r="AP7" s="149">
        <v>8521</v>
      </c>
      <c r="AQ7" s="150">
        <f>IFERROR(AO7/AN7,"-")</f>
        <v>0.11863864587824587</v>
      </c>
      <c r="AR7" s="150">
        <f>IFERROR(AP7/AN7,"-")</f>
        <v>0.11851347028470494</v>
      </c>
      <c r="AS7" s="197">
        <v>1164922290</v>
      </c>
      <c r="AT7" s="197">
        <v>1163374690</v>
      </c>
      <c r="AU7" s="197">
        <f>IFERROR(AS7/AO7,"-")</f>
        <v>136567.6776084408</v>
      </c>
      <c r="AV7" s="197">
        <f>IFERROR(AT7/AP7,"-")</f>
        <v>136530.30043422134</v>
      </c>
      <c r="AW7" s="149">
        <f>'市区町村別_在宅(医科)'!AW7</f>
        <v>34103</v>
      </c>
      <c r="AX7" s="149">
        <v>6913</v>
      </c>
      <c r="AY7" s="149">
        <v>6908</v>
      </c>
      <c r="AZ7" s="150">
        <f>IFERROR(AX7/AW7,"-")</f>
        <v>0.20270943905228278</v>
      </c>
      <c r="BA7" s="150">
        <f>IFERROR(AY7/AW7,"-")</f>
        <v>0.20256282438495146</v>
      </c>
      <c r="BB7" s="197">
        <v>914515380</v>
      </c>
      <c r="BC7" s="197">
        <v>913494760</v>
      </c>
      <c r="BD7" s="197">
        <f>IFERROR(BB7/AX7,"-")</f>
        <v>132289.2203095617</v>
      </c>
      <c r="BE7" s="197">
        <f>IFERROR(BC7/AY7,"-")</f>
        <v>132237.22640416908</v>
      </c>
      <c r="BF7" s="149">
        <f>'市区町村別_在宅(医科)'!BF7</f>
        <v>12397</v>
      </c>
      <c r="BG7" s="149">
        <v>3547</v>
      </c>
      <c r="BH7" s="149">
        <v>3540</v>
      </c>
      <c r="BI7" s="150">
        <f>IFERROR(BG7/BF7,"-")</f>
        <v>0.28611760909897554</v>
      </c>
      <c r="BJ7" s="150">
        <f>IFERROR(BH7/BF7,"-")</f>
        <v>0.28555295636040978</v>
      </c>
      <c r="BK7" s="197">
        <v>458580660</v>
      </c>
      <c r="BL7" s="197">
        <v>457755970</v>
      </c>
      <c r="BM7" s="197">
        <f>IFERROR(BK7/BG7,"-")</f>
        <v>129286.90724555963</v>
      </c>
      <c r="BN7" s="197">
        <f>IFERROR(BL7/BH7,"-")</f>
        <v>129309.59604519774</v>
      </c>
      <c r="BO7" s="149">
        <f>'市区町村別_在宅(医科)'!BO7</f>
        <v>358409</v>
      </c>
      <c r="BP7" s="149">
        <f>SUM(E7,N7,W7,AF7,AO7,AX7,BG7)</f>
        <v>27997</v>
      </c>
      <c r="BQ7" s="149">
        <f>SUM(F7,O7,X7,AG7,AP7,AY7,BH7)</f>
        <v>27969</v>
      </c>
      <c r="BR7" s="150">
        <f>IFERROR(BP7/BO7,"-")</f>
        <v>7.811466787943383E-2</v>
      </c>
      <c r="BS7" s="150">
        <f>IFERROR(BQ7/BO7,"-")</f>
        <v>7.8036544841228878E-2</v>
      </c>
      <c r="BT7" s="197">
        <f>SUM(I7,R7,AA7,AJ7,AS7,BB7,BK7)</f>
        <v>3824636960</v>
      </c>
      <c r="BU7" s="197">
        <f>SUM(J7,S7,AB7,AK7,AT7,BC7,BL7)</f>
        <v>3818657580</v>
      </c>
      <c r="BV7" s="197">
        <f>IFERROR(BT7/BP7,"-")</f>
        <v>136608.81380147874</v>
      </c>
      <c r="BW7" s="197">
        <f>IFERROR(BU7/BQ7,"-")</f>
        <v>136531.78805105653</v>
      </c>
      <c r="BY7" s="113" t="str">
        <f>INDEX($C$7:$C$80,MATCH(BZ7,BR$7:BR$80,0))</f>
        <v>田尻町</v>
      </c>
      <c r="BZ7" s="226">
        <f>LARGE(BR$7:BR$80,ROW(BH1))</f>
        <v>9.1062394603709948E-2</v>
      </c>
      <c r="CA7" s="226">
        <f>ROUND(BZ7,3)</f>
        <v>9.0999999999999998E-2</v>
      </c>
      <c r="CB7" s="252" t="str">
        <f>INDEX($C$7:$C$80,MATCH(CC7,BS$7:BS$80,0))</f>
        <v>田尻町</v>
      </c>
      <c r="CC7" s="254">
        <f>LARGE(BS$7:BS$80,ROW(BJ1))</f>
        <v>9.1062394603709948E-2</v>
      </c>
      <c r="CD7" s="226">
        <f>ROUND(CC7,3)</f>
        <v>9.0999999999999998E-2</v>
      </c>
      <c r="CE7" s="115"/>
      <c r="CF7" s="226">
        <f>ROUND($BR$81,3)</f>
        <v>7.2999999999999995E-2</v>
      </c>
      <c r="CG7" s="226">
        <f>ROUND($BS$81,3)</f>
        <v>7.2999999999999995E-2</v>
      </c>
      <c r="CH7" s="227">
        <v>0</v>
      </c>
    </row>
    <row r="8" spans="2:86" s="20" customFormat="1" ht="12">
      <c r="B8" s="148">
        <v>2</v>
      </c>
      <c r="C8" s="142" t="s">
        <v>102</v>
      </c>
      <c r="D8" s="230">
        <f>'市区町村別_在宅(医科)'!D8</f>
        <v>43</v>
      </c>
      <c r="E8" s="149">
        <v>5</v>
      </c>
      <c r="F8" s="149">
        <v>5</v>
      </c>
      <c r="G8" s="150">
        <f t="shared" ref="G8:G71" si="0">IFERROR(E8/D8,"-")</f>
        <v>0.11627906976744186</v>
      </c>
      <c r="H8" s="150">
        <f t="shared" ref="H8:H71" si="1">IFERROR(F8/D8,"-")</f>
        <v>0.11627906976744186</v>
      </c>
      <c r="I8" s="197">
        <v>666210</v>
      </c>
      <c r="J8" s="197">
        <v>666210</v>
      </c>
      <c r="K8" s="197">
        <f t="shared" ref="K8:K71" si="2">IFERROR(I8/E8,"-")</f>
        <v>133242</v>
      </c>
      <c r="L8" s="197">
        <f t="shared" ref="L8:L71" si="3">IFERROR(J8/F8,"-")</f>
        <v>133242</v>
      </c>
      <c r="M8" s="230">
        <f>'市区町村別_在宅(医科)'!M8</f>
        <v>125</v>
      </c>
      <c r="N8" s="149">
        <v>10</v>
      </c>
      <c r="O8" s="149">
        <v>10</v>
      </c>
      <c r="P8" s="150">
        <f t="shared" ref="P8:P71" si="4">IFERROR(N8/M8,"-")</f>
        <v>0.08</v>
      </c>
      <c r="Q8" s="150">
        <f t="shared" ref="Q8:Q71" si="5">IFERROR(O8/M8,"-")</f>
        <v>0.08</v>
      </c>
      <c r="R8" s="197">
        <v>2015790</v>
      </c>
      <c r="S8" s="197">
        <v>2015790</v>
      </c>
      <c r="T8" s="197">
        <f t="shared" ref="T8:T71" si="6">IFERROR(R8/N8,"-")</f>
        <v>201579</v>
      </c>
      <c r="U8" s="197">
        <f t="shared" ref="U8:U71" si="7">IFERROR(S8/O8,"-")</f>
        <v>201579</v>
      </c>
      <c r="V8" s="230">
        <f>'市区町村別_在宅(医科)'!V8</f>
        <v>4838</v>
      </c>
      <c r="W8" s="149">
        <v>96</v>
      </c>
      <c r="X8" s="149">
        <v>96</v>
      </c>
      <c r="Y8" s="150">
        <f t="shared" ref="Y8:Y71" si="8">IFERROR(W8/V8,"-")</f>
        <v>1.9842910293509715E-2</v>
      </c>
      <c r="Z8" s="150">
        <f t="shared" ref="Z8:Z71" si="9">IFERROR(X8/V8,"-")</f>
        <v>1.9842910293509715E-2</v>
      </c>
      <c r="AA8" s="197">
        <v>15476600</v>
      </c>
      <c r="AB8" s="197">
        <v>15467600</v>
      </c>
      <c r="AC8" s="197">
        <f t="shared" ref="AC8:AC71" si="10">IFERROR(AA8/W8,"-")</f>
        <v>161214.58333333334</v>
      </c>
      <c r="AD8" s="197">
        <f t="shared" ref="AD8:AD71" si="11">IFERROR(AB8/X8,"-")</f>
        <v>161120.83333333334</v>
      </c>
      <c r="AE8" s="149">
        <f>'市区町村別_在宅(医科)'!AE8</f>
        <v>3765</v>
      </c>
      <c r="AF8" s="149">
        <v>182</v>
      </c>
      <c r="AG8" s="149">
        <v>182</v>
      </c>
      <c r="AH8" s="150">
        <f t="shared" ref="AH8:AH71" si="12">IFERROR(AF8/AE8,"-")</f>
        <v>4.8339973439575031E-2</v>
      </c>
      <c r="AI8" s="150">
        <f t="shared" ref="AI8:AI71" si="13">IFERROR(AG8/AE8,"-")</f>
        <v>4.8339973439575031E-2</v>
      </c>
      <c r="AJ8" s="197">
        <v>28005350</v>
      </c>
      <c r="AK8" s="197">
        <v>27987350</v>
      </c>
      <c r="AL8" s="197">
        <f t="shared" ref="AL8:AL71" si="14">IFERROR(AJ8/AF8,"-")</f>
        <v>153875.54945054944</v>
      </c>
      <c r="AM8" s="197">
        <f t="shared" ref="AM8:AM71" si="15">IFERROR(AK8/AG8,"-")</f>
        <v>153776.64835164836</v>
      </c>
      <c r="AN8" s="149">
        <f>'市区町村別_在宅(医科)'!AN8</f>
        <v>2887</v>
      </c>
      <c r="AO8" s="149">
        <v>315</v>
      </c>
      <c r="AP8" s="149">
        <v>315</v>
      </c>
      <c r="AQ8" s="150">
        <f t="shared" ref="AQ8:AQ71" si="16">IFERROR(AO8/AN8,"-")</f>
        <v>0.10910980256321441</v>
      </c>
      <c r="AR8" s="150">
        <f t="shared" ref="AR8:AR71" si="17">IFERROR(AP8/AN8,"-")</f>
        <v>0.10910980256321441</v>
      </c>
      <c r="AS8" s="197">
        <v>40193730</v>
      </c>
      <c r="AT8" s="197">
        <v>40162890</v>
      </c>
      <c r="AU8" s="197">
        <f t="shared" ref="AU8:AU71" si="18">IFERROR(AS8/AO8,"-")</f>
        <v>127599.14285714286</v>
      </c>
      <c r="AV8" s="197">
        <f t="shared" ref="AV8:AV71" si="19">IFERROR(AT8/AP8,"-")</f>
        <v>127501.23809523809</v>
      </c>
      <c r="AW8" s="149">
        <f>'市区町村別_在宅(医科)'!AW8</f>
        <v>1366</v>
      </c>
      <c r="AX8" s="149">
        <v>261</v>
      </c>
      <c r="AY8" s="149">
        <v>261</v>
      </c>
      <c r="AZ8" s="150">
        <f t="shared" ref="AZ8:AZ71" si="20">IFERROR(AX8/AW8,"-")</f>
        <v>0.19106881405563689</v>
      </c>
      <c r="BA8" s="150">
        <f t="shared" ref="BA8:BA71" si="21">IFERROR(AY8/AW8,"-")</f>
        <v>0.19106881405563689</v>
      </c>
      <c r="BB8" s="197">
        <v>37523870</v>
      </c>
      <c r="BC8" s="197">
        <v>37511870</v>
      </c>
      <c r="BD8" s="197">
        <f t="shared" ref="BD8:BD71" si="22">IFERROR(BB8/AX8,"-")</f>
        <v>143769.61685823754</v>
      </c>
      <c r="BE8" s="197">
        <f t="shared" ref="BE8:BE71" si="23">IFERROR(BC8/AY8,"-")</f>
        <v>143723.63984674329</v>
      </c>
      <c r="BF8" s="149">
        <f>'市区町村別_在宅(医科)'!BF8</f>
        <v>457</v>
      </c>
      <c r="BG8" s="149">
        <v>127</v>
      </c>
      <c r="BH8" s="149">
        <v>127</v>
      </c>
      <c r="BI8" s="150">
        <f t="shared" ref="BI8:BI71" si="24">IFERROR(BG8/BF8,"-")</f>
        <v>0.27789934354485779</v>
      </c>
      <c r="BJ8" s="150">
        <f t="shared" ref="BJ8:BJ71" si="25">IFERROR(BH8/BF8,"-")</f>
        <v>0.27789934354485779</v>
      </c>
      <c r="BK8" s="197">
        <v>17542880</v>
      </c>
      <c r="BL8" s="197">
        <v>17527880</v>
      </c>
      <c r="BM8" s="197">
        <f t="shared" ref="BM8:BM71" si="26">IFERROR(BK8/BG8,"-")</f>
        <v>138132.91338582677</v>
      </c>
      <c r="BN8" s="197">
        <f t="shared" ref="BN8:BN71" si="27">IFERROR(BL8/BH8,"-")</f>
        <v>138014.8031496063</v>
      </c>
      <c r="BO8" s="149">
        <f>'市区町村別_在宅(医科)'!BO8</f>
        <v>13481</v>
      </c>
      <c r="BP8" s="149">
        <f t="shared" ref="BP8:BQ22" si="28">SUM(E8,N8,W8,AF8,AO8,AX8,BG8)</f>
        <v>996</v>
      </c>
      <c r="BQ8" s="149">
        <f t="shared" si="28"/>
        <v>996</v>
      </c>
      <c r="BR8" s="150">
        <f t="shared" ref="BR8:BR71" si="29">IFERROR(BP8/BO8,"-")</f>
        <v>7.3881759513389211E-2</v>
      </c>
      <c r="BS8" s="150">
        <f t="shared" ref="BS8:BS71" si="30">IFERROR(BQ8/BO8,"-")</f>
        <v>7.3881759513389211E-2</v>
      </c>
      <c r="BT8" s="197">
        <f>SUM(I8,R8,AA8,AJ8,AS8,BB8,BK8)</f>
        <v>141424430</v>
      </c>
      <c r="BU8" s="197">
        <f t="shared" ref="BT8:BU23" si="31">SUM(J8,S8,AB8,AK8,AT8,BC8,BL8)</f>
        <v>141339590</v>
      </c>
      <c r="BV8" s="197">
        <f t="shared" ref="BV8:BV71" si="32">IFERROR(BT8/BP8,"-")</f>
        <v>141992.39959839356</v>
      </c>
      <c r="BW8" s="197">
        <f t="shared" ref="BW8:BW71" si="33">IFERROR(BU8/BQ8,"-")</f>
        <v>141907.218875502</v>
      </c>
      <c r="BY8" s="113" t="str">
        <f t="shared" ref="BY8:BY71" si="34">INDEX($C$7:$C$80,MATCH(BZ8,BR$7:BR$80,0))</f>
        <v>北区</v>
      </c>
      <c r="BZ8" s="226">
        <f t="shared" ref="BZ8:BZ71" si="35">LARGE(BR$7:BR$80,ROW(BH2))</f>
        <v>8.7009523809523814E-2</v>
      </c>
      <c r="CA8" s="226">
        <f t="shared" ref="CA8:CA71" si="36">ROUND(BZ8,3)</f>
        <v>8.6999999999999994E-2</v>
      </c>
      <c r="CB8" s="113" t="str">
        <f t="shared" ref="CB8:CB71" si="37">INDEX($C$7:$C$80,MATCH(CC8,BS$7:BS$80,0))</f>
        <v>北区</v>
      </c>
      <c r="CC8" s="226">
        <f t="shared" ref="CC8:CC71" si="38">LARGE(BS$7:BS$80,ROW(BJ2))</f>
        <v>8.6857142857142855E-2</v>
      </c>
      <c r="CD8" s="226">
        <f t="shared" ref="CD8:CD71" si="39">ROUND(CC8,3)</f>
        <v>8.6999999999999994E-2</v>
      </c>
      <c r="CE8" s="115"/>
      <c r="CF8" s="226">
        <f t="shared" ref="CF8:CF71" si="40">ROUND($BR$81,3)</f>
        <v>7.2999999999999995E-2</v>
      </c>
      <c r="CG8" s="226">
        <f t="shared" ref="CG8:CG71" si="41">ROUND($BS$81,3)</f>
        <v>7.2999999999999995E-2</v>
      </c>
      <c r="CH8" s="227">
        <v>0</v>
      </c>
    </row>
    <row r="9" spans="2:86" s="20" customFormat="1" ht="12">
      <c r="B9" s="148">
        <v>3</v>
      </c>
      <c r="C9" s="142" t="s">
        <v>103</v>
      </c>
      <c r="D9" s="230">
        <f>'市区町村別_在宅(医科)'!D9</f>
        <v>36</v>
      </c>
      <c r="E9" s="149">
        <v>2</v>
      </c>
      <c r="F9" s="149">
        <v>2</v>
      </c>
      <c r="G9" s="150">
        <f t="shared" si="0"/>
        <v>5.5555555555555552E-2</v>
      </c>
      <c r="H9" s="150">
        <f t="shared" si="1"/>
        <v>5.5555555555555552E-2</v>
      </c>
      <c r="I9" s="197">
        <v>433940</v>
      </c>
      <c r="J9" s="197">
        <v>433940</v>
      </c>
      <c r="K9" s="197">
        <f t="shared" si="2"/>
        <v>216970</v>
      </c>
      <c r="L9" s="197">
        <f t="shared" si="3"/>
        <v>216970</v>
      </c>
      <c r="M9" s="230">
        <f>'市区町村別_在宅(医科)'!M9</f>
        <v>96</v>
      </c>
      <c r="N9" s="149">
        <v>7</v>
      </c>
      <c r="O9" s="149">
        <v>7</v>
      </c>
      <c r="P9" s="150">
        <f t="shared" si="4"/>
        <v>7.2916666666666671E-2</v>
      </c>
      <c r="Q9" s="150">
        <f t="shared" si="5"/>
        <v>7.2916666666666671E-2</v>
      </c>
      <c r="R9" s="197">
        <v>1487190</v>
      </c>
      <c r="S9" s="197">
        <v>1487190</v>
      </c>
      <c r="T9" s="197">
        <f t="shared" si="6"/>
        <v>212455.71428571429</v>
      </c>
      <c r="U9" s="197">
        <f t="shared" si="7"/>
        <v>212455.71428571429</v>
      </c>
      <c r="V9" s="230">
        <f>'市区町村別_在宅(医科)'!V9</f>
        <v>3030</v>
      </c>
      <c r="W9" s="149">
        <v>49</v>
      </c>
      <c r="X9" s="149">
        <v>49</v>
      </c>
      <c r="Y9" s="150">
        <f t="shared" si="8"/>
        <v>1.6171617161716171E-2</v>
      </c>
      <c r="Z9" s="150">
        <f t="shared" si="9"/>
        <v>1.6171617161716171E-2</v>
      </c>
      <c r="AA9" s="197">
        <v>6861740</v>
      </c>
      <c r="AB9" s="197">
        <v>6861740</v>
      </c>
      <c r="AC9" s="197">
        <f t="shared" si="10"/>
        <v>140035.51020408163</v>
      </c>
      <c r="AD9" s="197">
        <f t="shared" si="11"/>
        <v>140035.51020408163</v>
      </c>
      <c r="AE9" s="149">
        <f>'市区町村別_在宅(医科)'!AE9</f>
        <v>2353</v>
      </c>
      <c r="AF9" s="149">
        <v>103</v>
      </c>
      <c r="AG9" s="149">
        <v>103</v>
      </c>
      <c r="AH9" s="150">
        <f t="shared" si="12"/>
        <v>4.377390565235869E-2</v>
      </c>
      <c r="AI9" s="150">
        <f t="shared" si="13"/>
        <v>4.377390565235869E-2</v>
      </c>
      <c r="AJ9" s="197">
        <v>17950570</v>
      </c>
      <c r="AK9" s="197">
        <v>17947570</v>
      </c>
      <c r="AL9" s="197">
        <f t="shared" si="14"/>
        <v>174277.3786407767</v>
      </c>
      <c r="AM9" s="197">
        <f t="shared" si="15"/>
        <v>174248.25242718446</v>
      </c>
      <c r="AN9" s="149">
        <f>'市区町村別_在宅(医科)'!AN9</f>
        <v>1795</v>
      </c>
      <c r="AO9" s="149">
        <v>176</v>
      </c>
      <c r="AP9" s="149">
        <v>176</v>
      </c>
      <c r="AQ9" s="150">
        <f t="shared" si="16"/>
        <v>9.8050139275766016E-2</v>
      </c>
      <c r="AR9" s="150">
        <f t="shared" si="17"/>
        <v>9.8050139275766016E-2</v>
      </c>
      <c r="AS9" s="197">
        <v>28883160</v>
      </c>
      <c r="AT9" s="197">
        <v>28865160</v>
      </c>
      <c r="AU9" s="197">
        <f t="shared" si="18"/>
        <v>164108.86363636365</v>
      </c>
      <c r="AV9" s="197">
        <f t="shared" si="19"/>
        <v>164006.59090909091</v>
      </c>
      <c r="AW9" s="149">
        <f>'市区町村別_在宅(医科)'!AW9</f>
        <v>854</v>
      </c>
      <c r="AX9" s="149">
        <v>143</v>
      </c>
      <c r="AY9" s="149">
        <v>143</v>
      </c>
      <c r="AZ9" s="150">
        <f t="shared" si="20"/>
        <v>0.16744730679156908</v>
      </c>
      <c r="BA9" s="150">
        <f t="shared" si="21"/>
        <v>0.16744730679156908</v>
      </c>
      <c r="BB9" s="197">
        <v>23792350</v>
      </c>
      <c r="BC9" s="197">
        <v>23768350</v>
      </c>
      <c r="BD9" s="197">
        <f t="shared" si="22"/>
        <v>166380.06993006993</v>
      </c>
      <c r="BE9" s="197">
        <f t="shared" si="23"/>
        <v>166212.23776223775</v>
      </c>
      <c r="BF9" s="149">
        <f>'市区町村別_在宅(医科)'!BF9</f>
        <v>324</v>
      </c>
      <c r="BG9" s="149">
        <v>81</v>
      </c>
      <c r="BH9" s="149">
        <v>81</v>
      </c>
      <c r="BI9" s="150">
        <f t="shared" si="24"/>
        <v>0.25</v>
      </c>
      <c r="BJ9" s="150">
        <f t="shared" si="25"/>
        <v>0.25</v>
      </c>
      <c r="BK9" s="197">
        <v>11368680</v>
      </c>
      <c r="BL9" s="197">
        <v>11368680</v>
      </c>
      <c r="BM9" s="197">
        <f t="shared" si="26"/>
        <v>140354.07407407407</v>
      </c>
      <c r="BN9" s="197">
        <f t="shared" si="27"/>
        <v>140354.07407407407</v>
      </c>
      <c r="BO9" s="149">
        <f>'市区町村別_在宅(医科)'!BO9</f>
        <v>8488</v>
      </c>
      <c r="BP9" s="149">
        <f t="shared" si="28"/>
        <v>561</v>
      </c>
      <c r="BQ9" s="149">
        <f t="shared" si="28"/>
        <v>561</v>
      </c>
      <c r="BR9" s="150">
        <f t="shared" si="29"/>
        <v>6.6093308199811504E-2</v>
      </c>
      <c r="BS9" s="150">
        <f t="shared" si="30"/>
        <v>6.6093308199811504E-2</v>
      </c>
      <c r="BT9" s="197">
        <f>SUM(I9,R9,AA9,AJ9,AS9,BB9,BK9)</f>
        <v>90777630</v>
      </c>
      <c r="BU9" s="197">
        <f t="shared" si="31"/>
        <v>90732630</v>
      </c>
      <c r="BV9" s="197">
        <f t="shared" si="32"/>
        <v>161813.95721925134</v>
      </c>
      <c r="BW9" s="197">
        <f t="shared" si="33"/>
        <v>161733.74331550801</v>
      </c>
      <c r="BY9" s="113" t="str">
        <f t="shared" si="34"/>
        <v>東淀川区</v>
      </c>
      <c r="BZ9" s="226">
        <f t="shared" si="35"/>
        <v>8.6256596744866729E-2</v>
      </c>
      <c r="CA9" s="226">
        <f t="shared" si="36"/>
        <v>8.5999999999999993E-2</v>
      </c>
      <c r="CB9" s="113" t="str">
        <f t="shared" si="37"/>
        <v>東淀川区</v>
      </c>
      <c r="CC9" s="226">
        <f t="shared" si="38"/>
        <v>8.6212248880216419E-2</v>
      </c>
      <c r="CD9" s="226">
        <f t="shared" si="39"/>
        <v>8.5999999999999993E-2</v>
      </c>
      <c r="CE9" s="115"/>
      <c r="CF9" s="226">
        <f t="shared" si="40"/>
        <v>7.2999999999999995E-2</v>
      </c>
      <c r="CG9" s="226">
        <f t="shared" si="41"/>
        <v>7.2999999999999995E-2</v>
      </c>
      <c r="CH9" s="227">
        <v>0</v>
      </c>
    </row>
    <row r="10" spans="2:86" s="20" customFormat="1" ht="12">
      <c r="B10" s="148">
        <v>4</v>
      </c>
      <c r="C10" s="142" t="s">
        <v>104</v>
      </c>
      <c r="D10" s="230">
        <f>'市区町村別_在宅(医科)'!D10</f>
        <v>48</v>
      </c>
      <c r="E10" s="149">
        <v>4</v>
      </c>
      <c r="F10" s="149">
        <v>4</v>
      </c>
      <c r="G10" s="150">
        <f t="shared" si="0"/>
        <v>8.3333333333333329E-2</v>
      </c>
      <c r="H10" s="150">
        <f t="shared" si="1"/>
        <v>8.3333333333333329E-2</v>
      </c>
      <c r="I10" s="197">
        <v>879850</v>
      </c>
      <c r="J10" s="197">
        <v>879850</v>
      </c>
      <c r="K10" s="197">
        <f t="shared" si="2"/>
        <v>219962.5</v>
      </c>
      <c r="L10" s="197">
        <f t="shared" si="3"/>
        <v>219962.5</v>
      </c>
      <c r="M10" s="230">
        <f>'市区町村別_在宅(医科)'!M10</f>
        <v>83</v>
      </c>
      <c r="N10" s="149">
        <v>12</v>
      </c>
      <c r="O10" s="149">
        <v>12</v>
      </c>
      <c r="P10" s="150">
        <f t="shared" si="4"/>
        <v>0.14457831325301204</v>
      </c>
      <c r="Q10" s="150">
        <f t="shared" si="5"/>
        <v>0.14457831325301204</v>
      </c>
      <c r="R10" s="197">
        <v>3078520</v>
      </c>
      <c r="S10" s="197">
        <v>3078520</v>
      </c>
      <c r="T10" s="197">
        <f t="shared" si="6"/>
        <v>256543.33333333334</v>
      </c>
      <c r="U10" s="197">
        <f t="shared" si="7"/>
        <v>256543.33333333334</v>
      </c>
      <c r="V10" s="230">
        <f>'市区町村別_在宅(医科)'!V10</f>
        <v>3546</v>
      </c>
      <c r="W10" s="149">
        <v>81</v>
      </c>
      <c r="X10" s="149">
        <v>81</v>
      </c>
      <c r="Y10" s="150">
        <f t="shared" si="8"/>
        <v>2.2842639593908629E-2</v>
      </c>
      <c r="Z10" s="150">
        <f t="shared" si="9"/>
        <v>2.2842639593908629E-2</v>
      </c>
      <c r="AA10" s="197">
        <v>16196500</v>
      </c>
      <c r="AB10" s="197">
        <v>16193500</v>
      </c>
      <c r="AC10" s="197">
        <f t="shared" si="10"/>
        <v>199956.7901234568</v>
      </c>
      <c r="AD10" s="197">
        <f t="shared" si="11"/>
        <v>199919.75308641975</v>
      </c>
      <c r="AE10" s="149">
        <f>'市区町村別_在宅(医科)'!AE10</f>
        <v>3006</v>
      </c>
      <c r="AF10" s="149">
        <v>140</v>
      </c>
      <c r="AG10" s="149">
        <v>140</v>
      </c>
      <c r="AH10" s="150">
        <f t="shared" si="12"/>
        <v>4.6573519627411845E-2</v>
      </c>
      <c r="AI10" s="150">
        <f t="shared" si="13"/>
        <v>4.6573519627411845E-2</v>
      </c>
      <c r="AJ10" s="197">
        <v>26180130</v>
      </c>
      <c r="AK10" s="197">
        <v>26156130</v>
      </c>
      <c r="AL10" s="197">
        <f t="shared" si="14"/>
        <v>187000.92857142858</v>
      </c>
      <c r="AM10" s="197">
        <f t="shared" si="15"/>
        <v>186829.5</v>
      </c>
      <c r="AN10" s="149">
        <f>'市区町村別_在宅(医科)'!AN10</f>
        <v>1917</v>
      </c>
      <c r="AO10" s="149">
        <v>213</v>
      </c>
      <c r="AP10" s="149">
        <v>212</v>
      </c>
      <c r="AQ10" s="150">
        <f t="shared" si="16"/>
        <v>0.1111111111111111</v>
      </c>
      <c r="AR10" s="150">
        <f t="shared" si="17"/>
        <v>0.11058946270213876</v>
      </c>
      <c r="AS10" s="197">
        <v>34432720</v>
      </c>
      <c r="AT10" s="197">
        <v>34411440</v>
      </c>
      <c r="AU10" s="197">
        <f t="shared" si="18"/>
        <v>161655.96244131456</v>
      </c>
      <c r="AV10" s="197">
        <f t="shared" si="19"/>
        <v>162318.11320754717</v>
      </c>
      <c r="AW10" s="149">
        <f>'市区町村別_在宅(医科)'!AW10</f>
        <v>894</v>
      </c>
      <c r="AX10" s="149">
        <v>157</v>
      </c>
      <c r="AY10" s="149">
        <v>157</v>
      </c>
      <c r="AZ10" s="150">
        <f t="shared" si="20"/>
        <v>0.17561521252796419</v>
      </c>
      <c r="BA10" s="150">
        <f t="shared" si="21"/>
        <v>0.17561521252796419</v>
      </c>
      <c r="BB10" s="197">
        <v>27621480</v>
      </c>
      <c r="BC10" s="197">
        <v>27612480</v>
      </c>
      <c r="BD10" s="197">
        <f t="shared" si="22"/>
        <v>175932.99363057324</v>
      </c>
      <c r="BE10" s="197">
        <f t="shared" si="23"/>
        <v>175875.66878980893</v>
      </c>
      <c r="BF10" s="149">
        <f>'市区町村別_在宅(医科)'!BF10</f>
        <v>325</v>
      </c>
      <c r="BG10" s="149">
        <v>64</v>
      </c>
      <c r="BH10" s="149">
        <v>64</v>
      </c>
      <c r="BI10" s="150">
        <f t="shared" si="24"/>
        <v>0.19692307692307692</v>
      </c>
      <c r="BJ10" s="150">
        <f t="shared" si="25"/>
        <v>0.19692307692307692</v>
      </c>
      <c r="BK10" s="197">
        <v>9336690</v>
      </c>
      <c r="BL10" s="197">
        <v>9336690</v>
      </c>
      <c r="BM10" s="197">
        <f t="shared" si="26"/>
        <v>145885.78125</v>
      </c>
      <c r="BN10" s="197">
        <f t="shared" si="27"/>
        <v>145885.78125</v>
      </c>
      <c r="BO10" s="149">
        <f>'市区町村別_在宅(医科)'!BO10</f>
        <v>9819</v>
      </c>
      <c r="BP10" s="149">
        <f t="shared" si="28"/>
        <v>671</v>
      </c>
      <c r="BQ10" s="149">
        <f t="shared" si="28"/>
        <v>670</v>
      </c>
      <c r="BR10" s="150">
        <f t="shared" si="29"/>
        <v>6.8336897851105E-2</v>
      </c>
      <c r="BS10" s="150">
        <f t="shared" si="30"/>
        <v>6.8235054486200222E-2</v>
      </c>
      <c r="BT10" s="197">
        <f>SUM(I10,R10,AA10,AJ10,AS10,BB10,BK10)</f>
        <v>117725890</v>
      </c>
      <c r="BU10" s="197">
        <f t="shared" si="31"/>
        <v>117668610</v>
      </c>
      <c r="BV10" s="197">
        <f t="shared" si="32"/>
        <v>175448.42026825633</v>
      </c>
      <c r="BW10" s="197">
        <f t="shared" si="33"/>
        <v>175624.79104477612</v>
      </c>
      <c r="BY10" s="113" t="str">
        <f t="shared" si="34"/>
        <v>東住吉区</v>
      </c>
      <c r="BZ10" s="226">
        <f t="shared" si="35"/>
        <v>8.4660836681635543E-2</v>
      </c>
      <c r="CA10" s="226">
        <f t="shared" si="36"/>
        <v>8.5000000000000006E-2</v>
      </c>
      <c r="CB10" s="113" t="str">
        <f t="shared" si="37"/>
        <v>東住吉区</v>
      </c>
      <c r="CC10" s="226">
        <f t="shared" si="38"/>
        <v>8.4566296383833603E-2</v>
      </c>
      <c r="CD10" s="226">
        <f t="shared" si="39"/>
        <v>8.5000000000000006E-2</v>
      </c>
      <c r="CE10" s="115"/>
      <c r="CF10" s="226">
        <f t="shared" si="40"/>
        <v>7.2999999999999995E-2</v>
      </c>
      <c r="CG10" s="226">
        <f t="shared" si="41"/>
        <v>7.2999999999999995E-2</v>
      </c>
      <c r="CH10" s="227">
        <v>0</v>
      </c>
    </row>
    <row r="11" spans="2:86" s="20" customFormat="1" ht="12">
      <c r="B11" s="148">
        <v>5</v>
      </c>
      <c r="C11" s="142" t="s">
        <v>105</v>
      </c>
      <c r="D11" s="230">
        <f>'市区町村別_在宅(医科)'!D11</f>
        <v>35</v>
      </c>
      <c r="E11" s="149">
        <v>2</v>
      </c>
      <c r="F11" s="149">
        <v>2</v>
      </c>
      <c r="G11" s="150">
        <f t="shared" si="0"/>
        <v>5.7142857142857141E-2</v>
      </c>
      <c r="H11" s="150">
        <f t="shared" si="1"/>
        <v>5.7142857142857141E-2</v>
      </c>
      <c r="I11" s="197">
        <v>458960</v>
      </c>
      <c r="J11" s="197">
        <v>434960</v>
      </c>
      <c r="K11" s="197">
        <f t="shared" si="2"/>
        <v>229480</v>
      </c>
      <c r="L11" s="197">
        <f t="shared" si="3"/>
        <v>217480</v>
      </c>
      <c r="M11" s="230">
        <f>'市区町村別_在宅(医科)'!M11</f>
        <v>68</v>
      </c>
      <c r="N11" s="149">
        <v>5</v>
      </c>
      <c r="O11" s="149">
        <v>5</v>
      </c>
      <c r="P11" s="150">
        <f t="shared" si="4"/>
        <v>7.3529411764705885E-2</v>
      </c>
      <c r="Q11" s="150">
        <f t="shared" si="5"/>
        <v>7.3529411764705885E-2</v>
      </c>
      <c r="R11" s="197">
        <v>692270</v>
      </c>
      <c r="S11" s="197">
        <v>668270</v>
      </c>
      <c r="T11" s="197">
        <f t="shared" si="6"/>
        <v>138454</v>
      </c>
      <c r="U11" s="197">
        <f t="shared" si="7"/>
        <v>133654</v>
      </c>
      <c r="V11" s="230">
        <f>'市区町村別_在宅(医科)'!V11</f>
        <v>3043</v>
      </c>
      <c r="W11" s="149">
        <v>51</v>
      </c>
      <c r="X11" s="149">
        <v>51</v>
      </c>
      <c r="Y11" s="150">
        <f t="shared" si="8"/>
        <v>1.6759776536312849E-2</v>
      </c>
      <c r="Z11" s="150">
        <f t="shared" si="9"/>
        <v>1.6759776536312849E-2</v>
      </c>
      <c r="AA11" s="197">
        <v>7592410</v>
      </c>
      <c r="AB11" s="197">
        <v>7565410</v>
      </c>
      <c r="AC11" s="197">
        <f t="shared" si="10"/>
        <v>148870.78431372548</v>
      </c>
      <c r="AD11" s="197">
        <f t="shared" si="11"/>
        <v>148341.37254901961</v>
      </c>
      <c r="AE11" s="149">
        <f>'市区町村別_在宅(医科)'!AE11</f>
        <v>2423</v>
      </c>
      <c r="AF11" s="149">
        <v>101</v>
      </c>
      <c r="AG11" s="149">
        <v>101</v>
      </c>
      <c r="AH11" s="150">
        <f t="shared" si="12"/>
        <v>4.1683862979777137E-2</v>
      </c>
      <c r="AI11" s="150">
        <f t="shared" si="13"/>
        <v>4.1683862979777137E-2</v>
      </c>
      <c r="AJ11" s="197">
        <v>12555540</v>
      </c>
      <c r="AK11" s="197">
        <v>12465540</v>
      </c>
      <c r="AL11" s="197">
        <f t="shared" si="14"/>
        <v>124312.27722772278</v>
      </c>
      <c r="AM11" s="197">
        <f t="shared" si="15"/>
        <v>123421.18811881189</v>
      </c>
      <c r="AN11" s="149">
        <f>'市区町村別_在宅(医科)'!AN11</f>
        <v>1614</v>
      </c>
      <c r="AO11" s="149">
        <v>140</v>
      </c>
      <c r="AP11" s="149">
        <v>140</v>
      </c>
      <c r="AQ11" s="150">
        <f t="shared" si="16"/>
        <v>8.6741016109045846E-2</v>
      </c>
      <c r="AR11" s="150">
        <f t="shared" si="17"/>
        <v>8.6741016109045846E-2</v>
      </c>
      <c r="AS11" s="197">
        <v>17278270</v>
      </c>
      <c r="AT11" s="197">
        <v>17217670</v>
      </c>
      <c r="AU11" s="197">
        <f t="shared" si="18"/>
        <v>123416.21428571429</v>
      </c>
      <c r="AV11" s="197">
        <f t="shared" si="19"/>
        <v>122983.35714285714</v>
      </c>
      <c r="AW11" s="149">
        <f>'市区町村別_在宅(医科)'!AW11</f>
        <v>857</v>
      </c>
      <c r="AX11" s="149">
        <v>155</v>
      </c>
      <c r="AY11" s="149">
        <v>155</v>
      </c>
      <c r="AZ11" s="150">
        <f t="shared" si="20"/>
        <v>0.18086347724620769</v>
      </c>
      <c r="BA11" s="150">
        <f t="shared" si="21"/>
        <v>0.18086347724620769</v>
      </c>
      <c r="BB11" s="197">
        <v>16502700</v>
      </c>
      <c r="BC11" s="197">
        <v>16466700</v>
      </c>
      <c r="BD11" s="197">
        <f t="shared" si="22"/>
        <v>106469.03225806452</v>
      </c>
      <c r="BE11" s="197">
        <f t="shared" si="23"/>
        <v>106236.77419354839</v>
      </c>
      <c r="BF11" s="149">
        <f>'市区町村別_在宅(医科)'!BF11</f>
        <v>325</v>
      </c>
      <c r="BG11" s="149">
        <v>60</v>
      </c>
      <c r="BH11" s="149">
        <v>60</v>
      </c>
      <c r="BI11" s="150">
        <f t="shared" si="24"/>
        <v>0.18461538461538463</v>
      </c>
      <c r="BJ11" s="150">
        <f t="shared" si="25"/>
        <v>0.18461538461538463</v>
      </c>
      <c r="BK11" s="197">
        <v>5709690</v>
      </c>
      <c r="BL11" s="197">
        <v>5670690</v>
      </c>
      <c r="BM11" s="197">
        <f t="shared" si="26"/>
        <v>95161.5</v>
      </c>
      <c r="BN11" s="197">
        <f t="shared" si="27"/>
        <v>94511.5</v>
      </c>
      <c r="BO11" s="149">
        <f>'市区町村別_在宅(医科)'!BO11</f>
        <v>8365</v>
      </c>
      <c r="BP11" s="149">
        <f t="shared" si="28"/>
        <v>514</v>
      </c>
      <c r="BQ11" s="149">
        <f t="shared" si="28"/>
        <v>514</v>
      </c>
      <c r="BR11" s="150">
        <f t="shared" si="29"/>
        <v>6.1446503287507469E-2</v>
      </c>
      <c r="BS11" s="150">
        <f t="shared" si="30"/>
        <v>6.1446503287507469E-2</v>
      </c>
      <c r="BT11" s="197">
        <f>SUM(I11,R11,AA11,AJ11,AS11,BB11,BK11)</f>
        <v>60789840</v>
      </c>
      <c r="BU11" s="197">
        <f t="shared" si="31"/>
        <v>60489240</v>
      </c>
      <c r="BV11" s="197">
        <f t="shared" si="32"/>
        <v>118268.17120622568</v>
      </c>
      <c r="BW11" s="197">
        <f t="shared" si="33"/>
        <v>117683.34630350195</v>
      </c>
      <c r="BY11" s="113" t="str">
        <f t="shared" si="34"/>
        <v>吹田市</v>
      </c>
      <c r="BZ11" s="226">
        <f t="shared" si="35"/>
        <v>8.2327701796728339E-2</v>
      </c>
      <c r="CA11" s="226">
        <f t="shared" si="36"/>
        <v>8.2000000000000003E-2</v>
      </c>
      <c r="CB11" s="113" t="str">
        <f t="shared" si="37"/>
        <v>吹田市</v>
      </c>
      <c r="CC11" s="226">
        <f t="shared" si="38"/>
        <v>8.2286445118303519E-2</v>
      </c>
      <c r="CD11" s="226">
        <f t="shared" si="39"/>
        <v>8.2000000000000003E-2</v>
      </c>
      <c r="CE11" s="115"/>
      <c r="CF11" s="226">
        <f t="shared" si="40"/>
        <v>7.2999999999999995E-2</v>
      </c>
      <c r="CG11" s="226">
        <f t="shared" si="41"/>
        <v>7.2999999999999995E-2</v>
      </c>
      <c r="CH11" s="227">
        <v>0</v>
      </c>
    </row>
    <row r="12" spans="2:86" s="20" customFormat="1" ht="12">
      <c r="B12" s="148">
        <v>6</v>
      </c>
      <c r="C12" s="142" t="s">
        <v>106</v>
      </c>
      <c r="D12" s="230">
        <f>'市区町村別_在宅(医科)'!D12</f>
        <v>59</v>
      </c>
      <c r="E12" s="149">
        <v>7</v>
      </c>
      <c r="F12" s="149">
        <v>7</v>
      </c>
      <c r="G12" s="150">
        <f t="shared" si="0"/>
        <v>0.11864406779661017</v>
      </c>
      <c r="H12" s="150">
        <f t="shared" si="1"/>
        <v>0.11864406779661017</v>
      </c>
      <c r="I12" s="197">
        <v>1358970</v>
      </c>
      <c r="J12" s="197">
        <v>1358970</v>
      </c>
      <c r="K12" s="197">
        <f t="shared" si="2"/>
        <v>194138.57142857142</v>
      </c>
      <c r="L12" s="197">
        <f t="shared" si="3"/>
        <v>194138.57142857142</v>
      </c>
      <c r="M12" s="230">
        <f>'市区町村別_在宅(医科)'!M12</f>
        <v>134</v>
      </c>
      <c r="N12" s="149">
        <v>14</v>
      </c>
      <c r="O12" s="149">
        <v>14</v>
      </c>
      <c r="P12" s="150">
        <f t="shared" si="4"/>
        <v>0.1044776119402985</v>
      </c>
      <c r="Q12" s="150">
        <f t="shared" si="5"/>
        <v>0.1044776119402985</v>
      </c>
      <c r="R12" s="197">
        <v>2441710</v>
      </c>
      <c r="S12" s="197">
        <v>2441710</v>
      </c>
      <c r="T12" s="197">
        <f t="shared" si="6"/>
        <v>174407.85714285713</v>
      </c>
      <c r="U12" s="197">
        <f t="shared" si="7"/>
        <v>174407.85714285713</v>
      </c>
      <c r="V12" s="230">
        <f>'市区町村別_在宅(医科)'!V12</f>
        <v>4526</v>
      </c>
      <c r="W12" s="149">
        <v>96</v>
      </c>
      <c r="X12" s="149">
        <v>96</v>
      </c>
      <c r="Y12" s="150">
        <f t="shared" si="8"/>
        <v>2.1210782147591693E-2</v>
      </c>
      <c r="Z12" s="150">
        <f t="shared" si="9"/>
        <v>2.1210782147591693E-2</v>
      </c>
      <c r="AA12" s="197">
        <v>13536980</v>
      </c>
      <c r="AB12" s="197">
        <v>13533980</v>
      </c>
      <c r="AC12" s="197">
        <f t="shared" si="10"/>
        <v>141010.20833333334</v>
      </c>
      <c r="AD12" s="197">
        <f t="shared" si="11"/>
        <v>140978.95833333334</v>
      </c>
      <c r="AE12" s="149">
        <f>'市区町村別_在宅(医科)'!AE12</f>
        <v>3537</v>
      </c>
      <c r="AF12" s="149">
        <v>149</v>
      </c>
      <c r="AG12" s="149">
        <v>149</v>
      </c>
      <c r="AH12" s="150">
        <f t="shared" si="12"/>
        <v>4.2126095561210067E-2</v>
      </c>
      <c r="AI12" s="150">
        <f t="shared" si="13"/>
        <v>4.2126095561210067E-2</v>
      </c>
      <c r="AJ12" s="197">
        <v>18525560</v>
      </c>
      <c r="AK12" s="197">
        <v>18501560</v>
      </c>
      <c r="AL12" s="197">
        <f t="shared" si="14"/>
        <v>124332.61744966442</v>
      </c>
      <c r="AM12" s="197">
        <f t="shared" si="15"/>
        <v>124171.54362416107</v>
      </c>
      <c r="AN12" s="149">
        <f>'市区町村別_在宅(医科)'!AN12</f>
        <v>2447</v>
      </c>
      <c r="AO12" s="149">
        <v>208</v>
      </c>
      <c r="AP12" s="149">
        <v>208</v>
      </c>
      <c r="AQ12" s="150">
        <f t="shared" si="16"/>
        <v>8.5002043318348999E-2</v>
      </c>
      <c r="AR12" s="150">
        <f t="shared" si="17"/>
        <v>8.5002043318348999E-2</v>
      </c>
      <c r="AS12" s="197">
        <v>23561290</v>
      </c>
      <c r="AT12" s="197">
        <v>23546290</v>
      </c>
      <c r="AU12" s="197">
        <f t="shared" si="18"/>
        <v>113275.43269230769</v>
      </c>
      <c r="AV12" s="197">
        <f t="shared" si="19"/>
        <v>113203.31730769231</v>
      </c>
      <c r="AW12" s="149">
        <f>'市区町村別_在宅(医科)'!AW12</f>
        <v>1073</v>
      </c>
      <c r="AX12" s="149">
        <v>160</v>
      </c>
      <c r="AY12" s="149">
        <v>160</v>
      </c>
      <c r="AZ12" s="150">
        <f t="shared" si="20"/>
        <v>0.14911463187325255</v>
      </c>
      <c r="BA12" s="150">
        <f t="shared" si="21"/>
        <v>0.14911463187325255</v>
      </c>
      <c r="BB12" s="197">
        <v>18172810</v>
      </c>
      <c r="BC12" s="197">
        <v>18157810</v>
      </c>
      <c r="BD12" s="197">
        <f t="shared" si="22"/>
        <v>113580.0625</v>
      </c>
      <c r="BE12" s="197">
        <f t="shared" si="23"/>
        <v>113486.3125</v>
      </c>
      <c r="BF12" s="149">
        <f>'市区町村別_在宅(医科)'!BF12</f>
        <v>373</v>
      </c>
      <c r="BG12" s="149">
        <v>84</v>
      </c>
      <c r="BH12" s="149">
        <v>84</v>
      </c>
      <c r="BI12" s="150">
        <f t="shared" si="24"/>
        <v>0.22520107238605899</v>
      </c>
      <c r="BJ12" s="150">
        <f t="shared" si="25"/>
        <v>0.22520107238605899</v>
      </c>
      <c r="BK12" s="197">
        <v>8777760</v>
      </c>
      <c r="BL12" s="197">
        <v>8768760</v>
      </c>
      <c r="BM12" s="197">
        <f t="shared" si="26"/>
        <v>104497.14285714286</v>
      </c>
      <c r="BN12" s="197">
        <f t="shared" si="27"/>
        <v>104390</v>
      </c>
      <c r="BO12" s="149">
        <f>'市区町村別_在宅(医科)'!BO12</f>
        <v>12149</v>
      </c>
      <c r="BP12" s="149">
        <f t="shared" si="28"/>
        <v>718</v>
      </c>
      <c r="BQ12" s="149">
        <f t="shared" si="28"/>
        <v>718</v>
      </c>
      <c r="BR12" s="150">
        <f t="shared" si="29"/>
        <v>5.9099514363322087E-2</v>
      </c>
      <c r="BS12" s="150">
        <f t="shared" si="30"/>
        <v>5.9099514363322087E-2</v>
      </c>
      <c r="BT12" s="197">
        <f t="shared" si="31"/>
        <v>86375080</v>
      </c>
      <c r="BU12" s="197">
        <f t="shared" si="31"/>
        <v>86309080</v>
      </c>
      <c r="BV12" s="197">
        <f t="shared" si="32"/>
        <v>120299.55431754874</v>
      </c>
      <c r="BW12" s="197">
        <f t="shared" si="33"/>
        <v>120207.63231197772</v>
      </c>
      <c r="BY12" s="113" t="str">
        <f t="shared" si="34"/>
        <v>池田市</v>
      </c>
      <c r="BZ12" s="226">
        <f t="shared" si="35"/>
        <v>8.2045850984301019E-2</v>
      </c>
      <c r="CA12" s="226">
        <f t="shared" si="36"/>
        <v>8.2000000000000003E-2</v>
      </c>
      <c r="CB12" s="113" t="str">
        <f t="shared" si="37"/>
        <v>池田市</v>
      </c>
      <c r="CC12" s="226">
        <f t="shared" si="38"/>
        <v>8.1921255918265642E-2</v>
      </c>
      <c r="CD12" s="226">
        <f t="shared" si="39"/>
        <v>8.2000000000000003E-2</v>
      </c>
      <c r="CE12" s="115"/>
      <c r="CF12" s="226">
        <f t="shared" si="40"/>
        <v>7.2999999999999995E-2</v>
      </c>
      <c r="CG12" s="226">
        <f t="shared" si="41"/>
        <v>7.2999999999999995E-2</v>
      </c>
      <c r="CH12" s="227">
        <v>0</v>
      </c>
    </row>
    <row r="13" spans="2:86" s="20" customFormat="1" ht="12">
      <c r="B13" s="148">
        <v>7</v>
      </c>
      <c r="C13" s="142" t="s">
        <v>107</v>
      </c>
      <c r="D13" s="230">
        <f>'市区町村別_在宅(医科)'!D13</f>
        <v>61</v>
      </c>
      <c r="E13" s="149">
        <v>9</v>
      </c>
      <c r="F13" s="149">
        <v>9</v>
      </c>
      <c r="G13" s="150">
        <f t="shared" si="0"/>
        <v>0.14754098360655737</v>
      </c>
      <c r="H13" s="150">
        <f t="shared" si="1"/>
        <v>0.14754098360655737</v>
      </c>
      <c r="I13" s="197">
        <v>1510600</v>
      </c>
      <c r="J13" s="197">
        <v>1510600</v>
      </c>
      <c r="K13" s="197">
        <f t="shared" si="2"/>
        <v>167844.44444444444</v>
      </c>
      <c r="L13" s="197">
        <f t="shared" si="3"/>
        <v>167844.44444444444</v>
      </c>
      <c r="M13" s="230">
        <f>'市区町村別_在宅(医科)'!M13</f>
        <v>117</v>
      </c>
      <c r="N13" s="149">
        <v>19</v>
      </c>
      <c r="O13" s="149">
        <v>19</v>
      </c>
      <c r="P13" s="150">
        <f t="shared" si="4"/>
        <v>0.1623931623931624</v>
      </c>
      <c r="Q13" s="150">
        <f t="shared" si="5"/>
        <v>0.1623931623931624</v>
      </c>
      <c r="R13" s="197">
        <v>2727630</v>
      </c>
      <c r="S13" s="197">
        <v>2718630</v>
      </c>
      <c r="T13" s="197">
        <f t="shared" si="6"/>
        <v>143559.47368421053</v>
      </c>
      <c r="U13" s="197">
        <f t="shared" si="7"/>
        <v>143085.78947368421</v>
      </c>
      <c r="V13" s="230">
        <f>'市区町村別_在宅(医科)'!V13</f>
        <v>4122</v>
      </c>
      <c r="W13" s="149">
        <v>89</v>
      </c>
      <c r="X13" s="149">
        <v>89</v>
      </c>
      <c r="Y13" s="150">
        <f t="shared" si="8"/>
        <v>2.1591460456089277E-2</v>
      </c>
      <c r="Z13" s="150">
        <f t="shared" si="9"/>
        <v>2.1591460456089277E-2</v>
      </c>
      <c r="AA13" s="197">
        <v>11184670</v>
      </c>
      <c r="AB13" s="197">
        <v>11172670</v>
      </c>
      <c r="AC13" s="197">
        <f t="shared" si="10"/>
        <v>125670.44943820225</v>
      </c>
      <c r="AD13" s="197">
        <f t="shared" si="11"/>
        <v>125535.61797752809</v>
      </c>
      <c r="AE13" s="149">
        <f>'市区町村別_在宅(医科)'!AE13</f>
        <v>3161</v>
      </c>
      <c r="AF13" s="149">
        <v>163</v>
      </c>
      <c r="AG13" s="149">
        <v>163</v>
      </c>
      <c r="AH13" s="150">
        <f t="shared" si="12"/>
        <v>5.1565960139196454E-2</v>
      </c>
      <c r="AI13" s="150">
        <f t="shared" si="13"/>
        <v>5.1565960139196454E-2</v>
      </c>
      <c r="AJ13" s="197">
        <v>19850050</v>
      </c>
      <c r="AK13" s="197">
        <v>19799050</v>
      </c>
      <c r="AL13" s="197">
        <f t="shared" si="14"/>
        <v>121779.44785276074</v>
      </c>
      <c r="AM13" s="197">
        <f t="shared" si="15"/>
        <v>121466.56441717791</v>
      </c>
      <c r="AN13" s="149">
        <f>'市区町村別_在宅(医科)'!AN13</f>
        <v>2003</v>
      </c>
      <c r="AO13" s="149">
        <v>207</v>
      </c>
      <c r="AP13" s="149">
        <v>207</v>
      </c>
      <c r="AQ13" s="150">
        <f t="shared" si="16"/>
        <v>0.10334498252621069</v>
      </c>
      <c r="AR13" s="150">
        <f t="shared" si="17"/>
        <v>0.10334498252621069</v>
      </c>
      <c r="AS13" s="197">
        <v>26405060</v>
      </c>
      <c r="AT13" s="197">
        <v>26384060</v>
      </c>
      <c r="AU13" s="197">
        <f t="shared" si="18"/>
        <v>127560.67632850242</v>
      </c>
      <c r="AV13" s="197">
        <f t="shared" si="19"/>
        <v>127459.2270531401</v>
      </c>
      <c r="AW13" s="149">
        <f>'市区町村別_在宅(医科)'!AW13</f>
        <v>937</v>
      </c>
      <c r="AX13" s="149">
        <v>156</v>
      </c>
      <c r="AY13" s="149">
        <v>156</v>
      </c>
      <c r="AZ13" s="150">
        <f t="shared" si="20"/>
        <v>0.16648879402347919</v>
      </c>
      <c r="BA13" s="150">
        <f t="shared" si="21"/>
        <v>0.16648879402347919</v>
      </c>
      <c r="BB13" s="197">
        <v>19889980</v>
      </c>
      <c r="BC13" s="197">
        <v>19877980</v>
      </c>
      <c r="BD13" s="197">
        <f t="shared" si="22"/>
        <v>127499.8717948718</v>
      </c>
      <c r="BE13" s="197">
        <f t="shared" si="23"/>
        <v>127422.94871794872</v>
      </c>
      <c r="BF13" s="149">
        <f>'市区町村別_在宅(医科)'!BF13</f>
        <v>355</v>
      </c>
      <c r="BG13" s="149">
        <v>101</v>
      </c>
      <c r="BH13" s="149">
        <v>101</v>
      </c>
      <c r="BI13" s="150">
        <f t="shared" si="24"/>
        <v>0.28450704225352114</v>
      </c>
      <c r="BJ13" s="150">
        <f t="shared" si="25"/>
        <v>0.28450704225352114</v>
      </c>
      <c r="BK13" s="197">
        <v>11677820</v>
      </c>
      <c r="BL13" s="197">
        <v>11635820</v>
      </c>
      <c r="BM13" s="197">
        <f t="shared" si="26"/>
        <v>115621.9801980198</v>
      </c>
      <c r="BN13" s="197">
        <f t="shared" si="27"/>
        <v>115206.13861386139</v>
      </c>
      <c r="BO13" s="149">
        <f>'市区町村別_在宅(医科)'!BO13</f>
        <v>10756</v>
      </c>
      <c r="BP13" s="149">
        <f t="shared" si="28"/>
        <v>744</v>
      </c>
      <c r="BQ13" s="149">
        <f t="shared" si="28"/>
        <v>744</v>
      </c>
      <c r="BR13" s="150">
        <f t="shared" si="29"/>
        <v>6.9170695425808851E-2</v>
      </c>
      <c r="BS13" s="150">
        <f t="shared" si="30"/>
        <v>6.9170695425808851E-2</v>
      </c>
      <c r="BT13" s="197">
        <f t="shared" si="31"/>
        <v>93245810</v>
      </c>
      <c r="BU13" s="197">
        <f t="shared" si="31"/>
        <v>93098810</v>
      </c>
      <c r="BV13" s="197">
        <f t="shared" si="32"/>
        <v>125330.38978494624</v>
      </c>
      <c r="BW13" s="197">
        <f t="shared" si="33"/>
        <v>125132.80913978495</v>
      </c>
      <c r="BY13" s="113" t="str">
        <f t="shared" si="34"/>
        <v>旭区</v>
      </c>
      <c r="BZ13" s="226">
        <f t="shared" si="35"/>
        <v>8.127806338257304E-2</v>
      </c>
      <c r="CA13" s="226">
        <f t="shared" si="36"/>
        <v>8.1000000000000003E-2</v>
      </c>
      <c r="CB13" s="113" t="str">
        <f t="shared" si="37"/>
        <v>旭区</v>
      </c>
      <c r="CC13" s="226">
        <f t="shared" si="38"/>
        <v>8.114791436194442E-2</v>
      </c>
      <c r="CD13" s="226">
        <f t="shared" si="39"/>
        <v>8.1000000000000003E-2</v>
      </c>
      <c r="CE13" s="115"/>
      <c r="CF13" s="226">
        <f t="shared" si="40"/>
        <v>7.2999999999999995E-2</v>
      </c>
      <c r="CG13" s="226">
        <f t="shared" si="41"/>
        <v>7.2999999999999995E-2</v>
      </c>
      <c r="CH13" s="227">
        <v>0</v>
      </c>
    </row>
    <row r="14" spans="2:86" s="20" customFormat="1" ht="12">
      <c r="B14" s="148">
        <v>8</v>
      </c>
      <c r="C14" s="142" t="s">
        <v>60</v>
      </c>
      <c r="D14" s="230">
        <f>'市区町村別_在宅(医科)'!D14</f>
        <v>38</v>
      </c>
      <c r="E14" s="149">
        <v>2</v>
      </c>
      <c r="F14" s="149">
        <v>2</v>
      </c>
      <c r="G14" s="150">
        <f t="shared" si="0"/>
        <v>5.2631578947368418E-2</v>
      </c>
      <c r="H14" s="150">
        <f t="shared" si="1"/>
        <v>5.2631578947368418E-2</v>
      </c>
      <c r="I14" s="197">
        <v>278670</v>
      </c>
      <c r="J14" s="197">
        <v>278670</v>
      </c>
      <c r="K14" s="197">
        <f t="shared" si="2"/>
        <v>139335</v>
      </c>
      <c r="L14" s="197">
        <f t="shared" si="3"/>
        <v>139335</v>
      </c>
      <c r="M14" s="230">
        <f>'市区町村別_在宅(医科)'!M14</f>
        <v>72</v>
      </c>
      <c r="N14" s="149">
        <v>8</v>
      </c>
      <c r="O14" s="149">
        <v>8</v>
      </c>
      <c r="P14" s="150">
        <f t="shared" si="4"/>
        <v>0.1111111111111111</v>
      </c>
      <c r="Q14" s="150">
        <f t="shared" si="5"/>
        <v>0.1111111111111111</v>
      </c>
      <c r="R14" s="197">
        <v>2012360</v>
      </c>
      <c r="S14" s="197">
        <v>2012360</v>
      </c>
      <c r="T14" s="197">
        <f t="shared" si="6"/>
        <v>251545</v>
      </c>
      <c r="U14" s="197">
        <f t="shared" si="7"/>
        <v>251545</v>
      </c>
      <c r="V14" s="230">
        <f>'市区町村別_在宅(医科)'!V14</f>
        <v>2905</v>
      </c>
      <c r="W14" s="149">
        <v>76</v>
      </c>
      <c r="X14" s="149">
        <v>76</v>
      </c>
      <c r="Y14" s="150">
        <f t="shared" si="8"/>
        <v>2.6161790017211705E-2</v>
      </c>
      <c r="Z14" s="150">
        <f t="shared" si="9"/>
        <v>2.6161790017211705E-2</v>
      </c>
      <c r="AA14" s="197">
        <v>11852160</v>
      </c>
      <c r="AB14" s="197">
        <v>11834160</v>
      </c>
      <c r="AC14" s="197">
        <f t="shared" si="10"/>
        <v>155949.47368421053</v>
      </c>
      <c r="AD14" s="197">
        <f t="shared" si="11"/>
        <v>155712.63157894736</v>
      </c>
      <c r="AE14" s="149">
        <f>'市区町村別_在宅(医科)'!AE14</f>
        <v>2441</v>
      </c>
      <c r="AF14" s="149">
        <v>114</v>
      </c>
      <c r="AG14" s="149">
        <v>114</v>
      </c>
      <c r="AH14" s="150">
        <f t="shared" si="12"/>
        <v>4.6702171241294554E-2</v>
      </c>
      <c r="AI14" s="150">
        <f t="shared" si="13"/>
        <v>4.6702171241294554E-2</v>
      </c>
      <c r="AJ14" s="197">
        <v>12316080</v>
      </c>
      <c r="AK14" s="197">
        <v>12313080</v>
      </c>
      <c r="AL14" s="197">
        <f t="shared" si="14"/>
        <v>108035.78947368421</v>
      </c>
      <c r="AM14" s="197">
        <f t="shared" si="15"/>
        <v>108009.47368421052</v>
      </c>
      <c r="AN14" s="149">
        <f>'市区町村別_在宅(医科)'!AN14</f>
        <v>1882</v>
      </c>
      <c r="AO14" s="149">
        <v>186</v>
      </c>
      <c r="AP14" s="149">
        <v>186</v>
      </c>
      <c r="AQ14" s="150">
        <f t="shared" si="16"/>
        <v>9.8831030818278431E-2</v>
      </c>
      <c r="AR14" s="150">
        <f t="shared" si="17"/>
        <v>9.8831030818278431E-2</v>
      </c>
      <c r="AS14" s="197">
        <v>25049050</v>
      </c>
      <c r="AT14" s="197">
        <v>24974050</v>
      </c>
      <c r="AU14" s="197">
        <f t="shared" si="18"/>
        <v>134672.31182795699</v>
      </c>
      <c r="AV14" s="197">
        <f t="shared" si="19"/>
        <v>134269.08602150538</v>
      </c>
      <c r="AW14" s="149">
        <f>'市区町村別_在宅(医科)'!AW14</f>
        <v>983</v>
      </c>
      <c r="AX14" s="149">
        <v>172</v>
      </c>
      <c r="AY14" s="149">
        <v>172</v>
      </c>
      <c r="AZ14" s="150">
        <f t="shared" si="20"/>
        <v>0.17497456765005087</v>
      </c>
      <c r="BA14" s="150">
        <f t="shared" si="21"/>
        <v>0.17497456765005087</v>
      </c>
      <c r="BB14" s="197">
        <v>19919770</v>
      </c>
      <c r="BC14" s="197">
        <v>19846470</v>
      </c>
      <c r="BD14" s="197">
        <f t="shared" si="22"/>
        <v>115812.61627906977</v>
      </c>
      <c r="BE14" s="197">
        <f t="shared" si="23"/>
        <v>115386.45348837209</v>
      </c>
      <c r="BF14" s="149">
        <f>'市区町村別_在宅(医科)'!BF14</f>
        <v>347</v>
      </c>
      <c r="BG14" s="149">
        <v>99</v>
      </c>
      <c r="BH14" s="149">
        <v>99</v>
      </c>
      <c r="BI14" s="150">
        <f t="shared" si="24"/>
        <v>0.28530259365994237</v>
      </c>
      <c r="BJ14" s="150">
        <f t="shared" si="25"/>
        <v>0.28530259365994237</v>
      </c>
      <c r="BK14" s="197">
        <v>11327110</v>
      </c>
      <c r="BL14" s="197">
        <v>11324110</v>
      </c>
      <c r="BM14" s="197">
        <f t="shared" si="26"/>
        <v>114415.25252525252</v>
      </c>
      <c r="BN14" s="197">
        <f t="shared" si="27"/>
        <v>114384.9494949495</v>
      </c>
      <c r="BO14" s="149">
        <f>'市区町村別_在宅(医科)'!BO14</f>
        <v>8668</v>
      </c>
      <c r="BP14" s="149">
        <f t="shared" si="28"/>
        <v>657</v>
      </c>
      <c r="BQ14" s="149">
        <f t="shared" si="28"/>
        <v>657</v>
      </c>
      <c r="BR14" s="150">
        <f t="shared" si="29"/>
        <v>7.5796031379787729E-2</v>
      </c>
      <c r="BS14" s="150">
        <f t="shared" si="30"/>
        <v>7.5796031379787729E-2</v>
      </c>
      <c r="BT14" s="197">
        <f t="shared" si="31"/>
        <v>82755200</v>
      </c>
      <c r="BU14" s="197">
        <f t="shared" si="31"/>
        <v>82582900</v>
      </c>
      <c r="BV14" s="197">
        <f t="shared" si="32"/>
        <v>125959.20852359208</v>
      </c>
      <c r="BW14" s="197">
        <f t="shared" si="33"/>
        <v>125696.95585996956</v>
      </c>
      <c r="BY14" s="113" t="str">
        <f t="shared" si="34"/>
        <v>島本町</v>
      </c>
      <c r="BZ14" s="226">
        <f t="shared" si="35"/>
        <v>8.0913322988250935E-2</v>
      </c>
      <c r="CA14" s="226">
        <f t="shared" si="36"/>
        <v>8.1000000000000003E-2</v>
      </c>
      <c r="CB14" s="113" t="str">
        <f t="shared" si="37"/>
        <v>生野区</v>
      </c>
      <c r="CC14" s="226">
        <f t="shared" si="38"/>
        <v>8.0705190989226253E-2</v>
      </c>
      <c r="CD14" s="226">
        <f t="shared" si="39"/>
        <v>8.1000000000000003E-2</v>
      </c>
      <c r="CE14" s="115"/>
      <c r="CF14" s="226">
        <f t="shared" si="40"/>
        <v>7.2999999999999995E-2</v>
      </c>
      <c r="CG14" s="226">
        <f t="shared" si="41"/>
        <v>7.2999999999999995E-2</v>
      </c>
      <c r="CH14" s="227">
        <v>0</v>
      </c>
    </row>
    <row r="15" spans="2:86" s="20" customFormat="1" ht="12">
      <c r="B15" s="148">
        <v>9</v>
      </c>
      <c r="C15" s="142" t="s">
        <v>108</v>
      </c>
      <c r="D15" s="230">
        <f>'市区町村別_在宅(医科)'!D15</f>
        <v>18</v>
      </c>
      <c r="E15" s="149">
        <v>0</v>
      </c>
      <c r="F15" s="149">
        <v>0</v>
      </c>
      <c r="G15" s="150">
        <f t="shared" si="0"/>
        <v>0</v>
      </c>
      <c r="H15" s="150">
        <f t="shared" si="1"/>
        <v>0</v>
      </c>
      <c r="I15" s="197">
        <v>0</v>
      </c>
      <c r="J15" s="197">
        <v>0</v>
      </c>
      <c r="K15" s="197" t="str">
        <f t="shared" si="2"/>
        <v>-</v>
      </c>
      <c r="L15" s="197" t="str">
        <f t="shared" si="3"/>
        <v>-</v>
      </c>
      <c r="M15" s="230">
        <f>'市区町村別_在宅(医科)'!M15</f>
        <v>58</v>
      </c>
      <c r="N15" s="149">
        <v>3</v>
      </c>
      <c r="O15" s="149">
        <v>3</v>
      </c>
      <c r="P15" s="150">
        <f t="shared" si="4"/>
        <v>5.1724137931034482E-2</v>
      </c>
      <c r="Q15" s="150">
        <f t="shared" si="5"/>
        <v>5.1724137931034482E-2</v>
      </c>
      <c r="R15" s="197">
        <v>1262090</v>
      </c>
      <c r="S15" s="197">
        <v>1262090</v>
      </c>
      <c r="T15" s="197">
        <f t="shared" si="6"/>
        <v>420696.66666666669</v>
      </c>
      <c r="U15" s="197">
        <f t="shared" si="7"/>
        <v>420696.66666666669</v>
      </c>
      <c r="V15" s="230">
        <f>'市区町村別_在宅(医科)'!V15</f>
        <v>2062</v>
      </c>
      <c r="W15" s="149">
        <v>45</v>
      </c>
      <c r="X15" s="149">
        <v>45</v>
      </c>
      <c r="Y15" s="150">
        <f t="shared" si="8"/>
        <v>2.1823472356935016E-2</v>
      </c>
      <c r="Z15" s="150">
        <f t="shared" si="9"/>
        <v>2.1823472356935016E-2</v>
      </c>
      <c r="AA15" s="197">
        <v>6730280</v>
      </c>
      <c r="AB15" s="197">
        <v>6673280</v>
      </c>
      <c r="AC15" s="197">
        <f t="shared" si="10"/>
        <v>149561.77777777778</v>
      </c>
      <c r="AD15" s="197">
        <f t="shared" si="11"/>
        <v>148295.11111111112</v>
      </c>
      <c r="AE15" s="149">
        <f>'市区町村別_在宅(医科)'!AE15</f>
        <v>1582</v>
      </c>
      <c r="AF15" s="149">
        <v>81</v>
      </c>
      <c r="AG15" s="149">
        <v>81</v>
      </c>
      <c r="AH15" s="150">
        <f t="shared" si="12"/>
        <v>5.120101137800253E-2</v>
      </c>
      <c r="AI15" s="150">
        <f t="shared" si="13"/>
        <v>5.120101137800253E-2</v>
      </c>
      <c r="AJ15" s="197">
        <v>12283180</v>
      </c>
      <c r="AK15" s="197">
        <v>12247180</v>
      </c>
      <c r="AL15" s="197">
        <f t="shared" si="14"/>
        <v>151644.19753086418</v>
      </c>
      <c r="AM15" s="197">
        <f t="shared" si="15"/>
        <v>151199.75308641975</v>
      </c>
      <c r="AN15" s="149">
        <f>'市区町村別_在宅(医科)'!AN15</f>
        <v>1097</v>
      </c>
      <c r="AO15" s="149">
        <v>122</v>
      </c>
      <c r="AP15" s="149">
        <v>122</v>
      </c>
      <c r="AQ15" s="150">
        <f t="shared" si="16"/>
        <v>0.11121239744758432</v>
      </c>
      <c r="AR15" s="150">
        <f t="shared" si="17"/>
        <v>0.11121239744758432</v>
      </c>
      <c r="AS15" s="197">
        <v>18304270</v>
      </c>
      <c r="AT15" s="197">
        <v>18241270</v>
      </c>
      <c r="AU15" s="197">
        <f t="shared" si="18"/>
        <v>150035</v>
      </c>
      <c r="AV15" s="197">
        <f t="shared" si="19"/>
        <v>149518.60655737706</v>
      </c>
      <c r="AW15" s="149">
        <f>'市区町村別_在宅(医科)'!AW15</f>
        <v>542</v>
      </c>
      <c r="AX15" s="149">
        <v>90</v>
      </c>
      <c r="AY15" s="149">
        <v>90</v>
      </c>
      <c r="AZ15" s="150">
        <f t="shared" si="20"/>
        <v>0.16605166051660517</v>
      </c>
      <c r="BA15" s="150">
        <f t="shared" si="21"/>
        <v>0.16605166051660517</v>
      </c>
      <c r="BB15" s="197">
        <v>12078280</v>
      </c>
      <c r="BC15" s="197">
        <v>12015280</v>
      </c>
      <c r="BD15" s="197">
        <f t="shared" si="22"/>
        <v>134203.11111111112</v>
      </c>
      <c r="BE15" s="197">
        <f t="shared" si="23"/>
        <v>133503.11111111112</v>
      </c>
      <c r="BF15" s="149">
        <f>'市区町村別_在宅(医科)'!BF15</f>
        <v>216</v>
      </c>
      <c r="BG15" s="149">
        <v>48</v>
      </c>
      <c r="BH15" s="149">
        <v>48</v>
      </c>
      <c r="BI15" s="150">
        <f t="shared" si="24"/>
        <v>0.22222222222222221</v>
      </c>
      <c r="BJ15" s="150">
        <f t="shared" si="25"/>
        <v>0.22222222222222221</v>
      </c>
      <c r="BK15" s="197">
        <v>5539800</v>
      </c>
      <c r="BL15" s="197">
        <v>5497800</v>
      </c>
      <c r="BM15" s="197">
        <f t="shared" si="26"/>
        <v>115412.5</v>
      </c>
      <c r="BN15" s="197">
        <f t="shared" si="27"/>
        <v>114537.5</v>
      </c>
      <c r="BO15" s="149">
        <f>'市区町村別_在宅(医科)'!BO15</f>
        <v>5575</v>
      </c>
      <c r="BP15" s="149">
        <f t="shared" si="28"/>
        <v>389</v>
      </c>
      <c r="BQ15" s="149">
        <f t="shared" si="28"/>
        <v>389</v>
      </c>
      <c r="BR15" s="150">
        <f t="shared" si="29"/>
        <v>6.9775784753363226E-2</v>
      </c>
      <c r="BS15" s="150">
        <f t="shared" si="30"/>
        <v>6.9775784753363226E-2</v>
      </c>
      <c r="BT15" s="197">
        <f t="shared" si="31"/>
        <v>56197900</v>
      </c>
      <c r="BU15" s="197">
        <f t="shared" si="31"/>
        <v>55936900</v>
      </c>
      <c r="BV15" s="197">
        <f t="shared" si="32"/>
        <v>144467.6092544987</v>
      </c>
      <c r="BW15" s="197">
        <f t="shared" si="33"/>
        <v>143796.65809768636</v>
      </c>
      <c r="BY15" s="113" t="str">
        <f t="shared" si="34"/>
        <v>生野区</v>
      </c>
      <c r="BZ15" s="226">
        <f t="shared" si="35"/>
        <v>8.0901077375122435E-2</v>
      </c>
      <c r="CA15" s="226">
        <f t="shared" si="36"/>
        <v>8.1000000000000003E-2</v>
      </c>
      <c r="CB15" s="113" t="str">
        <f t="shared" si="37"/>
        <v>島本町</v>
      </c>
      <c r="CC15" s="226">
        <f t="shared" si="38"/>
        <v>8.069164265129683E-2</v>
      </c>
      <c r="CD15" s="226">
        <f t="shared" si="39"/>
        <v>8.1000000000000003E-2</v>
      </c>
      <c r="CE15" s="115"/>
      <c r="CF15" s="226">
        <f t="shared" si="40"/>
        <v>7.2999999999999995E-2</v>
      </c>
      <c r="CG15" s="226">
        <f t="shared" si="41"/>
        <v>7.2999999999999995E-2</v>
      </c>
      <c r="CH15" s="227">
        <v>0</v>
      </c>
    </row>
    <row r="16" spans="2:86" s="20" customFormat="1" ht="12">
      <c r="B16" s="148">
        <v>10</v>
      </c>
      <c r="C16" s="142" t="s">
        <v>61</v>
      </c>
      <c r="D16" s="230">
        <f>'市区町村別_在宅(医科)'!D16</f>
        <v>46</v>
      </c>
      <c r="E16" s="149">
        <v>4</v>
      </c>
      <c r="F16" s="149">
        <v>4</v>
      </c>
      <c r="G16" s="150">
        <f t="shared" si="0"/>
        <v>8.6956521739130432E-2</v>
      </c>
      <c r="H16" s="150">
        <f t="shared" si="1"/>
        <v>8.6956521739130432E-2</v>
      </c>
      <c r="I16" s="197">
        <v>1377390</v>
      </c>
      <c r="J16" s="197">
        <v>1377390</v>
      </c>
      <c r="K16" s="197">
        <f t="shared" si="2"/>
        <v>344347.5</v>
      </c>
      <c r="L16" s="197">
        <f t="shared" si="3"/>
        <v>344347.5</v>
      </c>
      <c r="M16" s="230">
        <f>'市区町村別_在宅(医科)'!M16</f>
        <v>95</v>
      </c>
      <c r="N16" s="149">
        <v>6</v>
      </c>
      <c r="O16" s="149">
        <v>6</v>
      </c>
      <c r="P16" s="150">
        <f t="shared" si="4"/>
        <v>6.3157894736842107E-2</v>
      </c>
      <c r="Q16" s="150">
        <f t="shared" si="5"/>
        <v>6.3157894736842107E-2</v>
      </c>
      <c r="R16" s="197">
        <v>785630</v>
      </c>
      <c r="S16" s="197">
        <v>785630</v>
      </c>
      <c r="T16" s="197">
        <f t="shared" si="6"/>
        <v>130938.33333333333</v>
      </c>
      <c r="U16" s="197">
        <f t="shared" si="7"/>
        <v>130938.33333333333</v>
      </c>
      <c r="V16" s="230">
        <f>'市区町村別_在宅(医科)'!V16</f>
        <v>4907</v>
      </c>
      <c r="W16" s="149">
        <v>105</v>
      </c>
      <c r="X16" s="149">
        <v>105</v>
      </c>
      <c r="Y16" s="150">
        <f t="shared" si="8"/>
        <v>2.1398002853067047E-2</v>
      </c>
      <c r="Z16" s="150">
        <f t="shared" si="9"/>
        <v>2.1398002853067047E-2</v>
      </c>
      <c r="AA16" s="197">
        <v>14842980</v>
      </c>
      <c r="AB16" s="197">
        <v>14809980</v>
      </c>
      <c r="AC16" s="197">
        <f t="shared" si="10"/>
        <v>141361.71428571429</v>
      </c>
      <c r="AD16" s="197">
        <f t="shared" si="11"/>
        <v>141047.42857142858</v>
      </c>
      <c r="AE16" s="149">
        <f>'市区町村別_在宅(医科)'!AE16</f>
        <v>3827</v>
      </c>
      <c r="AF16" s="149">
        <v>210</v>
      </c>
      <c r="AG16" s="149">
        <v>210</v>
      </c>
      <c r="AH16" s="150">
        <f t="shared" si="12"/>
        <v>5.4873268879017507E-2</v>
      </c>
      <c r="AI16" s="150">
        <f t="shared" si="13"/>
        <v>5.4873268879017507E-2</v>
      </c>
      <c r="AJ16" s="197">
        <v>25999020</v>
      </c>
      <c r="AK16" s="197">
        <v>25981020</v>
      </c>
      <c r="AL16" s="197">
        <f t="shared" si="14"/>
        <v>123804.85714285714</v>
      </c>
      <c r="AM16" s="197">
        <f t="shared" si="15"/>
        <v>123719.14285714286</v>
      </c>
      <c r="AN16" s="149">
        <f>'市区町村別_在宅(医科)'!AN16</f>
        <v>2474</v>
      </c>
      <c r="AO16" s="149">
        <v>310</v>
      </c>
      <c r="AP16" s="149">
        <v>310</v>
      </c>
      <c r="AQ16" s="150">
        <f t="shared" si="16"/>
        <v>0.12530315278900567</v>
      </c>
      <c r="AR16" s="150">
        <f t="shared" si="17"/>
        <v>0.12530315278900567</v>
      </c>
      <c r="AS16" s="197">
        <v>39132040</v>
      </c>
      <c r="AT16" s="197">
        <v>39101360</v>
      </c>
      <c r="AU16" s="197">
        <f t="shared" si="18"/>
        <v>126232.3870967742</v>
      </c>
      <c r="AV16" s="197">
        <f t="shared" si="19"/>
        <v>126133.41935483871</v>
      </c>
      <c r="AW16" s="149">
        <f>'市区町村別_在宅(医科)'!AW16</f>
        <v>1207</v>
      </c>
      <c r="AX16" s="149">
        <v>268</v>
      </c>
      <c r="AY16" s="149">
        <v>268</v>
      </c>
      <c r="AZ16" s="150">
        <f t="shared" si="20"/>
        <v>0.22203811101905552</v>
      </c>
      <c r="BA16" s="150">
        <f t="shared" si="21"/>
        <v>0.22203811101905552</v>
      </c>
      <c r="BB16" s="197">
        <v>33690660</v>
      </c>
      <c r="BC16" s="197">
        <v>33500640</v>
      </c>
      <c r="BD16" s="197">
        <f t="shared" si="22"/>
        <v>125711.41791044777</v>
      </c>
      <c r="BE16" s="197">
        <f t="shared" si="23"/>
        <v>125002.38805970149</v>
      </c>
      <c r="BF16" s="149">
        <f>'市区町村別_在宅(医科)'!BF16</f>
        <v>432</v>
      </c>
      <c r="BG16" s="149">
        <v>140</v>
      </c>
      <c r="BH16" s="149">
        <v>139</v>
      </c>
      <c r="BI16" s="150">
        <f t="shared" si="24"/>
        <v>0.32407407407407407</v>
      </c>
      <c r="BJ16" s="150">
        <f t="shared" si="25"/>
        <v>0.32175925925925924</v>
      </c>
      <c r="BK16" s="197">
        <v>18997320</v>
      </c>
      <c r="BL16" s="197">
        <v>18985320</v>
      </c>
      <c r="BM16" s="197">
        <f t="shared" si="26"/>
        <v>135695.14285714287</v>
      </c>
      <c r="BN16" s="197">
        <f t="shared" si="27"/>
        <v>136585.03597122303</v>
      </c>
      <c r="BO16" s="149">
        <f>'市区町村別_在宅(医科)'!BO16</f>
        <v>12988</v>
      </c>
      <c r="BP16" s="149">
        <f t="shared" si="28"/>
        <v>1043</v>
      </c>
      <c r="BQ16" s="149">
        <f t="shared" si="28"/>
        <v>1042</v>
      </c>
      <c r="BR16" s="150">
        <f t="shared" si="29"/>
        <v>8.0304896827841088E-2</v>
      </c>
      <c r="BS16" s="150">
        <f t="shared" si="30"/>
        <v>8.0227902679396362E-2</v>
      </c>
      <c r="BT16" s="197">
        <f t="shared" si="31"/>
        <v>134825040</v>
      </c>
      <c r="BU16" s="197">
        <f t="shared" si="31"/>
        <v>134541340</v>
      </c>
      <c r="BV16" s="197">
        <f t="shared" si="32"/>
        <v>129266.57718120805</v>
      </c>
      <c r="BW16" s="197">
        <f t="shared" si="33"/>
        <v>129118.36852207294</v>
      </c>
      <c r="BY16" s="113" t="str">
        <f t="shared" si="34"/>
        <v>藤井寺市</v>
      </c>
      <c r="BZ16" s="226">
        <f t="shared" si="35"/>
        <v>8.0717488789237665E-2</v>
      </c>
      <c r="CA16" s="226">
        <f t="shared" si="36"/>
        <v>8.1000000000000003E-2</v>
      </c>
      <c r="CB16" s="113" t="str">
        <f t="shared" si="37"/>
        <v>藤井寺市</v>
      </c>
      <c r="CC16" s="226">
        <f t="shared" si="38"/>
        <v>8.0620003899395595E-2</v>
      </c>
      <c r="CD16" s="226">
        <f t="shared" si="39"/>
        <v>8.1000000000000003E-2</v>
      </c>
      <c r="CE16" s="115"/>
      <c r="CF16" s="226">
        <f t="shared" si="40"/>
        <v>7.2999999999999995E-2</v>
      </c>
      <c r="CG16" s="226">
        <f t="shared" si="41"/>
        <v>7.2999999999999995E-2</v>
      </c>
      <c r="CH16" s="227">
        <v>0</v>
      </c>
    </row>
    <row r="17" spans="2:86" s="20" customFormat="1" ht="12">
      <c r="B17" s="148">
        <v>11</v>
      </c>
      <c r="C17" s="142" t="s">
        <v>62</v>
      </c>
      <c r="D17" s="230">
        <f>'市区町村別_在宅(医科)'!D17</f>
        <v>108</v>
      </c>
      <c r="E17" s="149">
        <v>14</v>
      </c>
      <c r="F17" s="149">
        <v>14</v>
      </c>
      <c r="G17" s="150">
        <f t="shared" si="0"/>
        <v>0.12962962962962962</v>
      </c>
      <c r="H17" s="150">
        <f t="shared" si="1"/>
        <v>0.12962962962962962</v>
      </c>
      <c r="I17" s="197">
        <v>1990390</v>
      </c>
      <c r="J17" s="197">
        <v>1990390</v>
      </c>
      <c r="K17" s="197">
        <f t="shared" si="2"/>
        <v>142170.71428571429</v>
      </c>
      <c r="L17" s="197">
        <f t="shared" si="3"/>
        <v>142170.71428571429</v>
      </c>
      <c r="M17" s="230">
        <f>'市区町村別_在宅(医科)'!M17</f>
        <v>183</v>
      </c>
      <c r="N17" s="149">
        <v>30</v>
      </c>
      <c r="O17" s="149">
        <v>30</v>
      </c>
      <c r="P17" s="150">
        <f t="shared" si="4"/>
        <v>0.16393442622950818</v>
      </c>
      <c r="Q17" s="150">
        <f t="shared" si="5"/>
        <v>0.16393442622950818</v>
      </c>
      <c r="R17" s="197">
        <v>6187280</v>
      </c>
      <c r="S17" s="197">
        <v>6187280</v>
      </c>
      <c r="T17" s="197">
        <f t="shared" si="6"/>
        <v>206242.66666666666</v>
      </c>
      <c r="U17" s="197">
        <f t="shared" si="7"/>
        <v>206242.66666666666</v>
      </c>
      <c r="V17" s="230">
        <f>'市区町村別_在宅(医科)'!V17</f>
        <v>8539</v>
      </c>
      <c r="W17" s="149">
        <v>220</v>
      </c>
      <c r="X17" s="149">
        <v>220</v>
      </c>
      <c r="Y17" s="150">
        <f t="shared" si="8"/>
        <v>2.5764141000117109E-2</v>
      </c>
      <c r="Z17" s="150">
        <f t="shared" si="9"/>
        <v>2.5764141000117109E-2</v>
      </c>
      <c r="AA17" s="197">
        <v>23960310</v>
      </c>
      <c r="AB17" s="197">
        <v>23954310</v>
      </c>
      <c r="AC17" s="197">
        <f t="shared" si="10"/>
        <v>108910.5</v>
      </c>
      <c r="AD17" s="197">
        <f t="shared" si="11"/>
        <v>108883.22727272728</v>
      </c>
      <c r="AE17" s="149">
        <f>'市区町村別_在宅(医科)'!AE17</f>
        <v>6576</v>
      </c>
      <c r="AF17" s="149">
        <v>400</v>
      </c>
      <c r="AG17" s="149">
        <v>400</v>
      </c>
      <c r="AH17" s="150">
        <f t="shared" si="12"/>
        <v>6.0827250608272508E-2</v>
      </c>
      <c r="AI17" s="150">
        <f t="shared" si="13"/>
        <v>6.0827250608272508E-2</v>
      </c>
      <c r="AJ17" s="197">
        <v>46972590</v>
      </c>
      <c r="AK17" s="197">
        <v>46958190</v>
      </c>
      <c r="AL17" s="197">
        <f t="shared" si="14"/>
        <v>117431.47500000001</v>
      </c>
      <c r="AM17" s="197">
        <f t="shared" si="15"/>
        <v>117395.47500000001</v>
      </c>
      <c r="AN17" s="149">
        <f>'市区町村別_在宅(医科)'!AN17</f>
        <v>4380</v>
      </c>
      <c r="AO17" s="149">
        <v>593</v>
      </c>
      <c r="AP17" s="149">
        <v>592</v>
      </c>
      <c r="AQ17" s="150">
        <f t="shared" si="16"/>
        <v>0.13538812785388127</v>
      </c>
      <c r="AR17" s="150">
        <f t="shared" si="17"/>
        <v>0.13515981735159818</v>
      </c>
      <c r="AS17" s="197">
        <v>70936600</v>
      </c>
      <c r="AT17" s="197">
        <v>70912320</v>
      </c>
      <c r="AU17" s="197">
        <f t="shared" si="18"/>
        <v>119623.27150084317</v>
      </c>
      <c r="AV17" s="197">
        <f t="shared" si="19"/>
        <v>119784.32432432432</v>
      </c>
      <c r="AW17" s="149">
        <f>'市区町村別_在宅(医科)'!AW17</f>
        <v>2065</v>
      </c>
      <c r="AX17" s="149">
        <v>488</v>
      </c>
      <c r="AY17" s="149">
        <v>488</v>
      </c>
      <c r="AZ17" s="150">
        <f t="shared" si="20"/>
        <v>0.23631961259079903</v>
      </c>
      <c r="BA17" s="150">
        <f t="shared" si="21"/>
        <v>0.23631961259079903</v>
      </c>
      <c r="BB17" s="197">
        <v>58930130</v>
      </c>
      <c r="BC17" s="197">
        <v>58914850</v>
      </c>
      <c r="BD17" s="197">
        <f t="shared" si="22"/>
        <v>120758.46311475409</v>
      </c>
      <c r="BE17" s="197">
        <f t="shared" si="23"/>
        <v>120727.15163934426</v>
      </c>
      <c r="BF17" s="149">
        <f>'市区町村別_在宅(医科)'!BF17</f>
        <v>698</v>
      </c>
      <c r="BG17" s="149">
        <v>200</v>
      </c>
      <c r="BH17" s="149">
        <v>200</v>
      </c>
      <c r="BI17" s="150">
        <f t="shared" si="24"/>
        <v>0.28653295128939826</v>
      </c>
      <c r="BJ17" s="150">
        <f t="shared" si="25"/>
        <v>0.28653295128939826</v>
      </c>
      <c r="BK17" s="197">
        <v>21151230</v>
      </c>
      <c r="BL17" s="197">
        <v>21124230</v>
      </c>
      <c r="BM17" s="197">
        <f t="shared" si="26"/>
        <v>105756.15</v>
      </c>
      <c r="BN17" s="197">
        <f t="shared" si="27"/>
        <v>105621.15</v>
      </c>
      <c r="BO17" s="149">
        <f>'市区町村別_在宅(医科)'!BO17</f>
        <v>22549</v>
      </c>
      <c r="BP17" s="149">
        <f t="shared" si="28"/>
        <v>1945</v>
      </c>
      <c r="BQ17" s="149">
        <f t="shared" si="28"/>
        <v>1944</v>
      </c>
      <c r="BR17" s="150">
        <f t="shared" si="29"/>
        <v>8.6256596744866729E-2</v>
      </c>
      <c r="BS17" s="150">
        <f t="shared" si="30"/>
        <v>8.6212248880216419E-2</v>
      </c>
      <c r="BT17" s="197">
        <f t="shared" si="31"/>
        <v>230128530</v>
      </c>
      <c r="BU17" s="197">
        <f t="shared" si="31"/>
        <v>230041570</v>
      </c>
      <c r="BV17" s="197">
        <f t="shared" si="32"/>
        <v>118318.01028277635</v>
      </c>
      <c r="BW17" s="197">
        <f t="shared" si="33"/>
        <v>118334.14094650206</v>
      </c>
      <c r="BY17" s="113" t="str">
        <f t="shared" si="34"/>
        <v>西淀川区</v>
      </c>
      <c r="BZ17" s="226">
        <f t="shared" si="35"/>
        <v>8.0304896827841088E-2</v>
      </c>
      <c r="CA17" s="226">
        <f t="shared" si="36"/>
        <v>0.08</v>
      </c>
      <c r="CB17" s="113" t="str">
        <f t="shared" si="37"/>
        <v>西淀川区</v>
      </c>
      <c r="CC17" s="226">
        <f t="shared" si="38"/>
        <v>8.0227902679396362E-2</v>
      </c>
      <c r="CD17" s="226">
        <f t="shared" si="39"/>
        <v>0.08</v>
      </c>
      <c r="CE17" s="115"/>
      <c r="CF17" s="226">
        <f t="shared" si="40"/>
        <v>7.2999999999999995E-2</v>
      </c>
      <c r="CG17" s="226">
        <f t="shared" si="41"/>
        <v>7.2999999999999995E-2</v>
      </c>
      <c r="CH17" s="227">
        <v>0</v>
      </c>
    </row>
    <row r="18" spans="2:86" s="20" customFormat="1" ht="12">
      <c r="B18" s="148">
        <v>12</v>
      </c>
      <c r="C18" s="142" t="s">
        <v>109</v>
      </c>
      <c r="D18" s="230">
        <f>'市区町村別_在宅(医科)'!D18</f>
        <v>52</v>
      </c>
      <c r="E18" s="149">
        <v>4</v>
      </c>
      <c r="F18" s="149">
        <v>4</v>
      </c>
      <c r="G18" s="150">
        <f t="shared" si="0"/>
        <v>7.6923076923076927E-2</v>
      </c>
      <c r="H18" s="150">
        <f t="shared" si="1"/>
        <v>7.6923076923076927E-2</v>
      </c>
      <c r="I18" s="197">
        <v>1487620</v>
      </c>
      <c r="J18" s="197">
        <v>1487620</v>
      </c>
      <c r="K18" s="197">
        <f t="shared" si="2"/>
        <v>371905</v>
      </c>
      <c r="L18" s="197">
        <f t="shared" si="3"/>
        <v>371905</v>
      </c>
      <c r="M18" s="230">
        <f>'市区町村別_在宅(医科)'!M18</f>
        <v>86</v>
      </c>
      <c r="N18" s="149">
        <v>8</v>
      </c>
      <c r="O18" s="149">
        <v>8</v>
      </c>
      <c r="P18" s="150">
        <f t="shared" si="4"/>
        <v>9.3023255813953487E-2</v>
      </c>
      <c r="Q18" s="150">
        <f t="shared" si="5"/>
        <v>9.3023255813953487E-2</v>
      </c>
      <c r="R18" s="197">
        <v>1756030</v>
      </c>
      <c r="S18" s="197">
        <v>1756030</v>
      </c>
      <c r="T18" s="197">
        <f t="shared" si="6"/>
        <v>219503.75</v>
      </c>
      <c r="U18" s="197">
        <f t="shared" si="7"/>
        <v>219503.75</v>
      </c>
      <c r="V18" s="230">
        <f>'市区町村別_在宅(医科)'!V18</f>
        <v>4055</v>
      </c>
      <c r="W18" s="149">
        <v>95</v>
      </c>
      <c r="X18" s="149">
        <v>95</v>
      </c>
      <c r="Y18" s="150">
        <f t="shared" si="8"/>
        <v>2.3427866831072751E-2</v>
      </c>
      <c r="Z18" s="150">
        <f t="shared" si="9"/>
        <v>2.3427866831072751E-2</v>
      </c>
      <c r="AA18" s="197">
        <v>15833170</v>
      </c>
      <c r="AB18" s="197">
        <v>15815170</v>
      </c>
      <c r="AC18" s="197">
        <f t="shared" si="10"/>
        <v>166664.94736842104</v>
      </c>
      <c r="AD18" s="197">
        <f t="shared" si="11"/>
        <v>166475.47368421053</v>
      </c>
      <c r="AE18" s="149">
        <f>'市区町村別_在宅(医科)'!AE18</f>
        <v>3371</v>
      </c>
      <c r="AF18" s="149">
        <v>151</v>
      </c>
      <c r="AG18" s="149">
        <v>151</v>
      </c>
      <c r="AH18" s="150">
        <f t="shared" si="12"/>
        <v>4.4793829724117475E-2</v>
      </c>
      <c r="AI18" s="150">
        <f t="shared" si="13"/>
        <v>4.4793829724117475E-2</v>
      </c>
      <c r="AJ18" s="197">
        <v>24037150</v>
      </c>
      <c r="AK18" s="197">
        <v>24000500</v>
      </c>
      <c r="AL18" s="197">
        <f t="shared" si="14"/>
        <v>159186.42384105962</v>
      </c>
      <c r="AM18" s="197">
        <f t="shared" si="15"/>
        <v>158943.70860927153</v>
      </c>
      <c r="AN18" s="149">
        <f>'市区町村別_在宅(医科)'!AN18</f>
        <v>2457</v>
      </c>
      <c r="AO18" s="149">
        <v>242</v>
      </c>
      <c r="AP18" s="149">
        <v>242</v>
      </c>
      <c r="AQ18" s="150">
        <f t="shared" si="16"/>
        <v>9.84940984940985E-2</v>
      </c>
      <c r="AR18" s="150">
        <f t="shared" si="17"/>
        <v>9.84940984940985E-2</v>
      </c>
      <c r="AS18" s="197">
        <v>33274080</v>
      </c>
      <c r="AT18" s="197">
        <v>33238100</v>
      </c>
      <c r="AU18" s="197">
        <f t="shared" si="18"/>
        <v>137496.19834710745</v>
      </c>
      <c r="AV18" s="197">
        <f t="shared" si="19"/>
        <v>137347.52066115703</v>
      </c>
      <c r="AW18" s="149">
        <f>'市区町村別_在宅(医科)'!AW18</f>
        <v>1244</v>
      </c>
      <c r="AX18" s="149">
        <v>224</v>
      </c>
      <c r="AY18" s="149">
        <v>224</v>
      </c>
      <c r="AZ18" s="150">
        <f t="shared" si="20"/>
        <v>0.18006430868167203</v>
      </c>
      <c r="BA18" s="150">
        <f t="shared" si="21"/>
        <v>0.18006430868167203</v>
      </c>
      <c r="BB18" s="197">
        <v>26195440</v>
      </c>
      <c r="BC18" s="197">
        <v>26195440</v>
      </c>
      <c r="BD18" s="197">
        <f t="shared" si="22"/>
        <v>116943.92857142857</v>
      </c>
      <c r="BE18" s="197">
        <f t="shared" si="23"/>
        <v>116943.92857142857</v>
      </c>
      <c r="BF18" s="149">
        <f>'市区町村別_在宅(医科)'!BF18</f>
        <v>497</v>
      </c>
      <c r="BG18" s="149">
        <v>111</v>
      </c>
      <c r="BH18" s="149">
        <v>111</v>
      </c>
      <c r="BI18" s="150">
        <f t="shared" si="24"/>
        <v>0.22334004024144868</v>
      </c>
      <c r="BJ18" s="150">
        <f t="shared" si="25"/>
        <v>0.22334004024144868</v>
      </c>
      <c r="BK18" s="197">
        <v>14886400</v>
      </c>
      <c r="BL18" s="197">
        <v>14860830</v>
      </c>
      <c r="BM18" s="197">
        <f t="shared" si="26"/>
        <v>134111.71171171172</v>
      </c>
      <c r="BN18" s="197">
        <f t="shared" si="27"/>
        <v>133881.35135135136</v>
      </c>
      <c r="BO18" s="149">
        <f>'市区町村別_在宅(医科)'!BO18</f>
        <v>11762</v>
      </c>
      <c r="BP18" s="149">
        <f t="shared" si="28"/>
        <v>835</v>
      </c>
      <c r="BQ18" s="149">
        <f t="shared" si="28"/>
        <v>835</v>
      </c>
      <c r="BR18" s="150">
        <f t="shared" si="29"/>
        <v>7.0991328005441251E-2</v>
      </c>
      <c r="BS18" s="150">
        <f t="shared" si="30"/>
        <v>7.0991328005441251E-2</v>
      </c>
      <c r="BT18" s="197">
        <f t="shared" si="31"/>
        <v>117469890</v>
      </c>
      <c r="BU18" s="197">
        <f t="shared" si="31"/>
        <v>117353690</v>
      </c>
      <c r="BV18" s="197">
        <f t="shared" si="32"/>
        <v>140682.50299401197</v>
      </c>
      <c r="BW18" s="197">
        <f t="shared" si="33"/>
        <v>140543.34131736527</v>
      </c>
      <c r="BY18" s="113" t="str">
        <f t="shared" si="34"/>
        <v>住吉区</v>
      </c>
      <c r="BZ18" s="226">
        <f t="shared" si="35"/>
        <v>8.010943444620186E-2</v>
      </c>
      <c r="CA18" s="226">
        <f t="shared" si="36"/>
        <v>0.08</v>
      </c>
      <c r="CB18" s="113" t="str">
        <f t="shared" si="37"/>
        <v>住吉区</v>
      </c>
      <c r="CC18" s="226">
        <f t="shared" si="38"/>
        <v>7.998119095455905E-2</v>
      </c>
      <c r="CD18" s="226">
        <f t="shared" si="39"/>
        <v>0.08</v>
      </c>
      <c r="CE18" s="115"/>
      <c r="CF18" s="226">
        <f t="shared" si="40"/>
        <v>7.2999999999999995E-2</v>
      </c>
      <c r="CG18" s="226">
        <f t="shared" si="41"/>
        <v>7.2999999999999995E-2</v>
      </c>
      <c r="CH18" s="227">
        <v>0</v>
      </c>
    </row>
    <row r="19" spans="2:86" s="20" customFormat="1" ht="12">
      <c r="B19" s="148">
        <v>13</v>
      </c>
      <c r="C19" s="142" t="s">
        <v>110</v>
      </c>
      <c r="D19" s="230">
        <f>'市区町村別_在宅(医科)'!D19</f>
        <v>123</v>
      </c>
      <c r="E19" s="149">
        <v>11</v>
      </c>
      <c r="F19" s="149">
        <v>11</v>
      </c>
      <c r="G19" s="150">
        <f t="shared" si="0"/>
        <v>8.943089430894309E-2</v>
      </c>
      <c r="H19" s="150">
        <f t="shared" si="1"/>
        <v>8.943089430894309E-2</v>
      </c>
      <c r="I19" s="197">
        <v>1800910</v>
      </c>
      <c r="J19" s="197">
        <v>1800910</v>
      </c>
      <c r="K19" s="197">
        <f t="shared" si="2"/>
        <v>163719.09090909091</v>
      </c>
      <c r="L19" s="197">
        <f t="shared" si="3"/>
        <v>163719.09090909091</v>
      </c>
      <c r="M19" s="230">
        <f>'市区町村別_在宅(医科)'!M19</f>
        <v>201</v>
      </c>
      <c r="N19" s="149">
        <v>19</v>
      </c>
      <c r="O19" s="149">
        <v>19</v>
      </c>
      <c r="P19" s="150">
        <f t="shared" si="4"/>
        <v>9.4527363184079602E-2</v>
      </c>
      <c r="Q19" s="150">
        <f t="shared" si="5"/>
        <v>9.4527363184079602E-2</v>
      </c>
      <c r="R19" s="197">
        <v>3289160</v>
      </c>
      <c r="S19" s="197">
        <v>3289160</v>
      </c>
      <c r="T19" s="197">
        <f t="shared" si="6"/>
        <v>173113.68421052632</v>
      </c>
      <c r="U19" s="197">
        <f t="shared" si="7"/>
        <v>173113.68421052632</v>
      </c>
      <c r="V19" s="230">
        <f>'市区町村別_在宅(医科)'!V19</f>
        <v>7206</v>
      </c>
      <c r="W19" s="149">
        <v>179</v>
      </c>
      <c r="X19" s="149">
        <v>179</v>
      </c>
      <c r="Y19" s="150">
        <f t="shared" si="8"/>
        <v>2.4840410768803774E-2</v>
      </c>
      <c r="Z19" s="150">
        <f t="shared" si="9"/>
        <v>2.4840410768803774E-2</v>
      </c>
      <c r="AA19" s="197">
        <v>26140070</v>
      </c>
      <c r="AB19" s="197">
        <v>26122070</v>
      </c>
      <c r="AC19" s="197">
        <f t="shared" si="10"/>
        <v>146033.91061452514</v>
      </c>
      <c r="AD19" s="197">
        <f t="shared" si="11"/>
        <v>145933.35195530727</v>
      </c>
      <c r="AE19" s="149">
        <f>'市区町村別_在宅(医科)'!AE19</f>
        <v>5981</v>
      </c>
      <c r="AF19" s="149">
        <v>308</v>
      </c>
      <c r="AG19" s="149">
        <v>307</v>
      </c>
      <c r="AH19" s="150">
        <f t="shared" si="12"/>
        <v>5.1496405283397426E-2</v>
      </c>
      <c r="AI19" s="150">
        <f t="shared" si="13"/>
        <v>5.1329209162347435E-2</v>
      </c>
      <c r="AJ19" s="197">
        <v>50781650</v>
      </c>
      <c r="AK19" s="197">
        <v>50757650</v>
      </c>
      <c r="AL19" s="197">
        <f t="shared" si="14"/>
        <v>164875.48701298703</v>
      </c>
      <c r="AM19" s="197">
        <f t="shared" si="15"/>
        <v>165334.36482084691</v>
      </c>
      <c r="AN19" s="149">
        <f>'市区町村別_在宅(医科)'!AN19</f>
        <v>4100</v>
      </c>
      <c r="AO19" s="149">
        <v>488</v>
      </c>
      <c r="AP19" s="149">
        <v>487</v>
      </c>
      <c r="AQ19" s="150">
        <f t="shared" si="16"/>
        <v>0.11902439024390243</v>
      </c>
      <c r="AR19" s="150">
        <f t="shared" si="17"/>
        <v>0.11878048780487804</v>
      </c>
      <c r="AS19" s="197">
        <v>75165220</v>
      </c>
      <c r="AT19" s="197">
        <v>75118170</v>
      </c>
      <c r="AU19" s="197">
        <f t="shared" si="18"/>
        <v>154027.09016393442</v>
      </c>
      <c r="AV19" s="197">
        <f t="shared" si="19"/>
        <v>154246.75564681724</v>
      </c>
      <c r="AW19" s="149">
        <f>'市区町村別_在宅(医科)'!AW19</f>
        <v>1953</v>
      </c>
      <c r="AX19" s="149">
        <v>402</v>
      </c>
      <c r="AY19" s="149">
        <v>400</v>
      </c>
      <c r="AZ19" s="150">
        <f t="shared" si="20"/>
        <v>0.20583717357910905</v>
      </c>
      <c r="BA19" s="150">
        <f t="shared" si="21"/>
        <v>0.2048131080389145</v>
      </c>
      <c r="BB19" s="197">
        <v>54852180</v>
      </c>
      <c r="BC19" s="197">
        <v>54814070</v>
      </c>
      <c r="BD19" s="197">
        <f t="shared" si="22"/>
        <v>136448.20895522388</v>
      </c>
      <c r="BE19" s="197">
        <f t="shared" si="23"/>
        <v>137035.17499999999</v>
      </c>
      <c r="BF19" s="149">
        <f>'市区町村別_在宅(医科)'!BF19</f>
        <v>856</v>
      </c>
      <c r="BG19" s="149">
        <v>245</v>
      </c>
      <c r="BH19" s="149">
        <v>245</v>
      </c>
      <c r="BI19" s="150">
        <f t="shared" si="24"/>
        <v>0.28621495327102803</v>
      </c>
      <c r="BJ19" s="150">
        <f t="shared" si="25"/>
        <v>0.28621495327102803</v>
      </c>
      <c r="BK19" s="197">
        <v>36060170</v>
      </c>
      <c r="BL19" s="197">
        <v>36000940</v>
      </c>
      <c r="BM19" s="197">
        <f t="shared" si="26"/>
        <v>147184.36734693879</v>
      </c>
      <c r="BN19" s="197">
        <f t="shared" si="27"/>
        <v>146942.61224489796</v>
      </c>
      <c r="BO19" s="149">
        <f>'市区町村別_在宅(医科)'!BO19</f>
        <v>20420</v>
      </c>
      <c r="BP19" s="149">
        <f t="shared" si="28"/>
        <v>1652</v>
      </c>
      <c r="BQ19" s="149">
        <f t="shared" si="28"/>
        <v>1648</v>
      </c>
      <c r="BR19" s="150">
        <f t="shared" si="29"/>
        <v>8.0901077375122435E-2</v>
      </c>
      <c r="BS19" s="150">
        <f t="shared" si="30"/>
        <v>8.0705190989226253E-2</v>
      </c>
      <c r="BT19" s="197">
        <f t="shared" si="31"/>
        <v>248089360</v>
      </c>
      <c r="BU19" s="197">
        <f t="shared" si="31"/>
        <v>247902970</v>
      </c>
      <c r="BV19" s="197">
        <f t="shared" si="32"/>
        <v>150175.15738498789</v>
      </c>
      <c r="BW19" s="197">
        <f t="shared" si="33"/>
        <v>150426.55946601942</v>
      </c>
      <c r="BY19" s="113" t="str">
        <f t="shared" si="34"/>
        <v>中央区</v>
      </c>
      <c r="BZ19" s="226">
        <f t="shared" si="35"/>
        <v>7.9806529625151154E-2</v>
      </c>
      <c r="CA19" s="226">
        <f t="shared" si="36"/>
        <v>0.08</v>
      </c>
      <c r="CB19" s="113" t="str">
        <f t="shared" si="37"/>
        <v>中央区</v>
      </c>
      <c r="CC19" s="226">
        <f t="shared" si="38"/>
        <v>7.9806529625151154E-2</v>
      </c>
      <c r="CD19" s="226">
        <f t="shared" si="39"/>
        <v>0.08</v>
      </c>
      <c r="CE19" s="115"/>
      <c r="CF19" s="226">
        <f t="shared" si="40"/>
        <v>7.2999999999999995E-2</v>
      </c>
      <c r="CG19" s="226">
        <f t="shared" si="41"/>
        <v>7.2999999999999995E-2</v>
      </c>
      <c r="CH19" s="227">
        <v>0</v>
      </c>
    </row>
    <row r="20" spans="2:86" s="20" customFormat="1" ht="12">
      <c r="B20" s="148">
        <v>14</v>
      </c>
      <c r="C20" s="142" t="s">
        <v>111</v>
      </c>
      <c r="D20" s="230">
        <f>'市区町村別_在宅(医科)'!D20</f>
        <v>53</v>
      </c>
      <c r="E20" s="149">
        <v>6</v>
      </c>
      <c r="F20" s="149">
        <v>6</v>
      </c>
      <c r="G20" s="150">
        <f t="shared" si="0"/>
        <v>0.11320754716981132</v>
      </c>
      <c r="H20" s="150">
        <f t="shared" si="1"/>
        <v>0.11320754716981132</v>
      </c>
      <c r="I20" s="197">
        <v>941360</v>
      </c>
      <c r="J20" s="197">
        <v>941360</v>
      </c>
      <c r="K20" s="197">
        <f t="shared" si="2"/>
        <v>156893.33333333334</v>
      </c>
      <c r="L20" s="197">
        <f t="shared" si="3"/>
        <v>156893.33333333334</v>
      </c>
      <c r="M20" s="230">
        <f>'市区町村別_在宅(医科)'!M20</f>
        <v>120</v>
      </c>
      <c r="N20" s="149">
        <v>14</v>
      </c>
      <c r="O20" s="149">
        <v>14</v>
      </c>
      <c r="P20" s="150">
        <f t="shared" si="4"/>
        <v>0.11666666666666667</v>
      </c>
      <c r="Q20" s="150">
        <f t="shared" si="5"/>
        <v>0.11666666666666667</v>
      </c>
      <c r="R20" s="197">
        <v>2321660</v>
      </c>
      <c r="S20" s="197">
        <v>2321660</v>
      </c>
      <c r="T20" s="197">
        <f t="shared" si="6"/>
        <v>165832.85714285713</v>
      </c>
      <c r="U20" s="197">
        <f t="shared" si="7"/>
        <v>165832.85714285713</v>
      </c>
      <c r="V20" s="230">
        <f>'市区町村別_在宅(医科)'!V20</f>
        <v>5243</v>
      </c>
      <c r="W20" s="149">
        <v>124</v>
      </c>
      <c r="X20" s="149">
        <v>124</v>
      </c>
      <c r="Y20" s="150">
        <f t="shared" si="8"/>
        <v>2.3650581728018309E-2</v>
      </c>
      <c r="Z20" s="150">
        <f t="shared" si="9"/>
        <v>2.3650581728018309E-2</v>
      </c>
      <c r="AA20" s="197">
        <v>23744600</v>
      </c>
      <c r="AB20" s="197">
        <v>23735600</v>
      </c>
      <c r="AC20" s="197">
        <f t="shared" si="10"/>
        <v>191488.70967741936</v>
      </c>
      <c r="AD20" s="197">
        <f t="shared" si="11"/>
        <v>191416.12903225806</v>
      </c>
      <c r="AE20" s="149">
        <f>'市区町村別_在宅(医科)'!AE20</f>
        <v>4350</v>
      </c>
      <c r="AF20" s="149">
        <v>240</v>
      </c>
      <c r="AG20" s="149">
        <v>240</v>
      </c>
      <c r="AH20" s="150">
        <f t="shared" si="12"/>
        <v>5.5172413793103448E-2</v>
      </c>
      <c r="AI20" s="150">
        <f t="shared" si="13"/>
        <v>5.5172413793103448E-2</v>
      </c>
      <c r="AJ20" s="197">
        <v>31845540</v>
      </c>
      <c r="AK20" s="197">
        <v>31830630</v>
      </c>
      <c r="AL20" s="197">
        <f t="shared" si="14"/>
        <v>132689.75</v>
      </c>
      <c r="AM20" s="197">
        <f t="shared" si="15"/>
        <v>132627.625</v>
      </c>
      <c r="AN20" s="149">
        <f>'市区町村別_在宅(医科)'!AN20</f>
        <v>3312</v>
      </c>
      <c r="AO20" s="149">
        <v>381</v>
      </c>
      <c r="AP20" s="149">
        <v>381</v>
      </c>
      <c r="AQ20" s="150">
        <f t="shared" si="16"/>
        <v>0.11503623188405797</v>
      </c>
      <c r="AR20" s="150">
        <f t="shared" si="17"/>
        <v>0.11503623188405797</v>
      </c>
      <c r="AS20" s="197">
        <v>55035790</v>
      </c>
      <c r="AT20" s="197">
        <v>54996510</v>
      </c>
      <c r="AU20" s="197">
        <f t="shared" si="18"/>
        <v>144450.89238845144</v>
      </c>
      <c r="AV20" s="197">
        <f t="shared" si="19"/>
        <v>144347.79527559056</v>
      </c>
      <c r="AW20" s="149">
        <f>'市区町村別_在宅(医科)'!AW20</f>
        <v>1660</v>
      </c>
      <c r="AX20" s="149">
        <v>331</v>
      </c>
      <c r="AY20" s="149">
        <v>331</v>
      </c>
      <c r="AZ20" s="150">
        <f t="shared" si="20"/>
        <v>0.19939759036144578</v>
      </c>
      <c r="BA20" s="150">
        <f t="shared" si="21"/>
        <v>0.19939759036144578</v>
      </c>
      <c r="BB20" s="197">
        <v>47537540</v>
      </c>
      <c r="BC20" s="197">
        <v>47509580</v>
      </c>
      <c r="BD20" s="197">
        <f t="shared" si="22"/>
        <v>143617.94561933534</v>
      </c>
      <c r="BE20" s="197">
        <f t="shared" si="23"/>
        <v>143533.47432024169</v>
      </c>
      <c r="BF20" s="149">
        <f>'市区町村別_在宅(医科)'!BF20</f>
        <v>629</v>
      </c>
      <c r="BG20" s="149">
        <v>153</v>
      </c>
      <c r="BH20" s="149">
        <v>151</v>
      </c>
      <c r="BI20" s="150">
        <f t="shared" si="24"/>
        <v>0.24324324324324326</v>
      </c>
      <c r="BJ20" s="150">
        <f t="shared" si="25"/>
        <v>0.24006359300476948</v>
      </c>
      <c r="BK20" s="197">
        <v>22795190</v>
      </c>
      <c r="BL20" s="197">
        <v>22789190</v>
      </c>
      <c r="BM20" s="197">
        <f t="shared" si="26"/>
        <v>148988.16993464052</v>
      </c>
      <c r="BN20" s="197">
        <f t="shared" si="27"/>
        <v>150921.78807947019</v>
      </c>
      <c r="BO20" s="149">
        <f>'市区町村別_在宅(医科)'!BO20</f>
        <v>15367</v>
      </c>
      <c r="BP20" s="149">
        <f t="shared" si="28"/>
        <v>1249</v>
      </c>
      <c r="BQ20" s="149">
        <f t="shared" si="28"/>
        <v>1247</v>
      </c>
      <c r="BR20" s="150">
        <f t="shared" si="29"/>
        <v>8.127806338257304E-2</v>
      </c>
      <c r="BS20" s="150">
        <f t="shared" si="30"/>
        <v>8.114791436194442E-2</v>
      </c>
      <c r="BT20" s="197">
        <f t="shared" si="31"/>
        <v>184221680</v>
      </c>
      <c r="BU20" s="197">
        <f t="shared" si="31"/>
        <v>184124530</v>
      </c>
      <c r="BV20" s="197">
        <f t="shared" si="32"/>
        <v>147495.34027221779</v>
      </c>
      <c r="BW20" s="197">
        <f t="shared" si="33"/>
        <v>147653.99358460304</v>
      </c>
      <c r="BY20" s="113" t="str">
        <f t="shared" si="34"/>
        <v>羽曳野市</v>
      </c>
      <c r="BZ20" s="226">
        <f t="shared" si="35"/>
        <v>7.9473798651880839E-2</v>
      </c>
      <c r="CA20" s="226">
        <f t="shared" si="36"/>
        <v>7.9000000000000001E-2</v>
      </c>
      <c r="CB20" s="113" t="str">
        <f t="shared" si="37"/>
        <v>羽曳野市</v>
      </c>
      <c r="CC20" s="226">
        <f t="shared" si="38"/>
        <v>7.9365079365079361E-2</v>
      </c>
      <c r="CD20" s="226">
        <f t="shared" si="39"/>
        <v>7.9000000000000001E-2</v>
      </c>
      <c r="CE20" s="115"/>
      <c r="CF20" s="226">
        <f t="shared" si="40"/>
        <v>7.2999999999999995E-2</v>
      </c>
      <c r="CG20" s="226">
        <f t="shared" si="41"/>
        <v>7.2999999999999995E-2</v>
      </c>
      <c r="CH20" s="227">
        <v>0</v>
      </c>
    </row>
    <row r="21" spans="2:86" s="20" customFormat="1" ht="12">
      <c r="B21" s="148">
        <v>15</v>
      </c>
      <c r="C21" s="142" t="s">
        <v>112</v>
      </c>
      <c r="D21" s="230">
        <f>'市区町村別_在宅(医科)'!D21</f>
        <v>113</v>
      </c>
      <c r="E21" s="149">
        <v>14</v>
      </c>
      <c r="F21" s="149">
        <v>14</v>
      </c>
      <c r="G21" s="150">
        <f t="shared" si="0"/>
        <v>0.12389380530973451</v>
      </c>
      <c r="H21" s="150">
        <f t="shared" si="1"/>
        <v>0.12389380530973451</v>
      </c>
      <c r="I21" s="197">
        <v>2172120</v>
      </c>
      <c r="J21" s="197">
        <v>2172120</v>
      </c>
      <c r="K21" s="197">
        <f t="shared" si="2"/>
        <v>155151.42857142858</v>
      </c>
      <c r="L21" s="197">
        <f t="shared" si="3"/>
        <v>155151.42857142858</v>
      </c>
      <c r="M21" s="230">
        <f>'市区町村別_在宅(医科)'!M21</f>
        <v>229</v>
      </c>
      <c r="N21" s="149">
        <v>25</v>
      </c>
      <c r="O21" s="149">
        <v>25</v>
      </c>
      <c r="P21" s="150">
        <f t="shared" si="4"/>
        <v>0.1091703056768559</v>
      </c>
      <c r="Q21" s="150">
        <f t="shared" si="5"/>
        <v>0.1091703056768559</v>
      </c>
      <c r="R21" s="197">
        <v>3467900</v>
      </c>
      <c r="S21" s="197">
        <v>3467900</v>
      </c>
      <c r="T21" s="197">
        <f t="shared" si="6"/>
        <v>138716</v>
      </c>
      <c r="U21" s="197">
        <f t="shared" si="7"/>
        <v>138716</v>
      </c>
      <c r="V21" s="230">
        <f>'市区町村別_在宅(医科)'!V21</f>
        <v>9039</v>
      </c>
      <c r="W21" s="149">
        <v>185</v>
      </c>
      <c r="X21" s="149">
        <v>185</v>
      </c>
      <c r="Y21" s="150">
        <f t="shared" si="8"/>
        <v>2.046686580373935E-2</v>
      </c>
      <c r="Z21" s="150">
        <f t="shared" si="9"/>
        <v>2.046686580373935E-2</v>
      </c>
      <c r="AA21" s="197">
        <v>20326090</v>
      </c>
      <c r="AB21" s="197">
        <v>20320090</v>
      </c>
      <c r="AC21" s="197">
        <f t="shared" si="10"/>
        <v>109870.75675675676</v>
      </c>
      <c r="AD21" s="197">
        <f t="shared" si="11"/>
        <v>109838.32432432432</v>
      </c>
      <c r="AE21" s="149">
        <f>'市区町村別_在宅(医科)'!AE21</f>
        <v>7008</v>
      </c>
      <c r="AF21" s="149">
        <v>343</v>
      </c>
      <c r="AG21" s="149">
        <v>341</v>
      </c>
      <c r="AH21" s="150">
        <f t="shared" si="12"/>
        <v>4.8944063926940638E-2</v>
      </c>
      <c r="AI21" s="150">
        <f t="shared" si="13"/>
        <v>4.865867579908676E-2</v>
      </c>
      <c r="AJ21" s="197">
        <v>41140280</v>
      </c>
      <c r="AK21" s="197">
        <v>40153670</v>
      </c>
      <c r="AL21" s="197">
        <f t="shared" si="14"/>
        <v>119942.50728862974</v>
      </c>
      <c r="AM21" s="197">
        <f t="shared" si="15"/>
        <v>117752.69794721408</v>
      </c>
      <c r="AN21" s="149">
        <f>'市区町村別_在宅(医科)'!AN21</f>
        <v>4951</v>
      </c>
      <c r="AO21" s="149">
        <v>475</v>
      </c>
      <c r="AP21" s="149">
        <v>474</v>
      </c>
      <c r="AQ21" s="150">
        <f t="shared" si="16"/>
        <v>9.5940214098161988E-2</v>
      </c>
      <c r="AR21" s="150">
        <f t="shared" si="17"/>
        <v>9.5738234700060598E-2</v>
      </c>
      <c r="AS21" s="197">
        <v>62455840</v>
      </c>
      <c r="AT21" s="197">
        <v>62384630</v>
      </c>
      <c r="AU21" s="197">
        <f t="shared" si="18"/>
        <v>131485.97894736842</v>
      </c>
      <c r="AV21" s="197">
        <f t="shared" si="19"/>
        <v>131613.14345991562</v>
      </c>
      <c r="AW21" s="149">
        <f>'市区町村別_在宅(医科)'!AW21</f>
        <v>2257</v>
      </c>
      <c r="AX21" s="149">
        <v>396</v>
      </c>
      <c r="AY21" s="149">
        <v>396</v>
      </c>
      <c r="AZ21" s="150">
        <f t="shared" si="20"/>
        <v>0.17545414266725742</v>
      </c>
      <c r="BA21" s="150">
        <f t="shared" si="21"/>
        <v>0.17545414266725742</v>
      </c>
      <c r="BB21" s="197">
        <v>45613040</v>
      </c>
      <c r="BC21" s="197">
        <v>45589040</v>
      </c>
      <c r="BD21" s="197">
        <f t="shared" si="22"/>
        <v>115184.44444444444</v>
      </c>
      <c r="BE21" s="197">
        <f t="shared" si="23"/>
        <v>115123.83838383839</v>
      </c>
      <c r="BF21" s="149">
        <f>'市区町村別_在宅(医科)'!BF21</f>
        <v>822</v>
      </c>
      <c r="BG21" s="149">
        <v>215</v>
      </c>
      <c r="BH21" s="149">
        <v>215</v>
      </c>
      <c r="BI21" s="150">
        <f t="shared" si="24"/>
        <v>0.26155717761557179</v>
      </c>
      <c r="BJ21" s="150">
        <f t="shared" si="25"/>
        <v>0.26155717761557179</v>
      </c>
      <c r="BK21" s="197">
        <v>28936660</v>
      </c>
      <c r="BL21" s="197">
        <v>28906660</v>
      </c>
      <c r="BM21" s="197">
        <f t="shared" si="26"/>
        <v>134589.11627906977</v>
      </c>
      <c r="BN21" s="197">
        <f t="shared" si="27"/>
        <v>134449.58139534883</v>
      </c>
      <c r="BO21" s="149">
        <f>'市区町村別_在宅(医科)'!BO21</f>
        <v>24419</v>
      </c>
      <c r="BP21" s="149">
        <f t="shared" si="28"/>
        <v>1653</v>
      </c>
      <c r="BQ21" s="149">
        <f t="shared" si="28"/>
        <v>1650</v>
      </c>
      <c r="BR21" s="150">
        <f t="shared" si="29"/>
        <v>6.7693189729309142E-2</v>
      </c>
      <c r="BS21" s="150">
        <f t="shared" si="30"/>
        <v>6.7570334575535448E-2</v>
      </c>
      <c r="BT21" s="197">
        <f t="shared" si="31"/>
        <v>204111930</v>
      </c>
      <c r="BU21" s="197">
        <f t="shared" si="31"/>
        <v>202994110</v>
      </c>
      <c r="BV21" s="197">
        <f t="shared" si="32"/>
        <v>123479.69147005444</v>
      </c>
      <c r="BW21" s="197">
        <f t="shared" si="33"/>
        <v>123026.73333333334</v>
      </c>
      <c r="BY21" s="113" t="str">
        <f t="shared" si="34"/>
        <v>忠岡町</v>
      </c>
      <c r="BZ21" s="226">
        <f t="shared" si="35"/>
        <v>7.9320113314447591E-2</v>
      </c>
      <c r="CA21" s="226">
        <f t="shared" si="36"/>
        <v>7.9000000000000001E-2</v>
      </c>
      <c r="CB21" s="113" t="str">
        <f t="shared" si="37"/>
        <v>忠岡町</v>
      </c>
      <c r="CC21" s="226">
        <f t="shared" si="38"/>
        <v>7.9320113314447591E-2</v>
      </c>
      <c r="CD21" s="226">
        <f t="shared" si="39"/>
        <v>7.9000000000000001E-2</v>
      </c>
      <c r="CE21" s="115"/>
      <c r="CF21" s="226">
        <f t="shared" si="40"/>
        <v>7.2999999999999995E-2</v>
      </c>
      <c r="CG21" s="226">
        <f t="shared" si="41"/>
        <v>7.2999999999999995E-2</v>
      </c>
      <c r="CH21" s="227">
        <v>0</v>
      </c>
    </row>
    <row r="22" spans="2:86" s="20" customFormat="1" ht="12">
      <c r="B22" s="148">
        <v>16</v>
      </c>
      <c r="C22" s="142" t="s">
        <v>63</v>
      </c>
      <c r="D22" s="230">
        <f>'市区町村別_在宅(医科)'!D22</f>
        <v>49</v>
      </c>
      <c r="E22" s="149">
        <v>7</v>
      </c>
      <c r="F22" s="149">
        <v>7</v>
      </c>
      <c r="G22" s="150">
        <f t="shared" si="0"/>
        <v>0.14285714285714285</v>
      </c>
      <c r="H22" s="150">
        <f t="shared" si="1"/>
        <v>0.14285714285714285</v>
      </c>
      <c r="I22" s="197">
        <v>1623270</v>
      </c>
      <c r="J22" s="197">
        <v>1623270</v>
      </c>
      <c r="K22" s="197">
        <f t="shared" si="2"/>
        <v>231895.71428571429</v>
      </c>
      <c r="L22" s="197">
        <f t="shared" si="3"/>
        <v>231895.71428571429</v>
      </c>
      <c r="M22" s="230">
        <f>'市区町村別_在宅(医科)'!M22</f>
        <v>131</v>
      </c>
      <c r="N22" s="149">
        <v>17</v>
      </c>
      <c r="O22" s="149">
        <v>17</v>
      </c>
      <c r="P22" s="150">
        <f t="shared" si="4"/>
        <v>0.12977099236641221</v>
      </c>
      <c r="Q22" s="150">
        <f t="shared" si="5"/>
        <v>0.12977099236641221</v>
      </c>
      <c r="R22" s="197">
        <v>2717870</v>
      </c>
      <c r="S22" s="197">
        <v>2717870</v>
      </c>
      <c r="T22" s="197">
        <f t="shared" si="6"/>
        <v>159874.70588235295</v>
      </c>
      <c r="U22" s="197">
        <f t="shared" si="7"/>
        <v>159874.70588235295</v>
      </c>
      <c r="V22" s="230">
        <f>'市区町村別_在宅(医科)'!V22</f>
        <v>5412</v>
      </c>
      <c r="W22" s="149">
        <v>106</v>
      </c>
      <c r="X22" s="149">
        <v>106</v>
      </c>
      <c r="Y22" s="150">
        <f t="shared" si="8"/>
        <v>1.9586104951958609E-2</v>
      </c>
      <c r="Z22" s="150">
        <f t="shared" si="9"/>
        <v>1.9586104951958609E-2</v>
      </c>
      <c r="AA22" s="197">
        <v>16556630</v>
      </c>
      <c r="AB22" s="197">
        <v>16532630</v>
      </c>
      <c r="AC22" s="197">
        <f t="shared" si="10"/>
        <v>156194.62264150943</v>
      </c>
      <c r="AD22" s="197">
        <f t="shared" si="11"/>
        <v>155968.20754716982</v>
      </c>
      <c r="AE22" s="149">
        <f>'市区町村別_在宅(医科)'!AE22</f>
        <v>4601</v>
      </c>
      <c r="AF22" s="149">
        <v>215</v>
      </c>
      <c r="AG22" s="149">
        <v>215</v>
      </c>
      <c r="AH22" s="150">
        <f t="shared" si="12"/>
        <v>4.6728971962616821E-2</v>
      </c>
      <c r="AI22" s="150">
        <f t="shared" si="13"/>
        <v>4.6728971962616821E-2</v>
      </c>
      <c r="AJ22" s="197">
        <v>30848400</v>
      </c>
      <c r="AK22" s="197">
        <v>30797120</v>
      </c>
      <c r="AL22" s="197">
        <f t="shared" si="14"/>
        <v>143480.93023255814</v>
      </c>
      <c r="AM22" s="197">
        <f t="shared" si="15"/>
        <v>143242.41860465117</v>
      </c>
      <c r="AN22" s="149">
        <f>'市区町村別_在宅(医科)'!AN22</f>
        <v>3666</v>
      </c>
      <c r="AO22" s="149">
        <v>418</v>
      </c>
      <c r="AP22" s="149">
        <v>417</v>
      </c>
      <c r="AQ22" s="150">
        <f t="shared" si="16"/>
        <v>0.11402073104200763</v>
      </c>
      <c r="AR22" s="150">
        <f t="shared" si="17"/>
        <v>0.11374795417348608</v>
      </c>
      <c r="AS22" s="197">
        <v>59388250</v>
      </c>
      <c r="AT22" s="197">
        <v>59334250</v>
      </c>
      <c r="AU22" s="197">
        <f t="shared" si="18"/>
        <v>142077.15311004786</v>
      </c>
      <c r="AV22" s="197">
        <f t="shared" si="19"/>
        <v>142288.36930455634</v>
      </c>
      <c r="AW22" s="149">
        <f>'市区町村別_在宅(医科)'!AW22</f>
        <v>1917</v>
      </c>
      <c r="AX22" s="149">
        <v>356</v>
      </c>
      <c r="AY22" s="149">
        <v>355</v>
      </c>
      <c r="AZ22" s="150">
        <f t="shared" si="20"/>
        <v>0.18570683359415754</v>
      </c>
      <c r="BA22" s="150">
        <f t="shared" si="21"/>
        <v>0.18518518518518517</v>
      </c>
      <c r="BB22" s="197">
        <v>44271280</v>
      </c>
      <c r="BC22" s="197">
        <v>44222160</v>
      </c>
      <c r="BD22" s="197">
        <f t="shared" si="22"/>
        <v>124357.52808988764</v>
      </c>
      <c r="BE22" s="197">
        <f t="shared" si="23"/>
        <v>124569.4647887324</v>
      </c>
      <c r="BF22" s="149">
        <f>'市区町村別_在宅(医科)'!BF22</f>
        <v>705</v>
      </c>
      <c r="BG22" s="149">
        <v>170</v>
      </c>
      <c r="BH22" s="149">
        <v>169</v>
      </c>
      <c r="BI22" s="150">
        <f t="shared" si="24"/>
        <v>0.24113475177304963</v>
      </c>
      <c r="BJ22" s="150">
        <f t="shared" si="25"/>
        <v>0.2397163120567376</v>
      </c>
      <c r="BK22" s="197">
        <v>24466210</v>
      </c>
      <c r="BL22" s="197">
        <v>24388220</v>
      </c>
      <c r="BM22" s="197">
        <f t="shared" si="26"/>
        <v>143918.88235294117</v>
      </c>
      <c r="BN22" s="197">
        <f t="shared" si="27"/>
        <v>144308.99408284025</v>
      </c>
      <c r="BO22" s="149">
        <f>'市区町村別_在宅(医科)'!BO22</f>
        <v>16481</v>
      </c>
      <c r="BP22" s="149">
        <f t="shared" si="28"/>
        <v>1289</v>
      </c>
      <c r="BQ22" s="149">
        <f t="shared" si="28"/>
        <v>1286</v>
      </c>
      <c r="BR22" s="150">
        <f t="shared" si="29"/>
        <v>7.8211273587767735E-2</v>
      </c>
      <c r="BS22" s="150">
        <f t="shared" si="30"/>
        <v>7.8029245798191857E-2</v>
      </c>
      <c r="BT22" s="197">
        <f t="shared" si="31"/>
        <v>179871910</v>
      </c>
      <c r="BU22" s="197">
        <f t="shared" si="31"/>
        <v>179615520</v>
      </c>
      <c r="BV22" s="197">
        <f t="shared" si="32"/>
        <v>139543.76260667184</v>
      </c>
      <c r="BW22" s="197">
        <f t="shared" si="33"/>
        <v>139669.92223950234</v>
      </c>
      <c r="BY22" s="113" t="str">
        <f t="shared" si="34"/>
        <v>高石市</v>
      </c>
      <c r="BZ22" s="226">
        <f t="shared" si="35"/>
        <v>7.9203439692238059E-2</v>
      </c>
      <c r="CA22" s="226">
        <f t="shared" si="36"/>
        <v>7.9000000000000001E-2</v>
      </c>
      <c r="CB22" s="113" t="str">
        <f t="shared" si="37"/>
        <v>高石市</v>
      </c>
      <c r="CC22" s="226">
        <f t="shared" si="38"/>
        <v>7.8863996379271328E-2</v>
      </c>
      <c r="CD22" s="226">
        <f t="shared" si="39"/>
        <v>7.9000000000000001E-2</v>
      </c>
      <c r="CE22" s="115"/>
      <c r="CF22" s="226">
        <f t="shared" si="40"/>
        <v>7.2999999999999995E-2</v>
      </c>
      <c r="CG22" s="226">
        <f t="shared" si="41"/>
        <v>7.2999999999999995E-2</v>
      </c>
      <c r="CH22" s="227">
        <v>0</v>
      </c>
    </row>
    <row r="23" spans="2:86" s="20" customFormat="1" ht="12">
      <c r="B23" s="148">
        <v>17</v>
      </c>
      <c r="C23" s="142" t="s">
        <v>113</v>
      </c>
      <c r="D23" s="230">
        <f>'市区町村別_在宅(医科)'!D23</f>
        <v>101</v>
      </c>
      <c r="E23" s="149">
        <v>12</v>
      </c>
      <c r="F23" s="149">
        <v>12</v>
      </c>
      <c r="G23" s="150">
        <f t="shared" si="0"/>
        <v>0.11881188118811881</v>
      </c>
      <c r="H23" s="150">
        <f t="shared" si="1"/>
        <v>0.11881188118811881</v>
      </c>
      <c r="I23" s="197">
        <v>1902740</v>
      </c>
      <c r="J23" s="197">
        <v>1899740</v>
      </c>
      <c r="K23" s="197">
        <f t="shared" si="2"/>
        <v>158561.66666666666</v>
      </c>
      <c r="L23" s="197">
        <f t="shared" si="3"/>
        <v>158311.66666666666</v>
      </c>
      <c r="M23" s="230">
        <f>'市区町村別_在宅(医科)'!M23</f>
        <v>202</v>
      </c>
      <c r="N23" s="149">
        <v>17</v>
      </c>
      <c r="O23" s="149">
        <v>17</v>
      </c>
      <c r="P23" s="150">
        <f t="shared" si="4"/>
        <v>8.4158415841584164E-2</v>
      </c>
      <c r="Q23" s="150">
        <f t="shared" si="5"/>
        <v>8.4158415841584164E-2</v>
      </c>
      <c r="R23" s="197">
        <v>2423350</v>
      </c>
      <c r="S23" s="197">
        <v>2423350</v>
      </c>
      <c r="T23" s="197">
        <f t="shared" si="6"/>
        <v>142550</v>
      </c>
      <c r="U23" s="197">
        <f t="shared" si="7"/>
        <v>142550</v>
      </c>
      <c r="V23" s="230">
        <f>'市区町村別_在宅(医科)'!V23</f>
        <v>7980</v>
      </c>
      <c r="W23" s="149">
        <v>174</v>
      </c>
      <c r="X23" s="149">
        <v>174</v>
      </c>
      <c r="Y23" s="150">
        <f t="shared" si="8"/>
        <v>2.180451127819549E-2</v>
      </c>
      <c r="Z23" s="150">
        <f t="shared" si="9"/>
        <v>2.180451127819549E-2</v>
      </c>
      <c r="AA23" s="197">
        <v>26442010</v>
      </c>
      <c r="AB23" s="197">
        <v>26436010</v>
      </c>
      <c r="AC23" s="197">
        <f t="shared" si="10"/>
        <v>151965.57471264369</v>
      </c>
      <c r="AD23" s="197">
        <f t="shared" si="11"/>
        <v>151931.091954023</v>
      </c>
      <c r="AE23" s="149">
        <f>'市区町村別_在宅(医科)'!AE23</f>
        <v>6729</v>
      </c>
      <c r="AF23" s="149">
        <v>337</v>
      </c>
      <c r="AG23" s="149">
        <v>336</v>
      </c>
      <c r="AH23" s="150">
        <f t="shared" si="12"/>
        <v>5.0081735770545401E-2</v>
      </c>
      <c r="AI23" s="150">
        <f t="shared" si="13"/>
        <v>4.9933125278644672E-2</v>
      </c>
      <c r="AJ23" s="197">
        <v>48599460</v>
      </c>
      <c r="AK23" s="197">
        <v>48558300</v>
      </c>
      <c r="AL23" s="197">
        <f t="shared" si="14"/>
        <v>144212.04747774481</v>
      </c>
      <c r="AM23" s="197">
        <f t="shared" si="15"/>
        <v>144518.75</v>
      </c>
      <c r="AN23" s="149">
        <f>'市区町村別_在宅(医科)'!AN23</f>
        <v>5029</v>
      </c>
      <c r="AO23" s="149">
        <v>594</v>
      </c>
      <c r="AP23" s="149">
        <v>594</v>
      </c>
      <c r="AQ23" s="150">
        <f t="shared" si="16"/>
        <v>0.11811493338635912</v>
      </c>
      <c r="AR23" s="150">
        <f t="shared" si="17"/>
        <v>0.11811493338635912</v>
      </c>
      <c r="AS23" s="197">
        <v>87132790</v>
      </c>
      <c r="AT23" s="197">
        <v>87075780</v>
      </c>
      <c r="AU23" s="197">
        <f t="shared" si="18"/>
        <v>146688.19865319866</v>
      </c>
      <c r="AV23" s="197">
        <f t="shared" si="19"/>
        <v>146592.22222222222</v>
      </c>
      <c r="AW23" s="149">
        <f>'市区町村別_在宅(医科)'!AW23</f>
        <v>2461</v>
      </c>
      <c r="AX23" s="149">
        <v>475</v>
      </c>
      <c r="AY23" s="149">
        <v>474</v>
      </c>
      <c r="AZ23" s="150">
        <f t="shared" si="20"/>
        <v>0.19301097114993904</v>
      </c>
      <c r="BA23" s="150">
        <f t="shared" si="21"/>
        <v>0.1926046322633076</v>
      </c>
      <c r="BB23" s="197">
        <v>63802060</v>
      </c>
      <c r="BC23" s="197">
        <v>63787230</v>
      </c>
      <c r="BD23" s="197">
        <f t="shared" si="22"/>
        <v>134320.12631578947</v>
      </c>
      <c r="BE23" s="197">
        <f t="shared" si="23"/>
        <v>134572.21518987342</v>
      </c>
      <c r="BF23" s="149">
        <f>'市区町村別_在宅(医科)'!BF23</f>
        <v>891</v>
      </c>
      <c r="BG23" s="149">
        <v>265</v>
      </c>
      <c r="BH23" s="149">
        <v>264</v>
      </c>
      <c r="BI23" s="150">
        <f t="shared" si="24"/>
        <v>0.29741863075196406</v>
      </c>
      <c r="BJ23" s="150">
        <f t="shared" si="25"/>
        <v>0.29629629629629628</v>
      </c>
      <c r="BK23" s="197">
        <v>35686190</v>
      </c>
      <c r="BL23" s="197">
        <v>35671950</v>
      </c>
      <c r="BM23" s="197">
        <f t="shared" si="26"/>
        <v>134664.86792452831</v>
      </c>
      <c r="BN23" s="197">
        <f t="shared" si="27"/>
        <v>135121.02272727274</v>
      </c>
      <c r="BO23" s="149">
        <f>'市区町村別_在宅(医科)'!BO23</f>
        <v>23393</v>
      </c>
      <c r="BP23" s="149">
        <f t="shared" ref="BP23:BQ78" si="42">SUM(E23,N23,W23,AF23,AO23,AX23,BG23)</f>
        <v>1874</v>
      </c>
      <c r="BQ23" s="149">
        <f t="shared" si="42"/>
        <v>1871</v>
      </c>
      <c r="BR23" s="150">
        <f t="shared" si="29"/>
        <v>8.010943444620186E-2</v>
      </c>
      <c r="BS23" s="150">
        <f t="shared" si="30"/>
        <v>7.998119095455905E-2</v>
      </c>
      <c r="BT23" s="197">
        <f t="shared" si="31"/>
        <v>265988600</v>
      </c>
      <c r="BU23" s="197">
        <f t="shared" si="31"/>
        <v>265852360</v>
      </c>
      <c r="BV23" s="197">
        <f t="shared" si="32"/>
        <v>141936.28601921024</v>
      </c>
      <c r="BW23" s="197">
        <f t="shared" si="33"/>
        <v>142091.05291288081</v>
      </c>
      <c r="BY23" s="113" t="str">
        <f t="shared" si="34"/>
        <v>阿倍野区</v>
      </c>
      <c r="BZ23" s="226">
        <f t="shared" si="35"/>
        <v>7.8211273587767735E-2</v>
      </c>
      <c r="CA23" s="226">
        <f t="shared" si="36"/>
        <v>7.8E-2</v>
      </c>
      <c r="CB23" s="113" t="str">
        <f t="shared" si="37"/>
        <v>大阪市</v>
      </c>
      <c r="CC23" s="226">
        <f t="shared" si="38"/>
        <v>7.8036544841228878E-2</v>
      </c>
      <c r="CD23" s="226">
        <f t="shared" si="39"/>
        <v>7.8E-2</v>
      </c>
      <c r="CE23" s="115"/>
      <c r="CF23" s="226">
        <f t="shared" si="40"/>
        <v>7.2999999999999995E-2</v>
      </c>
      <c r="CG23" s="226">
        <f t="shared" si="41"/>
        <v>7.2999999999999995E-2</v>
      </c>
      <c r="CH23" s="227">
        <v>0</v>
      </c>
    </row>
    <row r="24" spans="2:86" s="20" customFormat="1" ht="12">
      <c r="B24" s="148">
        <v>18</v>
      </c>
      <c r="C24" s="142" t="s">
        <v>64</v>
      </c>
      <c r="D24" s="230">
        <f>'市区町村別_在宅(医科)'!D24</f>
        <v>69</v>
      </c>
      <c r="E24" s="149">
        <v>12</v>
      </c>
      <c r="F24" s="149">
        <v>12</v>
      </c>
      <c r="G24" s="150">
        <f t="shared" si="0"/>
        <v>0.17391304347826086</v>
      </c>
      <c r="H24" s="150">
        <f t="shared" si="1"/>
        <v>0.17391304347826086</v>
      </c>
      <c r="I24" s="197">
        <v>2388880</v>
      </c>
      <c r="J24" s="197">
        <v>2388880</v>
      </c>
      <c r="K24" s="197">
        <f t="shared" si="2"/>
        <v>199073.33333333334</v>
      </c>
      <c r="L24" s="197">
        <f t="shared" si="3"/>
        <v>199073.33333333334</v>
      </c>
      <c r="M24" s="230">
        <f>'市区町村別_在宅(医科)'!M24</f>
        <v>148</v>
      </c>
      <c r="N24" s="149">
        <v>29</v>
      </c>
      <c r="O24" s="149">
        <v>29</v>
      </c>
      <c r="P24" s="150">
        <f t="shared" si="4"/>
        <v>0.19594594594594594</v>
      </c>
      <c r="Q24" s="150">
        <f t="shared" si="5"/>
        <v>0.19594594594594594</v>
      </c>
      <c r="R24" s="197">
        <v>5923650</v>
      </c>
      <c r="S24" s="197">
        <v>5914650</v>
      </c>
      <c r="T24" s="197">
        <f t="shared" si="6"/>
        <v>204263.79310344829</v>
      </c>
      <c r="U24" s="197">
        <f t="shared" si="7"/>
        <v>203953.44827586206</v>
      </c>
      <c r="V24" s="230">
        <f>'市区町村別_在宅(医科)'!V24</f>
        <v>7291</v>
      </c>
      <c r="W24" s="149">
        <v>146</v>
      </c>
      <c r="X24" s="149">
        <v>145</v>
      </c>
      <c r="Y24" s="150">
        <f t="shared" si="8"/>
        <v>2.0024687971471677E-2</v>
      </c>
      <c r="Z24" s="150">
        <f t="shared" si="9"/>
        <v>1.9887532574406803E-2</v>
      </c>
      <c r="AA24" s="197">
        <v>20629360</v>
      </c>
      <c r="AB24" s="197">
        <v>20527120</v>
      </c>
      <c r="AC24" s="197">
        <f t="shared" si="10"/>
        <v>141296.98630136985</v>
      </c>
      <c r="AD24" s="197">
        <f t="shared" si="11"/>
        <v>141566.3448275862</v>
      </c>
      <c r="AE24" s="149">
        <f>'市区町村別_在宅(医科)'!AE24</f>
        <v>6045</v>
      </c>
      <c r="AF24" s="149">
        <v>346</v>
      </c>
      <c r="AG24" s="149">
        <v>346</v>
      </c>
      <c r="AH24" s="150">
        <f t="shared" si="12"/>
        <v>5.7237386269644336E-2</v>
      </c>
      <c r="AI24" s="150">
        <f t="shared" si="13"/>
        <v>5.7237386269644336E-2</v>
      </c>
      <c r="AJ24" s="197">
        <v>50052870</v>
      </c>
      <c r="AK24" s="197">
        <v>49993630</v>
      </c>
      <c r="AL24" s="197">
        <f t="shared" si="14"/>
        <v>144661.47398843931</v>
      </c>
      <c r="AM24" s="197">
        <f t="shared" si="15"/>
        <v>144490.26011560694</v>
      </c>
      <c r="AN24" s="149">
        <f>'市区町村別_在宅(医科)'!AN24</f>
        <v>4470</v>
      </c>
      <c r="AO24" s="149">
        <v>550</v>
      </c>
      <c r="AP24" s="149">
        <v>550</v>
      </c>
      <c r="AQ24" s="150">
        <f t="shared" si="16"/>
        <v>0.12304250559284116</v>
      </c>
      <c r="AR24" s="150">
        <f t="shared" si="17"/>
        <v>0.12304250559284116</v>
      </c>
      <c r="AS24" s="197">
        <v>76827220</v>
      </c>
      <c r="AT24" s="197">
        <v>76564480</v>
      </c>
      <c r="AU24" s="197">
        <f t="shared" si="18"/>
        <v>139685.85454545455</v>
      </c>
      <c r="AV24" s="197">
        <f t="shared" si="19"/>
        <v>139208.14545454545</v>
      </c>
      <c r="AW24" s="149">
        <f>'市区町村別_在宅(医科)'!AW24</f>
        <v>2290</v>
      </c>
      <c r="AX24" s="149">
        <v>468</v>
      </c>
      <c r="AY24" s="149">
        <v>468</v>
      </c>
      <c r="AZ24" s="150">
        <f t="shared" si="20"/>
        <v>0.20436681222707423</v>
      </c>
      <c r="BA24" s="150">
        <f t="shared" si="21"/>
        <v>0.20436681222707423</v>
      </c>
      <c r="BB24" s="197">
        <v>64318000</v>
      </c>
      <c r="BC24" s="197">
        <v>64183000</v>
      </c>
      <c r="BD24" s="197">
        <f t="shared" si="22"/>
        <v>137431.62393162394</v>
      </c>
      <c r="BE24" s="197">
        <f t="shared" si="23"/>
        <v>137143.16239316241</v>
      </c>
      <c r="BF24" s="149">
        <f>'市区町村別_在宅(医科)'!BF24</f>
        <v>842</v>
      </c>
      <c r="BG24" s="149">
        <v>240</v>
      </c>
      <c r="BH24" s="149">
        <v>239</v>
      </c>
      <c r="BI24" s="150">
        <f t="shared" si="24"/>
        <v>0.28503562945368172</v>
      </c>
      <c r="BJ24" s="150">
        <f t="shared" si="25"/>
        <v>0.2838479809976247</v>
      </c>
      <c r="BK24" s="197">
        <v>33982750</v>
      </c>
      <c r="BL24" s="197">
        <v>33782090</v>
      </c>
      <c r="BM24" s="197">
        <f t="shared" si="26"/>
        <v>141594.79166666666</v>
      </c>
      <c r="BN24" s="197">
        <f t="shared" si="27"/>
        <v>141347.65690376569</v>
      </c>
      <c r="BO24" s="149">
        <f>'市区町村別_在宅(医科)'!BO24</f>
        <v>21155</v>
      </c>
      <c r="BP24" s="149">
        <f t="shared" si="42"/>
        <v>1791</v>
      </c>
      <c r="BQ24" s="149">
        <f t="shared" si="42"/>
        <v>1789</v>
      </c>
      <c r="BR24" s="150">
        <f t="shared" si="29"/>
        <v>8.4660836681635543E-2</v>
      </c>
      <c r="BS24" s="150">
        <f t="shared" si="30"/>
        <v>8.4566296383833603E-2</v>
      </c>
      <c r="BT24" s="197">
        <f t="shared" ref="BT24:BU80" si="43">SUM(I24,R24,AA24,AJ24,AS24,BB24,BK24)</f>
        <v>254122730</v>
      </c>
      <c r="BU24" s="197">
        <f t="shared" si="43"/>
        <v>253353850</v>
      </c>
      <c r="BV24" s="197">
        <f t="shared" si="32"/>
        <v>141888.73813512005</v>
      </c>
      <c r="BW24" s="197">
        <f t="shared" si="33"/>
        <v>141617.57965343769</v>
      </c>
      <c r="BY24" s="113" t="str">
        <f t="shared" si="34"/>
        <v>大阪市</v>
      </c>
      <c r="BZ24" s="226">
        <f t="shared" si="35"/>
        <v>7.811466787943383E-2</v>
      </c>
      <c r="CA24" s="226">
        <f t="shared" si="36"/>
        <v>7.8E-2</v>
      </c>
      <c r="CB24" s="113" t="str">
        <f t="shared" si="37"/>
        <v>平野区</v>
      </c>
      <c r="CC24" s="226">
        <f t="shared" si="38"/>
        <v>7.8031760524342131E-2</v>
      </c>
      <c r="CD24" s="226">
        <f t="shared" si="39"/>
        <v>7.8E-2</v>
      </c>
      <c r="CE24" s="115"/>
      <c r="CF24" s="226">
        <f t="shared" si="40"/>
        <v>7.2999999999999995E-2</v>
      </c>
      <c r="CG24" s="226">
        <f t="shared" si="41"/>
        <v>7.2999999999999995E-2</v>
      </c>
      <c r="CH24" s="227">
        <v>0</v>
      </c>
    </row>
    <row r="25" spans="2:86" s="20" customFormat="1" ht="12">
      <c r="B25" s="148">
        <v>19</v>
      </c>
      <c r="C25" s="142" t="s">
        <v>114</v>
      </c>
      <c r="D25" s="230">
        <f>'市区町村別_在宅(医科)'!D25</f>
        <v>102</v>
      </c>
      <c r="E25" s="149">
        <v>10</v>
      </c>
      <c r="F25" s="149">
        <v>10</v>
      </c>
      <c r="G25" s="150">
        <f t="shared" si="0"/>
        <v>9.8039215686274508E-2</v>
      </c>
      <c r="H25" s="150">
        <f t="shared" si="1"/>
        <v>9.8039215686274508E-2</v>
      </c>
      <c r="I25" s="197">
        <v>2568910</v>
      </c>
      <c r="J25" s="197">
        <v>2568910</v>
      </c>
      <c r="K25" s="197">
        <f t="shared" si="2"/>
        <v>256891</v>
      </c>
      <c r="L25" s="197">
        <f t="shared" si="3"/>
        <v>256891</v>
      </c>
      <c r="M25" s="230">
        <f>'市区町村別_在宅(医科)'!M25</f>
        <v>155</v>
      </c>
      <c r="N25" s="149">
        <v>11</v>
      </c>
      <c r="O25" s="149">
        <v>11</v>
      </c>
      <c r="P25" s="150">
        <f t="shared" si="4"/>
        <v>7.0967741935483872E-2</v>
      </c>
      <c r="Q25" s="150">
        <f t="shared" si="5"/>
        <v>7.0967741935483872E-2</v>
      </c>
      <c r="R25" s="197">
        <v>2597470</v>
      </c>
      <c r="S25" s="197">
        <v>2597470</v>
      </c>
      <c r="T25" s="197">
        <f t="shared" si="6"/>
        <v>236133.63636363635</v>
      </c>
      <c r="U25" s="197">
        <f t="shared" si="7"/>
        <v>236133.63636363635</v>
      </c>
      <c r="V25" s="230">
        <f>'市区町村別_在宅(医科)'!V25</f>
        <v>5292</v>
      </c>
      <c r="W25" s="149">
        <v>107</v>
      </c>
      <c r="X25" s="149">
        <v>107</v>
      </c>
      <c r="Y25" s="150">
        <f t="shared" si="8"/>
        <v>2.0219198790627363E-2</v>
      </c>
      <c r="Z25" s="150">
        <f t="shared" si="9"/>
        <v>2.0219198790627363E-2</v>
      </c>
      <c r="AA25" s="197">
        <v>20190190</v>
      </c>
      <c r="AB25" s="197">
        <v>20187190</v>
      </c>
      <c r="AC25" s="197">
        <f t="shared" si="10"/>
        <v>188693.36448598132</v>
      </c>
      <c r="AD25" s="197">
        <f t="shared" si="11"/>
        <v>188665.32710280374</v>
      </c>
      <c r="AE25" s="149">
        <f>'市区町村別_在宅(医科)'!AE25</f>
        <v>4266</v>
      </c>
      <c r="AF25" s="149">
        <v>220</v>
      </c>
      <c r="AG25" s="149">
        <v>220</v>
      </c>
      <c r="AH25" s="150">
        <f t="shared" si="12"/>
        <v>5.1570557899671826E-2</v>
      </c>
      <c r="AI25" s="150">
        <f t="shared" si="13"/>
        <v>5.1570557899671826E-2</v>
      </c>
      <c r="AJ25" s="197">
        <v>30784940</v>
      </c>
      <c r="AK25" s="197">
        <v>30769940</v>
      </c>
      <c r="AL25" s="197">
        <f t="shared" si="14"/>
        <v>139931.54545454544</v>
      </c>
      <c r="AM25" s="197">
        <f t="shared" si="15"/>
        <v>139863.36363636365</v>
      </c>
      <c r="AN25" s="149">
        <f>'市区町村別_在宅(医科)'!AN25</f>
        <v>2907</v>
      </c>
      <c r="AO25" s="149">
        <v>306</v>
      </c>
      <c r="AP25" s="149">
        <v>305</v>
      </c>
      <c r="AQ25" s="150">
        <f t="shared" si="16"/>
        <v>0.10526315789473684</v>
      </c>
      <c r="AR25" s="150">
        <f t="shared" si="17"/>
        <v>0.10491916064671483</v>
      </c>
      <c r="AS25" s="197">
        <v>41893670</v>
      </c>
      <c r="AT25" s="197">
        <v>41880600</v>
      </c>
      <c r="AU25" s="197">
        <f t="shared" si="18"/>
        <v>136907.4183006536</v>
      </c>
      <c r="AV25" s="197">
        <f t="shared" si="19"/>
        <v>137313.44262295082</v>
      </c>
      <c r="AW25" s="149">
        <f>'市区町村別_在宅(医科)'!AW25</f>
        <v>1450</v>
      </c>
      <c r="AX25" s="149">
        <v>230</v>
      </c>
      <c r="AY25" s="149">
        <v>230</v>
      </c>
      <c r="AZ25" s="150">
        <f t="shared" si="20"/>
        <v>0.15862068965517243</v>
      </c>
      <c r="BA25" s="150">
        <f t="shared" si="21"/>
        <v>0.15862068965517243</v>
      </c>
      <c r="BB25" s="197">
        <v>32637590</v>
      </c>
      <c r="BC25" s="197">
        <v>32622590</v>
      </c>
      <c r="BD25" s="197">
        <f t="shared" si="22"/>
        <v>141902.5652173913</v>
      </c>
      <c r="BE25" s="197">
        <f t="shared" si="23"/>
        <v>141837.34782608695</v>
      </c>
      <c r="BF25" s="149">
        <f>'市区町村別_在宅(医科)'!BF25</f>
        <v>532</v>
      </c>
      <c r="BG25" s="149">
        <v>121</v>
      </c>
      <c r="BH25" s="149">
        <v>121</v>
      </c>
      <c r="BI25" s="150">
        <f t="shared" si="24"/>
        <v>0.22744360902255639</v>
      </c>
      <c r="BJ25" s="150">
        <f t="shared" si="25"/>
        <v>0.22744360902255639</v>
      </c>
      <c r="BK25" s="197">
        <v>13417960</v>
      </c>
      <c r="BL25" s="197">
        <v>13417960</v>
      </c>
      <c r="BM25" s="197">
        <f t="shared" si="26"/>
        <v>110892.23140495867</v>
      </c>
      <c r="BN25" s="197">
        <f t="shared" si="27"/>
        <v>110892.23140495867</v>
      </c>
      <c r="BO25" s="149">
        <f>'市区町村別_在宅(医科)'!BO25</f>
        <v>14704</v>
      </c>
      <c r="BP25" s="149">
        <f t="shared" si="42"/>
        <v>1005</v>
      </c>
      <c r="BQ25" s="149">
        <f t="shared" si="42"/>
        <v>1004</v>
      </c>
      <c r="BR25" s="150">
        <f t="shared" si="29"/>
        <v>6.8348748639825901E-2</v>
      </c>
      <c r="BS25" s="150">
        <f t="shared" si="30"/>
        <v>6.8280739934711648E-2</v>
      </c>
      <c r="BT25" s="197">
        <f t="shared" si="43"/>
        <v>144090730</v>
      </c>
      <c r="BU25" s="197">
        <f t="shared" si="43"/>
        <v>144044660</v>
      </c>
      <c r="BV25" s="197">
        <f t="shared" si="32"/>
        <v>143373.86069651743</v>
      </c>
      <c r="BW25" s="197">
        <f t="shared" si="33"/>
        <v>143470.77689243027</v>
      </c>
      <c r="BY25" s="113" t="str">
        <f t="shared" si="34"/>
        <v>平野区</v>
      </c>
      <c r="BZ25" s="226">
        <f t="shared" si="35"/>
        <v>7.8031760524342131E-2</v>
      </c>
      <c r="CA25" s="226">
        <f t="shared" si="36"/>
        <v>7.8E-2</v>
      </c>
      <c r="CB25" s="113" t="str">
        <f t="shared" si="37"/>
        <v>阿倍野区</v>
      </c>
      <c r="CC25" s="226">
        <f t="shared" si="38"/>
        <v>7.8029245798191857E-2</v>
      </c>
      <c r="CD25" s="226">
        <f t="shared" si="39"/>
        <v>7.8E-2</v>
      </c>
      <c r="CE25" s="115"/>
      <c r="CF25" s="226">
        <f t="shared" si="40"/>
        <v>7.2999999999999995E-2</v>
      </c>
      <c r="CG25" s="226">
        <f t="shared" si="41"/>
        <v>7.2999999999999995E-2</v>
      </c>
      <c r="CH25" s="227">
        <v>0</v>
      </c>
    </row>
    <row r="26" spans="2:86" s="20" customFormat="1" ht="12">
      <c r="B26" s="148">
        <v>20</v>
      </c>
      <c r="C26" s="142" t="s">
        <v>115</v>
      </c>
      <c r="D26" s="230">
        <f>'市区町村別_在宅(医科)'!D26</f>
        <v>84</v>
      </c>
      <c r="E26" s="149">
        <v>5</v>
      </c>
      <c r="F26" s="149">
        <v>5</v>
      </c>
      <c r="G26" s="150">
        <f t="shared" si="0"/>
        <v>5.9523809523809521E-2</v>
      </c>
      <c r="H26" s="150">
        <f t="shared" si="1"/>
        <v>5.9523809523809521E-2</v>
      </c>
      <c r="I26" s="197">
        <v>809110</v>
      </c>
      <c r="J26" s="197">
        <v>809110</v>
      </c>
      <c r="K26" s="197">
        <f t="shared" si="2"/>
        <v>161822</v>
      </c>
      <c r="L26" s="197">
        <f t="shared" si="3"/>
        <v>161822</v>
      </c>
      <c r="M26" s="230">
        <f>'市区町村別_在宅(医科)'!M26</f>
        <v>200</v>
      </c>
      <c r="N26" s="149">
        <v>20</v>
      </c>
      <c r="O26" s="149">
        <v>20</v>
      </c>
      <c r="P26" s="150">
        <f t="shared" si="4"/>
        <v>0.1</v>
      </c>
      <c r="Q26" s="150">
        <f t="shared" si="5"/>
        <v>0.1</v>
      </c>
      <c r="R26" s="197">
        <v>4908330</v>
      </c>
      <c r="S26" s="197">
        <v>4908330</v>
      </c>
      <c r="T26" s="197">
        <f t="shared" si="6"/>
        <v>245416.5</v>
      </c>
      <c r="U26" s="197">
        <f t="shared" si="7"/>
        <v>245416.5</v>
      </c>
      <c r="V26" s="230">
        <f>'市区町村別_在宅(医科)'!V26</f>
        <v>8178</v>
      </c>
      <c r="W26" s="149">
        <v>175</v>
      </c>
      <c r="X26" s="149">
        <v>175</v>
      </c>
      <c r="Y26" s="150">
        <f t="shared" si="8"/>
        <v>2.1398875030569822E-2</v>
      </c>
      <c r="Z26" s="150">
        <f t="shared" si="9"/>
        <v>2.1398875030569822E-2</v>
      </c>
      <c r="AA26" s="197">
        <v>25305120</v>
      </c>
      <c r="AB26" s="197">
        <v>25290120</v>
      </c>
      <c r="AC26" s="197">
        <f t="shared" si="10"/>
        <v>144600.6857142857</v>
      </c>
      <c r="AD26" s="197">
        <f t="shared" si="11"/>
        <v>144514.97142857141</v>
      </c>
      <c r="AE26" s="149">
        <f>'市区町村別_在宅(医科)'!AE26</f>
        <v>6227</v>
      </c>
      <c r="AF26" s="149">
        <v>311</v>
      </c>
      <c r="AG26" s="149">
        <v>311</v>
      </c>
      <c r="AH26" s="150">
        <f t="shared" si="12"/>
        <v>4.9943793158824475E-2</v>
      </c>
      <c r="AI26" s="150">
        <f t="shared" si="13"/>
        <v>4.9943793158824475E-2</v>
      </c>
      <c r="AJ26" s="197">
        <v>39568190</v>
      </c>
      <c r="AK26" s="197">
        <v>39549010</v>
      </c>
      <c r="AL26" s="197">
        <f t="shared" si="14"/>
        <v>127228.90675241158</v>
      </c>
      <c r="AM26" s="197">
        <f t="shared" si="15"/>
        <v>127167.2347266881</v>
      </c>
      <c r="AN26" s="149">
        <f>'市区町村別_在宅(医科)'!AN26</f>
        <v>4296</v>
      </c>
      <c r="AO26" s="149">
        <v>495</v>
      </c>
      <c r="AP26" s="149">
        <v>494</v>
      </c>
      <c r="AQ26" s="150">
        <f t="shared" si="16"/>
        <v>0.11522346368715083</v>
      </c>
      <c r="AR26" s="150">
        <f t="shared" si="17"/>
        <v>0.11499068901303539</v>
      </c>
      <c r="AS26" s="197">
        <v>60617510</v>
      </c>
      <c r="AT26" s="197">
        <v>60523910</v>
      </c>
      <c r="AU26" s="197">
        <f t="shared" si="18"/>
        <v>122459.61616161616</v>
      </c>
      <c r="AV26" s="197">
        <f t="shared" si="19"/>
        <v>122518.03643724696</v>
      </c>
      <c r="AW26" s="149">
        <f>'市区町村別_在宅(医科)'!AW26</f>
        <v>2027</v>
      </c>
      <c r="AX26" s="149">
        <v>379</v>
      </c>
      <c r="AY26" s="149">
        <v>378</v>
      </c>
      <c r="AZ26" s="150">
        <f t="shared" si="20"/>
        <v>0.18697582634435125</v>
      </c>
      <c r="BA26" s="150">
        <f t="shared" si="21"/>
        <v>0.18648248643315243</v>
      </c>
      <c r="BB26" s="197">
        <v>48164720</v>
      </c>
      <c r="BC26" s="197">
        <v>48161720</v>
      </c>
      <c r="BD26" s="197">
        <f t="shared" si="22"/>
        <v>127083.69393139842</v>
      </c>
      <c r="BE26" s="197">
        <f t="shared" si="23"/>
        <v>127411.95767195767</v>
      </c>
      <c r="BF26" s="149">
        <f>'市区町村別_在宅(医科)'!BF26</f>
        <v>785</v>
      </c>
      <c r="BG26" s="149">
        <v>225</v>
      </c>
      <c r="BH26" s="149">
        <v>225</v>
      </c>
      <c r="BI26" s="150">
        <f t="shared" si="24"/>
        <v>0.28662420382165604</v>
      </c>
      <c r="BJ26" s="150">
        <f t="shared" si="25"/>
        <v>0.28662420382165604</v>
      </c>
      <c r="BK26" s="197">
        <v>25903070</v>
      </c>
      <c r="BL26" s="197">
        <v>25843070</v>
      </c>
      <c r="BM26" s="197">
        <f t="shared" si="26"/>
        <v>115124.75555555556</v>
      </c>
      <c r="BN26" s="197">
        <f t="shared" si="27"/>
        <v>114858.08888888889</v>
      </c>
      <c r="BO26" s="149">
        <f>'市区町村別_在宅(医科)'!BO26</f>
        <v>21797</v>
      </c>
      <c r="BP26" s="149">
        <f t="shared" si="42"/>
        <v>1610</v>
      </c>
      <c r="BQ26" s="149">
        <f t="shared" si="42"/>
        <v>1608</v>
      </c>
      <c r="BR26" s="150">
        <f t="shared" si="29"/>
        <v>7.3863375693902833E-2</v>
      </c>
      <c r="BS26" s="150">
        <f t="shared" si="30"/>
        <v>7.3771619947699221E-2</v>
      </c>
      <c r="BT26" s="197">
        <f t="shared" si="43"/>
        <v>205276050</v>
      </c>
      <c r="BU26" s="197">
        <f t="shared" si="43"/>
        <v>205085270</v>
      </c>
      <c r="BV26" s="197">
        <f t="shared" si="32"/>
        <v>127500.65217391304</v>
      </c>
      <c r="BW26" s="197">
        <f t="shared" si="33"/>
        <v>127540.5907960199</v>
      </c>
      <c r="BY26" s="113" t="str">
        <f t="shared" si="34"/>
        <v>住之江区</v>
      </c>
      <c r="BZ26" s="226">
        <f t="shared" si="35"/>
        <v>7.7566211769782623E-2</v>
      </c>
      <c r="CA26" s="226">
        <f t="shared" si="36"/>
        <v>7.8E-2</v>
      </c>
      <c r="CB26" s="113" t="str">
        <f t="shared" si="37"/>
        <v>住之江区</v>
      </c>
      <c r="CC26" s="226">
        <f t="shared" si="38"/>
        <v>7.7404390743837315E-2</v>
      </c>
      <c r="CD26" s="226">
        <f t="shared" si="39"/>
        <v>7.6999999999999999E-2</v>
      </c>
      <c r="CE26" s="115"/>
      <c r="CF26" s="226">
        <f t="shared" si="40"/>
        <v>7.2999999999999995E-2</v>
      </c>
      <c r="CG26" s="226">
        <f t="shared" si="41"/>
        <v>7.2999999999999995E-2</v>
      </c>
      <c r="CH26" s="227">
        <v>0</v>
      </c>
    </row>
    <row r="27" spans="2:86" s="20" customFormat="1" ht="12">
      <c r="B27" s="148">
        <v>21</v>
      </c>
      <c r="C27" s="142" t="s">
        <v>116</v>
      </c>
      <c r="D27" s="230">
        <f>'市区町村別_在宅(医科)'!D27</f>
        <v>61</v>
      </c>
      <c r="E27" s="149">
        <v>8</v>
      </c>
      <c r="F27" s="149">
        <v>8</v>
      </c>
      <c r="G27" s="150">
        <f t="shared" si="0"/>
        <v>0.13114754098360656</v>
      </c>
      <c r="H27" s="150">
        <f t="shared" si="1"/>
        <v>0.13114754098360656</v>
      </c>
      <c r="I27" s="197">
        <v>891420</v>
      </c>
      <c r="J27" s="197">
        <v>891420</v>
      </c>
      <c r="K27" s="197">
        <f t="shared" si="2"/>
        <v>111427.5</v>
      </c>
      <c r="L27" s="197">
        <f t="shared" si="3"/>
        <v>111427.5</v>
      </c>
      <c r="M27" s="230">
        <f>'市区町村別_在宅(医科)'!M27</f>
        <v>112</v>
      </c>
      <c r="N27" s="149">
        <v>10</v>
      </c>
      <c r="O27" s="149">
        <v>10</v>
      </c>
      <c r="P27" s="150">
        <f t="shared" si="4"/>
        <v>8.9285714285714288E-2</v>
      </c>
      <c r="Q27" s="150">
        <f t="shared" si="5"/>
        <v>8.9285714285714288E-2</v>
      </c>
      <c r="R27" s="197">
        <v>1362550</v>
      </c>
      <c r="S27" s="197">
        <v>1362550</v>
      </c>
      <c r="T27" s="197">
        <f t="shared" si="6"/>
        <v>136255</v>
      </c>
      <c r="U27" s="197">
        <f t="shared" si="7"/>
        <v>136255</v>
      </c>
      <c r="V27" s="230">
        <f>'市区町村別_在宅(医科)'!V27</f>
        <v>5492</v>
      </c>
      <c r="W27" s="149">
        <v>130</v>
      </c>
      <c r="X27" s="149">
        <v>130</v>
      </c>
      <c r="Y27" s="150">
        <f t="shared" si="8"/>
        <v>2.3670793882010197E-2</v>
      </c>
      <c r="Z27" s="150">
        <f t="shared" si="9"/>
        <v>2.3670793882010197E-2</v>
      </c>
      <c r="AA27" s="197">
        <v>16568480</v>
      </c>
      <c r="AB27" s="197">
        <v>16484480</v>
      </c>
      <c r="AC27" s="197">
        <f t="shared" si="10"/>
        <v>127449.84615384616</v>
      </c>
      <c r="AD27" s="197">
        <f t="shared" si="11"/>
        <v>126803.69230769231</v>
      </c>
      <c r="AE27" s="149">
        <f>'市区町村別_在宅(医科)'!AE27</f>
        <v>4420</v>
      </c>
      <c r="AF27" s="149">
        <v>244</v>
      </c>
      <c r="AG27" s="149">
        <v>244</v>
      </c>
      <c r="AH27" s="150">
        <f t="shared" si="12"/>
        <v>5.5203619909502261E-2</v>
      </c>
      <c r="AI27" s="150">
        <f t="shared" si="13"/>
        <v>5.5203619909502261E-2</v>
      </c>
      <c r="AJ27" s="197">
        <v>34857510</v>
      </c>
      <c r="AK27" s="197">
        <v>34827510</v>
      </c>
      <c r="AL27" s="197">
        <f t="shared" si="14"/>
        <v>142858.6475409836</v>
      </c>
      <c r="AM27" s="197">
        <f t="shared" si="15"/>
        <v>142735.69672131148</v>
      </c>
      <c r="AN27" s="149">
        <f>'市区町村別_在宅(医科)'!AN27</f>
        <v>2895</v>
      </c>
      <c r="AO27" s="149">
        <v>356</v>
      </c>
      <c r="AP27" s="149">
        <v>356</v>
      </c>
      <c r="AQ27" s="150">
        <f t="shared" si="16"/>
        <v>0.1229706390328152</v>
      </c>
      <c r="AR27" s="150">
        <f t="shared" si="17"/>
        <v>0.1229706390328152</v>
      </c>
      <c r="AS27" s="197">
        <v>44916460</v>
      </c>
      <c r="AT27" s="197">
        <v>44904460</v>
      </c>
      <c r="AU27" s="197">
        <f t="shared" si="18"/>
        <v>126169.83146067416</v>
      </c>
      <c r="AV27" s="197">
        <f t="shared" si="19"/>
        <v>126136.12359550562</v>
      </c>
      <c r="AW27" s="149">
        <f>'市区町村別_在宅(医科)'!AW27</f>
        <v>1175</v>
      </c>
      <c r="AX27" s="149">
        <v>239</v>
      </c>
      <c r="AY27" s="149">
        <v>239</v>
      </c>
      <c r="AZ27" s="150">
        <f t="shared" si="20"/>
        <v>0.20340425531914894</v>
      </c>
      <c r="BA27" s="150">
        <f t="shared" si="21"/>
        <v>0.20340425531914894</v>
      </c>
      <c r="BB27" s="197">
        <v>34857030</v>
      </c>
      <c r="BC27" s="197">
        <v>34836030</v>
      </c>
      <c r="BD27" s="197">
        <f t="shared" si="22"/>
        <v>145845.31380753138</v>
      </c>
      <c r="BE27" s="197">
        <f t="shared" si="23"/>
        <v>145757.44769874477</v>
      </c>
      <c r="BF27" s="149">
        <f>'市区町村別_在宅(医科)'!BF27</f>
        <v>380</v>
      </c>
      <c r="BG27" s="149">
        <v>117</v>
      </c>
      <c r="BH27" s="149">
        <v>117</v>
      </c>
      <c r="BI27" s="150">
        <f t="shared" si="24"/>
        <v>0.30789473684210528</v>
      </c>
      <c r="BJ27" s="150">
        <f t="shared" si="25"/>
        <v>0.30789473684210528</v>
      </c>
      <c r="BK27" s="197">
        <v>13782200</v>
      </c>
      <c r="BL27" s="197">
        <v>13782200</v>
      </c>
      <c r="BM27" s="197">
        <f t="shared" si="26"/>
        <v>117796.5811965812</v>
      </c>
      <c r="BN27" s="197">
        <f t="shared" si="27"/>
        <v>117796.5811965812</v>
      </c>
      <c r="BO27" s="149">
        <f>'市区町村別_在宅(医科)'!BO27</f>
        <v>14535</v>
      </c>
      <c r="BP27" s="149">
        <f t="shared" si="42"/>
        <v>1104</v>
      </c>
      <c r="BQ27" s="149">
        <f t="shared" si="42"/>
        <v>1104</v>
      </c>
      <c r="BR27" s="150">
        <f t="shared" si="29"/>
        <v>7.5954592363261089E-2</v>
      </c>
      <c r="BS27" s="150">
        <f t="shared" si="30"/>
        <v>7.5954592363261089E-2</v>
      </c>
      <c r="BT27" s="197">
        <f t="shared" si="43"/>
        <v>147235650</v>
      </c>
      <c r="BU27" s="197">
        <f t="shared" si="43"/>
        <v>147088650</v>
      </c>
      <c r="BV27" s="197">
        <f t="shared" si="32"/>
        <v>133365.625</v>
      </c>
      <c r="BW27" s="197">
        <f t="shared" si="33"/>
        <v>133232.47282608695</v>
      </c>
      <c r="BY27" s="113" t="str">
        <f t="shared" si="34"/>
        <v>太子町</v>
      </c>
      <c r="BZ27" s="226">
        <f t="shared" si="35"/>
        <v>7.6548025353486107E-2</v>
      </c>
      <c r="CA27" s="226">
        <f t="shared" si="36"/>
        <v>7.6999999999999999E-2</v>
      </c>
      <c r="CB27" s="113" t="str">
        <f t="shared" si="37"/>
        <v>太子町</v>
      </c>
      <c r="CC27" s="226">
        <f t="shared" si="38"/>
        <v>7.6548025353486107E-2</v>
      </c>
      <c r="CD27" s="226">
        <f t="shared" si="39"/>
        <v>7.6999999999999999E-2</v>
      </c>
      <c r="CE27" s="115"/>
      <c r="CF27" s="226">
        <f t="shared" si="40"/>
        <v>7.2999999999999995E-2</v>
      </c>
      <c r="CG27" s="226">
        <f t="shared" si="41"/>
        <v>7.2999999999999995E-2</v>
      </c>
      <c r="CH27" s="227">
        <v>0</v>
      </c>
    </row>
    <row r="28" spans="2:86" s="20" customFormat="1" ht="12">
      <c r="B28" s="148">
        <v>22</v>
      </c>
      <c r="C28" s="142" t="s">
        <v>65</v>
      </c>
      <c r="D28" s="230">
        <f>'市区町村別_在宅(医科)'!D28</f>
        <v>85</v>
      </c>
      <c r="E28" s="149">
        <v>5</v>
      </c>
      <c r="F28" s="149">
        <v>5</v>
      </c>
      <c r="G28" s="150">
        <f t="shared" si="0"/>
        <v>5.8823529411764705E-2</v>
      </c>
      <c r="H28" s="150">
        <f t="shared" si="1"/>
        <v>5.8823529411764705E-2</v>
      </c>
      <c r="I28" s="197">
        <v>852510</v>
      </c>
      <c r="J28" s="197">
        <v>852510</v>
      </c>
      <c r="K28" s="197">
        <f t="shared" si="2"/>
        <v>170502</v>
      </c>
      <c r="L28" s="197">
        <f t="shared" si="3"/>
        <v>170502</v>
      </c>
      <c r="M28" s="230">
        <f>'市区町村別_在宅(医科)'!M28</f>
        <v>191</v>
      </c>
      <c r="N28" s="149">
        <v>31</v>
      </c>
      <c r="O28" s="149">
        <v>31</v>
      </c>
      <c r="P28" s="150">
        <f t="shared" si="4"/>
        <v>0.16230366492146597</v>
      </c>
      <c r="Q28" s="150">
        <f t="shared" si="5"/>
        <v>0.16230366492146597</v>
      </c>
      <c r="R28" s="197">
        <v>5290410</v>
      </c>
      <c r="S28" s="197">
        <v>5290410</v>
      </c>
      <c r="T28" s="197">
        <f t="shared" si="6"/>
        <v>170658.38709677418</v>
      </c>
      <c r="U28" s="197">
        <f t="shared" si="7"/>
        <v>170658.38709677418</v>
      </c>
      <c r="V28" s="230">
        <f>'市区町村別_在宅(医科)'!V28</f>
        <v>7157</v>
      </c>
      <c r="W28" s="149">
        <v>178</v>
      </c>
      <c r="X28" s="149">
        <v>178</v>
      </c>
      <c r="Y28" s="150">
        <f t="shared" si="8"/>
        <v>2.4870755903311444E-2</v>
      </c>
      <c r="Z28" s="150">
        <f t="shared" si="9"/>
        <v>2.4870755903311444E-2</v>
      </c>
      <c r="AA28" s="197">
        <v>22936570</v>
      </c>
      <c r="AB28" s="197">
        <v>22921570</v>
      </c>
      <c r="AC28" s="197">
        <f t="shared" si="10"/>
        <v>128857.13483146067</v>
      </c>
      <c r="AD28" s="197">
        <f t="shared" si="11"/>
        <v>128772.86516853933</v>
      </c>
      <c r="AE28" s="149">
        <f>'市区町村別_在宅(医科)'!AE28</f>
        <v>5374</v>
      </c>
      <c r="AF28" s="149">
        <v>290</v>
      </c>
      <c r="AG28" s="149">
        <v>289</v>
      </c>
      <c r="AH28" s="150">
        <f t="shared" si="12"/>
        <v>5.3963528098250835E-2</v>
      </c>
      <c r="AI28" s="150">
        <f t="shared" si="13"/>
        <v>5.3777446966877557E-2</v>
      </c>
      <c r="AJ28" s="197">
        <v>39306900</v>
      </c>
      <c r="AK28" s="197">
        <v>39251780</v>
      </c>
      <c r="AL28" s="197">
        <f t="shared" si="14"/>
        <v>135541.03448275861</v>
      </c>
      <c r="AM28" s="197">
        <f t="shared" si="15"/>
        <v>135819.3079584775</v>
      </c>
      <c r="AN28" s="149">
        <f>'市区町村別_在宅(医科)'!AN28</f>
        <v>3501</v>
      </c>
      <c r="AO28" s="149">
        <v>424</v>
      </c>
      <c r="AP28" s="149">
        <v>423</v>
      </c>
      <c r="AQ28" s="150">
        <f t="shared" si="16"/>
        <v>0.12110825478434734</v>
      </c>
      <c r="AR28" s="150">
        <f t="shared" si="17"/>
        <v>0.12082262210796915</v>
      </c>
      <c r="AS28" s="197">
        <v>60621690</v>
      </c>
      <c r="AT28" s="197">
        <v>60607180</v>
      </c>
      <c r="AU28" s="197">
        <f t="shared" si="18"/>
        <v>142975.68396226416</v>
      </c>
      <c r="AV28" s="197">
        <f t="shared" si="19"/>
        <v>143279.38534278961</v>
      </c>
      <c r="AW28" s="149">
        <f>'市区町村別_在宅(医科)'!AW28</f>
        <v>1606</v>
      </c>
      <c r="AX28" s="149">
        <v>326</v>
      </c>
      <c r="AY28" s="149">
        <v>326</v>
      </c>
      <c r="AZ28" s="150">
        <f t="shared" si="20"/>
        <v>0.20298879202988793</v>
      </c>
      <c r="BA28" s="150">
        <f t="shared" si="21"/>
        <v>0.20298879202988793</v>
      </c>
      <c r="BB28" s="197">
        <v>47438560</v>
      </c>
      <c r="BC28" s="197">
        <v>47432560</v>
      </c>
      <c r="BD28" s="197">
        <f t="shared" si="22"/>
        <v>145517.05521472392</v>
      </c>
      <c r="BE28" s="197">
        <f t="shared" si="23"/>
        <v>145498.65030674846</v>
      </c>
      <c r="BF28" s="149">
        <f>'市区町村別_在宅(医科)'!BF28</f>
        <v>625</v>
      </c>
      <c r="BG28" s="149">
        <v>184</v>
      </c>
      <c r="BH28" s="149">
        <v>183</v>
      </c>
      <c r="BI28" s="150">
        <f t="shared" si="24"/>
        <v>0.2944</v>
      </c>
      <c r="BJ28" s="150">
        <f t="shared" si="25"/>
        <v>0.2928</v>
      </c>
      <c r="BK28" s="197">
        <v>23878390</v>
      </c>
      <c r="BL28" s="197">
        <v>23863390</v>
      </c>
      <c r="BM28" s="197">
        <f t="shared" si="26"/>
        <v>129773.85869565218</v>
      </c>
      <c r="BN28" s="197">
        <f t="shared" si="27"/>
        <v>130401.03825136612</v>
      </c>
      <c r="BO28" s="149">
        <f>'市区町村別_在宅(医科)'!BO28</f>
        <v>18539</v>
      </c>
      <c r="BP28" s="149">
        <f t="shared" si="42"/>
        <v>1438</v>
      </c>
      <c r="BQ28" s="149">
        <f t="shared" si="42"/>
        <v>1435</v>
      </c>
      <c r="BR28" s="150">
        <f t="shared" si="29"/>
        <v>7.7566211769782623E-2</v>
      </c>
      <c r="BS28" s="150">
        <f t="shared" si="30"/>
        <v>7.7404390743837315E-2</v>
      </c>
      <c r="BT28" s="197">
        <f t="shared" si="43"/>
        <v>200325030</v>
      </c>
      <c r="BU28" s="197">
        <f t="shared" si="43"/>
        <v>200219400</v>
      </c>
      <c r="BV28" s="197">
        <f t="shared" si="32"/>
        <v>139308.08762169679</v>
      </c>
      <c r="BW28" s="197">
        <f t="shared" si="33"/>
        <v>139525.71428571429</v>
      </c>
      <c r="BY28" s="113" t="str">
        <f t="shared" si="34"/>
        <v>鶴見区</v>
      </c>
      <c r="BZ28" s="226">
        <f t="shared" si="35"/>
        <v>7.5954592363261089E-2</v>
      </c>
      <c r="CA28" s="226">
        <f t="shared" si="36"/>
        <v>7.5999999999999998E-2</v>
      </c>
      <c r="CB28" s="113" t="str">
        <f t="shared" si="37"/>
        <v>鶴見区</v>
      </c>
      <c r="CC28" s="226">
        <f t="shared" si="38"/>
        <v>7.5954592363261089E-2</v>
      </c>
      <c r="CD28" s="226">
        <f t="shared" si="39"/>
        <v>7.5999999999999998E-2</v>
      </c>
      <c r="CE28" s="115"/>
      <c r="CF28" s="226">
        <f t="shared" si="40"/>
        <v>7.2999999999999995E-2</v>
      </c>
      <c r="CG28" s="226">
        <f t="shared" si="41"/>
        <v>7.2999999999999995E-2</v>
      </c>
      <c r="CH28" s="227">
        <v>0</v>
      </c>
    </row>
    <row r="29" spans="2:86" s="20" customFormat="1" ht="12">
      <c r="B29" s="148">
        <v>23</v>
      </c>
      <c r="C29" s="142" t="s">
        <v>117</v>
      </c>
      <c r="D29" s="230">
        <f>'市区町村別_在宅(医科)'!D29</f>
        <v>134</v>
      </c>
      <c r="E29" s="149">
        <v>10</v>
      </c>
      <c r="F29" s="149">
        <v>10</v>
      </c>
      <c r="G29" s="150">
        <f t="shared" si="0"/>
        <v>7.4626865671641784E-2</v>
      </c>
      <c r="H29" s="150">
        <f t="shared" si="1"/>
        <v>7.4626865671641784E-2</v>
      </c>
      <c r="I29" s="197">
        <v>1869090</v>
      </c>
      <c r="J29" s="197">
        <v>1863090</v>
      </c>
      <c r="K29" s="197">
        <f t="shared" si="2"/>
        <v>186909</v>
      </c>
      <c r="L29" s="197">
        <f t="shared" si="3"/>
        <v>186309</v>
      </c>
      <c r="M29" s="230">
        <f>'市区町村別_在宅(医科)'!M29</f>
        <v>300</v>
      </c>
      <c r="N29" s="149">
        <v>31</v>
      </c>
      <c r="O29" s="149">
        <v>31</v>
      </c>
      <c r="P29" s="150">
        <f t="shared" si="4"/>
        <v>0.10333333333333333</v>
      </c>
      <c r="Q29" s="150">
        <f t="shared" si="5"/>
        <v>0.10333333333333333</v>
      </c>
      <c r="R29" s="197">
        <v>6706950</v>
      </c>
      <c r="S29" s="197">
        <v>6703950</v>
      </c>
      <c r="T29" s="197">
        <f t="shared" si="6"/>
        <v>216353.22580645161</v>
      </c>
      <c r="U29" s="197">
        <f t="shared" si="7"/>
        <v>216256.45161290321</v>
      </c>
      <c r="V29" s="230">
        <f>'市区町村別_在宅(医科)'!V29</f>
        <v>11577</v>
      </c>
      <c r="W29" s="149">
        <v>295</v>
      </c>
      <c r="X29" s="149">
        <v>295</v>
      </c>
      <c r="Y29" s="150">
        <f t="shared" si="8"/>
        <v>2.5481558262071349E-2</v>
      </c>
      <c r="Z29" s="150">
        <f t="shared" si="9"/>
        <v>2.5481558262071349E-2</v>
      </c>
      <c r="AA29" s="197">
        <v>45496250</v>
      </c>
      <c r="AB29" s="197">
        <v>45346250</v>
      </c>
      <c r="AC29" s="197">
        <f t="shared" si="10"/>
        <v>154224.57627118644</v>
      </c>
      <c r="AD29" s="197">
        <f t="shared" si="11"/>
        <v>153716.10169491524</v>
      </c>
      <c r="AE29" s="149">
        <f>'市区町村別_在宅(医科)'!AE29</f>
        <v>9550</v>
      </c>
      <c r="AF29" s="149">
        <v>515</v>
      </c>
      <c r="AG29" s="149">
        <v>515</v>
      </c>
      <c r="AH29" s="150">
        <f t="shared" si="12"/>
        <v>5.3926701570680628E-2</v>
      </c>
      <c r="AI29" s="150">
        <f t="shared" si="13"/>
        <v>5.3926701570680628E-2</v>
      </c>
      <c r="AJ29" s="197">
        <v>74664340</v>
      </c>
      <c r="AK29" s="197">
        <v>74483140</v>
      </c>
      <c r="AL29" s="197">
        <f t="shared" si="14"/>
        <v>144979.3009708738</v>
      </c>
      <c r="AM29" s="197">
        <f t="shared" si="15"/>
        <v>144627.45631067961</v>
      </c>
      <c r="AN29" s="149">
        <f>'市区町村別_在宅(医科)'!AN29</f>
        <v>5926</v>
      </c>
      <c r="AO29" s="149">
        <v>795</v>
      </c>
      <c r="AP29" s="149">
        <v>795</v>
      </c>
      <c r="AQ29" s="150">
        <f t="shared" si="16"/>
        <v>0.13415457306783665</v>
      </c>
      <c r="AR29" s="150">
        <f t="shared" si="17"/>
        <v>0.13415457306783665</v>
      </c>
      <c r="AS29" s="197">
        <v>116434050</v>
      </c>
      <c r="AT29" s="197">
        <v>116155050</v>
      </c>
      <c r="AU29" s="197">
        <f t="shared" si="18"/>
        <v>146457.9245283019</v>
      </c>
      <c r="AV29" s="197">
        <f t="shared" si="19"/>
        <v>146106.98113207548</v>
      </c>
      <c r="AW29" s="149">
        <f>'市区町村別_在宅(医科)'!AW29</f>
        <v>2451</v>
      </c>
      <c r="AX29" s="149">
        <v>524</v>
      </c>
      <c r="AY29" s="149">
        <v>524</v>
      </c>
      <c r="AZ29" s="150">
        <f t="shared" si="20"/>
        <v>0.21379028967768257</v>
      </c>
      <c r="BA29" s="150">
        <f t="shared" si="21"/>
        <v>0.21379028967768257</v>
      </c>
      <c r="BB29" s="197">
        <v>71299000</v>
      </c>
      <c r="BC29" s="197">
        <v>71146000</v>
      </c>
      <c r="BD29" s="197">
        <f t="shared" si="22"/>
        <v>136066.79389312977</v>
      </c>
      <c r="BE29" s="197">
        <f t="shared" si="23"/>
        <v>135774.80916030533</v>
      </c>
      <c r="BF29" s="149">
        <f>'市区町村別_在宅(医科)'!BF29</f>
        <v>729</v>
      </c>
      <c r="BG29" s="149">
        <v>223</v>
      </c>
      <c r="BH29" s="149">
        <v>223</v>
      </c>
      <c r="BI29" s="150">
        <f t="shared" si="24"/>
        <v>0.30589849108367628</v>
      </c>
      <c r="BJ29" s="150">
        <f t="shared" si="25"/>
        <v>0.30589849108367628</v>
      </c>
      <c r="BK29" s="197">
        <v>31303710</v>
      </c>
      <c r="BL29" s="197">
        <v>31195710</v>
      </c>
      <c r="BM29" s="197">
        <f t="shared" si="26"/>
        <v>140375.38116591927</v>
      </c>
      <c r="BN29" s="197">
        <f t="shared" si="27"/>
        <v>139891.07623318385</v>
      </c>
      <c r="BO29" s="149">
        <f>'市区町村別_在宅(医科)'!BO29</f>
        <v>30667</v>
      </c>
      <c r="BP29" s="149">
        <f t="shared" si="42"/>
        <v>2393</v>
      </c>
      <c r="BQ29" s="149">
        <f t="shared" si="42"/>
        <v>2393</v>
      </c>
      <c r="BR29" s="150">
        <f t="shared" si="29"/>
        <v>7.8031760524342131E-2</v>
      </c>
      <c r="BS29" s="150">
        <f t="shared" si="30"/>
        <v>7.8031760524342131E-2</v>
      </c>
      <c r="BT29" s="197">
        <f t="shared" si="43"/>
        <v>347773390</v>
      </c>
      <c r="BU29" s="197">
        <f t="shared" si="43"/>
        <v>346893190</v>
      </c>
      <c r="BV29" s="197">
        <f t="shared" si="32"/>
        <v>145329.45674885082</v>
      </c>
      <c r="BW29" s="197">
        <f t="shared" si="33"/>
        <v>144961.63393230256</v>
      </c>
      <c r="BY29" s="113" t="str">
        <f t="shared" si="34"/>
        <v>天王寺区</v>
      </c>
      <c r="BZ29" s="226">
        <f t="shared" si="35"/>
        <v>7.5796031379787729E-2</v>
      </c>
      <c r="CA29" s="226">
        <f t="shared" si="36"/>
        <v>7.5999999999999998E-2</v>
      </c>
      <c r="CB29" s="113" t="str">
        <f t="shared" si="37"/>
        <v>天王寺区</v>
      </c>
      <c r="CC29" s="226">
        <f t="shared" si="38"/>
        <v>7.5796031379787729E-2</v>
      </c>
      <c r="CD29" s="226">
        <f t="shared" si="39"/>
        <v>7.5999999999999998E-2</v>
      </c>
      <c r="CE29" s="115"/>
      <c r="CF29" s="226">
        <f t="shared" si="40"/>
        <v>7.2999999999999995E-2</v>
      </c>
      <c r="CG29" s="226">
        <f t="shared" si="41"/>
        <v>7.2999999999999995E-2</v>
      </c>
      <c r="CH29" s="227">
        <v>0</v>
      </c>
    </row>
    <row r="30" spans="2:86" s="20" customFormat="1" ht="12">
      <c r="B30" s="148">
        <v>24</v>
      </c>
      <c r="C30" s="142" t="s">
        <v>118</v>
      </c>
      <c r="D30" s="230">
        <f>'市区町村別_在宅(医科)'!D30</f>
        <v>52</v>
      </c>
      <c r="E30" s="149">
        <v>7</v>
      </c>
      <c r="F30" s="149">
        <v>7</v>
      </c>
      <c r="G30" s="150">
        <f t="shared" si="0"/>
        <v>0.13461538461538461</v>
      </c>
      <c r="H30" s="150">
        <f t="shared" si="1"/>
        <v>0.13461538461538461</v>
      </c>
      <c r="I30" s="197">
        <v>1070460</v>
      </c>
      <c r="J30" s="197">
        <v>1070460</v>
      </c>
      <c r="K30" s="197">
        <f t="shared" si="2"/>
        <v>152922.85714285713</v>
      </c>
      <c r="L30" s="197">
        <f t="shared" si="3"/>
        <v>152922.85714285713</v>
      </c>
      <c r="M30" s="230">
        <f>'市区町村別_在宅(医科)'!M30</f>
        <v>107</v>
      </c>
      <c r="N30" s="149">
        <v>10</v>
      </c>
      <c r="O30" s="149">
        <v>10</v>
      </c>
      <c r="P30" s="150">
        <f t="shared" si="4"/>
        <v>9.3457943925233641E-2</v>
      </c>
      <c r="Q30" s="150">
        <f t="shared" si="5"/>
        <v>9.3457943925233641E-2</v>
      </c>
      <c r="R30" s="197">
        <v>1907390</v>
      </c>
      <c r="S30" s="197">
        <v>1907390</v>
      </c>
      <c r="T30" s="197">
        <f t="shared" si="6"/>
        <v>190739</v>
      </c>
      <c r="U30" s="197">
        <f t="shared" si="7"/>
        <v>190739</v>
      </c>
      <c r="V30" s="230">
        <f>'市区町村別_在宅(医科)'!V30</f>
        <v>4692</v>
      </c>
      <c r="W30" s="149">
        <v>103</v>
      </c>
      <c r="X30" s="149">
        <v>103</v>
      </c>
      <c r="Y30" s="150">
        <f t="shared" si="8"/>
        <v>2.195225916453538E-2</v>
      </c>
      <c r="Z30" s="150">
        <f t="shared" si="9"/>
        <v>2.195225916453538E-2</v>
      </c>
      <c r="AA30" s="197">
        <v>15257220</v>
      </c>
      <c r="AB30" s="197">
        <v>15248220</v>
      </c>
      <c r="AC30" s="197">
        <f t="shared" si="10"/>
        <v>148128.3495145631</v>
      </c>
      <c r="AD30" s="197">
        <f t="shared" si="11"/>
        <v>148040.9708737864</v>
      </c>
      <c r="AE30" s="149">
        <f>'市区町村別_在宅(医科)'!AE30</f>
        <v>3791</v>
      </c>
      <c r="AF30" s="149">
        <v>214</v>
      </c>
      <c r="AG30" s="149">
        <v>213</v>
      </c>
      <c r="AH30" s="150">
        <f t="shared" si="12"/>
        <v>5.6449485623845948E-2</v>
      </c>
      <c r="AI30" s="150">
        <f t="shared" si="13"/>
        <v>5.6185702980743865E-2</v>
      </c>
      <c r="AJ30" s="197">
        <v>27592790</v>
      </c>
      <c r="AK30" s="197">
        <v>27553790</v>
      </c>
      <c r="AL30" s="197">
        <f t="shared" si="14"/>
        <v>128938.27102803739</v>
      </c>
      <c r="AM30" s="197">
        <f t="shared" si="15"/>
        <v>129360.51643192489</v>
      </c>
      <c r="AN30" s="149">
        <f>'市区町村別_在宅(医科)'!AN30</f>
        <v>2687</v>
      </c>
      <c r="AO30" s="149">
        <v>325</v>
      </c>
      <c r="AP30" s="149">
        <v>324</v>
      </c>
      <c r="AQ30" s="150">
        <f t="shared" si="16"/>
        <v>0.12095273539263118</v>
      </c>
      <c r="AR30" s="150">
        <f t="shared" si="17"/>
        <v>0.12058057312988463</v>
      </c>
      <c r="AS30" s="197">
        <v>42279290</v>
      </c>
      <c r="AT30" s="197">
        <v>42169220</v>
      </c>
      <c r="AU30" s="197">
        <f t="shared" si="18"/>
        <v>130090.12307692308</v>
      </c>
      <c r="AV30" s="197">
        <f t="shared" si="19"/>
        <v>130151.91358024691</v>
      </c>
      <c r="AW30" s="149">
        <f>'市区町村別_在宅(医科)'!AW30</f>
        <v>1317</v>
      </c>
      <c r="AX30" s="149">
        <v>311</v>
      </c>
      <c r="AY30" s="149">
        <v>311</v>
      </c>
      <c r="AZ30" s="150">
        <f t="shared" si="20"/>
        <v>0.23614274867122248</v>
      </c>
      <c r="BA30" s="150">
        <f t="shared" si="21"/>
        <v>0.23614274867122248</v>
      </c>
      <c r="BB30" s="197">
        <v>41827470</v>
      </c>
      <c r="BC30" s="197">
        <v>41767470</v>
      </c>
      <c r="BD30" s="197">
        <f t="shared" si="22"/>
        <v>134493.47266881028</v>
      </c>
      <c r="BE30" s="197">
        <f t="shared" si="23"/>
        <v>134300.54662379422</v>
      </c>
      <c r="BF30" s="149">
        <f>'市区町村別_在宅(医科)'!BF30</f>
        <v>479</v>
      </c>
      <c r="BG30" s="149">
        <v>172</v>
      </c>
      <c r="BH30" s="149">
        <v>172</v>
      </c>
      <c r="BI30" s="150">
        <f t="shared" si="24"/>
        <v>0.35908141962421714</v>
      </c>
      <c r="BJ30" s="150">
        <f t="shared" si="25"/>
        <v>0.35908141962421714</v>
      </c>
      <c r="BK30" s="197">
        <v>21585240</v>
      </c>
      <c r="BL30" s="197">
        <v>21552240</v>
      </c>
      <c r="BM30" s="197">
        <f t="shared" si="26"/>
        <v>125495.58139534884</v>
      </c>
      <c r="BN30" s="197">
        <f t="shared" si="27"/>
        <v>125303.72093023256</v>
      </c>
      <c r="BO30" s="149">
        <f>'市区町村別_在宅(医科)'!BO30</f>
        <v>13125</v>
      </c>
      <c r="BP30" s="149">
        <f t="shared" si="42"/>
        <v>1142</v>
      </c>
      <c r="BQ30" s="149">
        <f t="shared" si="42"/>
        <v>1140</v>
      </c>
      <c r="BR30" s="150">
        <f t="shared" si="29"/>
        <v>8.7009523809523814E-2</v>
      </c>
      <c r="BS30" s="150">
        <f t="shared" si="30"/>
        <v>8.6857142857142855E-2</v>
      </c>
      <c r="BT30" s="197">
        <f t="shared" si="43"/>
        <v>151519860</v>
      </c>
      <c r="BU30" s="197">
        <f t="shared" si="43"/>
        <v>151268790</v>
      </c>
      <c r="BV30" s="197">
        <f t="shared" si="32"/>
        <v>132679.38704028021</v>
      </c>
      <c r="BW30" s="197">
        <f t="shared" si="33"/>
        <v>132691.92105263157</v>
      </c>
      <c r="BY30" s="113" t="str">
        <f t="shared" si="34"/>
        <v>八尾市</v>
      </c>
      <c r="BZ30" s="226">
        <f t="shared" si="35"/>
        <v>7.5521085797382453E-2</v>
      </c>
      <c r="CA30" s="226">
        <f t="shared" si="36"/>
        <v>7.5999999999999998E-2</v>
      </c>
      <c r="CB30" s="113" t="str">
        <f t="shared" si="37"/>
        <v>八尾市</v>
      </c>
      <c r="CC30" s="226">
        <f t="shared" si="38"/>
        <v>7.5424139602520604E-2</v>
      </c>
      <c r="CD30" s="226">
        <f t="shared" si="39"/>
        <v>7.4999999999999997E-2</v>
      </c>
      <c r="CE30" s="115"/>
      <c r="CF30" s="226">
        <f t="shared" si="40"/>
        <v>7.2999999999999995E-2</v>
      </c>
      <c r="CG30" s="226">
        <f t="shared" si="41"/>
        <v>7.2999999999999995E-2</v>
      </c>
      <c r="CH30" s="227">
        <v>0</v>
      </c>
    </row>
    <row r="31" spans="2:86" s="20" customFormat="1" ht="12">
      <c r="B31" s="148">
        <v>25</v>
      </c>
      <c r="C31" s="142" t="s">
        <v>119</v>
      </c>
      <c r="D31" s="230">
        <f>'市区町村別_在宅(医科)'!D31</f>
        <v>18</v>
      </c>
      <c r="E31" s="149">
        <v>2</v>
      </c>
      <c r="F31" s="149">
        <v>2</v>
      </c>
      <c r="G31" s="150">
        <f t="shared" si="0"/>
        <v>0.1111111111111111</v>
      </c>
      <c r="H31" s="150">
        <f t="shared" si="1"/>
        <v>0.1111111111111111</v>
      </c>
      <c r="I31" s="197">
        <v>200140</v>
      </c>
      <c r="J31" s="197">
        <v>200140</v>
      </c>
      <c r="K31" s="197">
        <f t="shared" si="2"/>
        <v>100070</v>
      </c>
      <c r="L31" s="197">
        <f t="shared" si="3"/>
        <v>100070</v>
      </c>
      <c r="M31" s="230">
        <f>'市区町村別_在宅(医科)'!M31</f>
        <v>68</v>
      </c>
      <c r="N31" s="149">
        <v>8</v>
      </c>
      <c r="O31" s="149">
        <v>8</v>
      </c>
      <c r="P31" s="150">
        <f t="shared" si="4"/>
        <v>0.11764705882352941</v>
      </c>
      <c r="Q31" s="150">
        <f t="shared" si="5"/>
        <v>0.11764705882352941</v>
      </c>
      <c r="R31" s="197">
        <v>1014400</v>
      </c>
      <c r="S31" s="197">
        <v>1014400</v>
      </c>
      <c r="T31" s="197">
        <f t="shared" si="6"/>
        <v>126800</v>
      </c>
      <c r="U31" s="197">
        <f t="shared" si="7"/>
        <v>126800</v>
      </c>
      <c r="V31" s="230">
        <f>'市区町村別_在宅(医科)'!V31</f>
        <v>3264</v>
      </c>
      <c r="W31" s="149">
        <v>74</v>
      </c>
      <c r="X31" s="149">
        <v>74</v>
      </c>
      <c r="Y31" s="150">
        <f t="shared" si="8"/>
        <v>2.267156862745098E-2</v>
      </c>
      <c r="Z31" s="150">
        <f t="shared" si="9"/>
        <v>2.267156862745098E-2</v>
      </c>
      <c r="AA31" s="197">
        <v>7561280</v>
      </c>
      <c r="AB31" s="197">
        <v>7558000</v>
      </c>
      <c r="AC31" s="197">
        <f t="shared" si="10"/>
        <v>102179.45945945945</v>
      </c>
      <c r="AD31" s="197">
        <f t="shared" si="11"/>
        <v>102135.13513513513</v>
      </c>
      <c r="AE31" s="149">
        <f>'市区町村別_在宅(医科)'!AE31</f>
        <v>2527</v>
      </c>
      <c r="AF31" s="149">
        <v>125</v>
      </c>
      <c r="AG31" s="149">
        <v>125</v>
      </c>
      <c r="AH31" s="150">
        <f t="shared" si="12"/>
        <v>4.9465769687376336E-2</v>
      </c>
      <c r="AI31" s="150">
        <f t="shared" si="13"/>
        <v>4.9465769687376336E-2</v>
      </c>
      <c r="AJ31" s="197">
        <v>12767760</v>
      </c>
      <c r="AK31" s="197">
        <v>12724560</v>
      </c>
      <c r="AL31" s="197">
        <f t="shared" si="14"/>
        <v>102142.08</v>
      </c>
      <c r="AM31" s="197">
        <f t="shared" si="15"/>
        <v>101796.48</v>
      </c>
      <c r="AN31" s="149">
        <f>'市区町村別_在宅(医科)'!AN31</f>
        <v>1812</v>
      </c>
      <c r="AO31" s="149">
        <v>213</v>
      </c>
      <c r="AP31" s="149">
        <v>213</v>
      </c>
      <c r="AQ31" s="150">
        <f t="shared" si="16"/>
        <v>0.11754966887417219</v>
      </c>
      <c r="AR31" s="150">
        <f t="shared" si="17"/>
        <v>0.11754966887417219</v>
      </c>
      <c r="AS31" s="197">
        <v>24704240</v>
      </c>
      <c r="AT31" s="197">
        <v>24605840</v>
      </c>
      <c r="AU31" s="197">
        <f t="shared" si="18"/>
        <v>115982.34741784037</v>
      </c>
      <c r="AV31" s="197">
        <f t="shared" si="19"/>
        <v>115520.37558685445</v>
      </c>
      <c r="AW31" s="149">
        <f>'市区町村別_在宅(医科)'!AW31</f>
        <v>1043</v>
      </c>
      <c r="AX31" s="149">
        <v>202</v>
      </c>
      <c r="AY31" s="149">
        <v>202</v>
      </c>
      <c r="AZ31" s="150">
        <f t="shared" si="20"/>
        <v>0.19367209971236818</v>
      </c>
      <c r="BA31" s="150">
        <f t="shared" si="21"/>
        <v>0.19367209971236818</v>
      </c>
      <c r="BB31" s="197">
        <v>23579440</v>
      </c>
      <c r="BC31" s="197">
        <v>23555440</v>
      </c>
      <c r="BD31" s="197">
        <f t="shared" si="22"/>
        <v>116729.90099009901</v>
      </c>
      <c r="BE31" s="197">
        <f t="shared" si="23"/>
        <v>116611.08910891089</v>
      </c>
      <c r="BF31" s="149">
        <f>'市区町村別_在宅(医科)'!BF31</f>
        <v>365</v>
      </c>
      <c r="BG31" s="149">
        <v>102</v>
      </c>
      <c r="BH31" s="149">
        <v>102</v>
      </c>
      <c r="BI31" s="150">
        <f t="shared" si="24"/>
        <v>0.27945205479452057</v>
      </c>
      <c r="BJ31" s="150">
        <f t="shared" si="25"/>
        <v>0.27945205479452057</v>
      </c>
      <c r="BK31" s="197">
        <v>10467540</v>
      </c>
      <c r="BL31" s="197">
        <v>10461540</v>
      </c>
      <c r="BM31" s="197">
        <f t="shared" si="26"/>
        <v>102622.94117647059</v>
      </c>
      <c r="BN31" s="197">
        <f t="shared" si="27"/>
        <v>102564.11764705883</v>
      </c>
      <c r="BO31" s="149">
        <f>'市区町村別_在宅(医科)'!BO31</f>
        <v>9097</v>
      </c>
      <c r="BP31" s="149">
        <f t="shared" si="42"/>
        <v>726</v>
      </c>
      <c r="BQ31" s="149">
        <f t="shared" si="42"/>
        <v>726</v>
      </c>
      <c r="BR31" s="150">
        <f t="shared" si="29"/>
        <v>7.9806529625151154E-2</v>
      </c>
      <c r="BS31" s="150">
        <f t="shared" si="30"/>
        <v>7.9806529625151154E-2</v>
      </c>
      <c r="BT31" s="197">
        <f t="shared" si="43"/>
        <v>80294800</v>
      </c>
      <c r="BU31" s="197">
        <f t="shared" si="43"/>
        <v>80119920</v>
      </c>
      <c r="BV31" s="197">
        <f t="shared" si="32"/>
        <v>110598.89807162534</v>
      </c>
      <c r="BW31" s="197">
        <f t="shared" si="33"/>
        <v>110358.01652892563</v>
      </c>
      <c r="BY31" s="113" t="str">
        <f t="shared" si="34"/>
        <v>堺市美原区</v>
      </c>
      <c r="BZ31" s="226">
        <f t="shared" si="35"/>
        <v>7.5016097875080484E-2</v>
      </c>
      <c r="CA31" s="226">
        <f t="shared" si="36"/>
        <v>7.4999999999999997E-2</v>
      </c>
      <c r="CB31" s="113" t="str">
        <f t="shared" si="37"/>
        <v>堺市美原区</v>
      </c>
      <c r="CC31" s="226">
        <f t="shared" si="38"/>
        <v>7.5016097875080484E-2</v>
      </c>
      <c r="CD31" s="226">
        <f t="shared" si="39"/>
        <v>7.4999999999999997E-2</v>
      </c>
      <c r="CE31" s="115"/>
      <c r="CF31" s="226">
        <f t="shared" si="40"/>
        <v>7.2999999999999995E-2</v>
      </c>
      <c r="CG31" s="226">
        <f t="shared" si="41"/>
        <v>7.2999999999999995E-2</v>
      </c>
      <c r="CH31" s="227">
        <v>0</v>
      </c>
    </row>
    <row r="32" spans="2:86" s="20" customFormat="1" ht="12">
      <c r="B32" s="148">
        <v>26</v>
      </c>
      <c r="C32" s="142" t="s">
        <v>37</v>
      </c>
      <c r="D32" s="230">
        <f>'市区町村別_在宅(医科)'!D32</f>
        <v>644</v>
      </c>
      <c r="E32" s="149">
        <v>61</v>
      </c>
      <c r="F32" s="149">
        <v>61</v>
      </c>
      <c r="G32" s="150">
        <f t="shared" si="0"/>
        <v>9.4720496894409936E-2</v>
      </c>
      <c r="H32" s="150">
        <f t="shared" si="1"/>
        <v>9.4720496894409936E-2</v>
      </c>
      <c r="I32" s="197">
        <v>10580680</v>
      </c>
      <c r="J32" s="197">
        <v>10568680</v>
      </c>
      <c r="K32" s="197">
        <f t="shared" si="2"/>
        <v>173453.77049180327</v>
      </c>
      <c r="L32" s="197">
        <f t="shared" si="3"/>
        <v>173257.04918032786</v>
      </c>
      <c r="M32" s="230">
        <f>'市区町村別_在宅(医科)'!M32</f>
        <v>1185</v>
      </c>
      <c r="N32" s="149">
        <v>114</v>
      </c>
      <c r="O32" s="149">
        <v>113</v>
      </c>
      <c r="P32" s="150">
        <f t="shared" si="4"/>
        <v>9.6202531645569619E-2</v>
      </c>
      <c r="Q32" s="150">
        <f t="shared" si="5"/>
        <v>9.535864978902954E-2</v>
      </c>
      <c r="R32" s="197">
        <v>18454040</v>
      </c>
      <c r="S32" s="197">
        <v>18414200</v>
      </c>
      <c r="T32" s="197">
        <f t="shared" si="6"/>
        <v>161877.54385964913</v>
      </c>
      <c r="U32" s="197">
        <f t="shared" si="7"/>
        <v>162957.52212389381</v>
      </c>
      <c r="V32" s="230">
        <f>'市区町村別_在宅(医科)'!V32</f>
        <v>51292</v>
      </c>
      <c r="W32" s="149">
        <v>988</v>
      </c>
      <c r="X32" s="149">
        <v>987</v>
      </c>
      <c r="Y32" s="150">
        <f t="shared" si="8"/>
        <v>1.9262263120954536E-2</v>
      </c>
      <c r="Z32" s="150">
        <f t="shared" si="9"/>
        <v>1.9242766903220774E-2</v>
      </c>
      <c r="AA32" s="197">
        <v>136973380</v>
      </c>
      <c r="AB32" s="197">
        <v>136823380</v>
      </c>
      <c r="AC32" s="197">
        <f t="shared" si="10"/>
        <v>138637.02429149798</v>
      </c>
      <c r="AD32" s="197">
        <f t="shared" si="11"/>
        <v>138625.5116514691</v>
      </c>
      <c r="AE32" s="149">
        <f>'市区町村別_在宅(医科)'!AE32</f>
        <v>36161</v>
      </c>
      <c r="AF32" s="149">
        <v>1803</v>
      </c>
      <c r="AG32" s="149">
        <v>1797</v>
      </c>
      <c r="AH32" s="150">
        <f t="shared" si="12"/>
        <v>4.9860346782445178E-2</v>
      </c>
      <c r="AI32" s="150">
        <f t="shared" si="13"/>
        <v>4.9694422167528556E-2</v>
      </c>
      <c r="AJ32" s="197">
        <v>261082670</v>
      </c>
      <c r="AK32" s="197">
        <v>260500270</v>
      </c>
      <c r="AL32" s="197">
        <f t="shared" si="14"/>
        <v>144804.58679977816</v>
      </c>
      <c r="AM32" s="197">
        <f t="shared" si="15"/>
        <v>144963.97885364498</v>
      </c>
      <c r="AN32" s="149">
        <f>'市区町村別_在宅(医科)'!AN32</f>
        <v>22319</v>
      </c>
      <c r="AO32" s="149">
        <v>2494</v>
      </c>
      <c r="AP32" s="149">
        <v>2484</v>
      </c>
      <c r="AQ32" s="150">
        <f t="shared" si="16"/>
        <v>0.11174335767731529</v>
      </c>
      <c r="AR32" s="150">
        <f t="shared" si="17"/>
        <v>0.11129530892961154</v>
      </c>
      <c r="AS32" s="197">
        <v>369417760</v>
      </c>
      <c r="AT32" s="197">
        <v>368588740</v>
      </c>
      <c r="AU32" s="197">
        <f t="shared" si="18"/>
        <v>148122.59823576585</v>
      </c>
      <c r="AV32" s="197">
        <f t="shared" si="19"/>
        <v>148385.1610305958</v>
      </c>
      <c r="AW32" s="149">
        <f>'市区町村別_在宅(医科)'!AW32</f>
        <v>10529</v>
      </c>
      <c r="AX32" s="149">
        <v>2138</v>
      </c>
      <c r="AY32" s="149">
        <v>2125</v>
      </c>
      <c r="AZ32" s="150">
        <f t="shared" si="20"/>
        <v>0.20305822015386077</v>
      </c>
      <c r="BA32" s="150">
        <f t="shared" si="21"/>
        <v>0.20182353499857536</v>
      </c>
      <c r="BB32" s="197">
        <v>305400050</v>
      </c>
      <c r="BC32" s="197">
        <v>304863620</v>
      </c>
      <c r="BD32" s="197">
        <f t="shared" si="22"/>
        <v>142843.80261927034</v>
      </c>
      <c r="BE32" s="197">
        <f t="shared" si="23"/>
        <v>143465.23294117648</v>
      </c>
      <c r="BF32" s="149">
        <f>'市区町村別_在宅(医科)'!BF32</f>
        <v>3820</v>
      </c>
      <c r="BG32" s="149">
        <v>1037</v>
      </c>
      <c r="BH32" s="149">
        <v>1028</v>
      </c>
      <c r="BI32" s="150">
        <f t="shared" si="24"/>
        <v>0.27146596858638744</v>
      </c>
      <c r="BJ32" s="150">
        <f t="shared" si="25"/>
        <v>0.26910994764397905</v>
      </c>
      <c r="BK32" s="197">
        <v>146709800</v>
      </c>
      <c r="BL32" s="197">
        <v>146407050</v>
      </c>
      <c r="BM32" s="197">
        <f t="shared" si="26"/>
        <v>141475.21697203472</v>
      </c>
      <c r="BN32" s="197">
        <f t="shared" si="27"/>
        <v>142419.30933852139</v>
      </c>
      <c r="BO32" s="149">
        <f>'市区町村別_在宅(医科)'!BO32</f>
        <v>125950</v>
      </c>
      <c r="BP32" s="149">
        <f t="shared" si="42"/>
        <v>8635</v>
      </c>
      <c r="BQ32" s="149">
        <f t="shared" si="42"/>
        <v>8595</v>
      </c>
      <c r="BR32" s="150">
        <f t="shared" si="29"/>
        <v>6.8558951965065507E-2</v>
      </c>
      <c r="BS32" s="150">
        <f t="shared" si="30"/>
        <v>6.8241365621278291E-2</v>
      </c>
      <c r="BT32" s="197">
        <f t="shared" si="43"/>
        <v>1248618380</v>
      </c>
      <c r="BU32" s="197">
        <f t="shared" si="43"/>
        <v>1246165940</v>
      </c>
      <c r="BV32" s="197">
        <f t="shared" si="32"/>
        <v>144599.69658367112</v>
      </c>
      <c r="BW32" s="197">
        <f t="shared" si="33"/>
        <v>144987.31122745783</v>
      </c>
      <c r="BY32" s="113" t="str">
        <f t="shared" si="34"/>
        <v>泉大津市</v>
      </c>
      <c r="BZ32" s="226">
        <f t="shared" si="35"/>
        <v>7.4674694115362206E-2</v>
      </c>
      <c r="CA32" s="226">
        <f t="shared" si="36"/>
        <v>7.4999999999999997E-2</v>
      </c>
      <c r="CB32" s="113" t="str">
        <f t="shared" si="37"/>
        <v>泉大津市</v>
      </c>
      <c r="CC32" s="226">
        <f t="shared" si="38"/>
        <v>7.4674694115362206E-2</v>
      </c>
      <c r="CD32" s="226">
        <f t="shared" si="39"/>
        <v>7.4999999999999997E-2</v>
      </c>
      <c r="CE32" s="115"/>
      <c r="CF32" s="226">
        <f t="shared" si="40"/>
        <v>7.2999999999999995E-2</v>
      </c>
      <c r="CG32" s="226">
        <f t="shared" si="41"/>
        <v>7.2999999999999995E-2</v>
      </c>
      <c r="CH32" s="227">
        <v>0</v>
      </c>
    </row>
    <row r="33" spans="2:86" s="20" customFormat="1" ht="12">
      <c r="B33" s="148">
        <v>27</v>
      </c>
      <c r="C33" s="142" t="s">
        <v>38</v>
      </c>
      <c r="D33" s="230">
        <f>'市区町村別_在宅(医科)'!D33</f>
        <v>131</v>
      </c>
      <c r="E33" s="149">
        <v>16</v>
      </c>
      <c r="F33" s="149">
        <v>16</v>
      </c>
      <c r="G33" s="150">
        <f t="shared" si="0"/>
        <v>0.12213740458015267</v>
      </c>
      <c r="H33" s="150">
        <f t="shared" si="1"/>
        <v>0.12213740458015267</v>
      </c>
      <c r="I33" s="197">
        <v>2147640</v>
      </c>
      <c r="J33" s="197">
        <v>2144640</v>
      </c>
      <c r="K33" s="197">
        <f t="shared" si="2"/>
        <v>134227.5</v>
      </c>
      <c r="L33" s="197">
        <f t="shared" si="3"/>
        <v>134040</v>
      </c>
      <c r="M33" s="230">
        <f>'市区町村別_在宅(医科)'!M33</f>
        <v>174</v>
      </c>
      <c r="N33" s="149">
        <v>15</v>
      </c>
      <c r="O33" s="149">
        <v>15</v>
      </c>
      <c r="P33" s="150">
        <f t="shared" si="4"/>
        <v>8.6206896551724144E-2</v>
      </c>
      <c r="Q33" s="150">
        <f t="shared" si="5"/>
        <v>8.6206896551724144E-2</v>
      </c>
      <c r="R33" s="197">
        <v>2279140</v>
      </c>
      <c r="S33" s="197">
        <v>2279140</v>
      </c>
      <c r="T33" s="197">
        <f t="shared" si="6"/>
        <v>151942.66666666666</v>
      </c>
      <c r="U33" s="197">
        <f t="shared" si="7"/>
        <v>151942.66666666666</v>
      </c>
      <c r="V33" s="230">
        <f>'市区町村別_在宅(医科)'!V33</f>
        <v>8055</v>
      </c>
      <c r="W33" s="149">
        <v>172</v>
      </c>
      <c r="X33" s="149">
        <v>172</v>
      </c>
      <c r="Y33" s="150">
        <f t="shared" si="8"/>
        <v>2.1353196772191184E-2</v>
      </c>
      <c r="Z33" s="150">
        <f t="shared" si="9"/>
        <v>2.1353196772191184E-2</v>
      </c>
      <c r="AA33" s="197">
        <v>25048470</v>
      </c>
      <c r="AB33" s="197">
        <v>24980310</v>
      </c>
      <c r="AC33" s="197">
        <f t="shared" si="10"/>
        <v>145630.63953488372</v>
      </c>
      <c r="AD33" s="197">
        <f t="shared" si="11"/>
        <v>145234.36046511628</v>
      </c>
      <c r="AE33" s="149">
        <f>'市区町村別_在宅(医科)'!AE33</f>
        <v>6059</v>
      </c>
      <c r="AF33" s="149">
        <v>301</v>
      </c>
      <c r="AG33" s="149">
        <v>295</v>
      </c>
      <c r="AH33" s="150">
        <f t="shared" si="12"/>
        <v>4.9678164713649116E-2</v>
      </c>
      <c r="AI33" s="150">
        <f t="shared" si="13"/>
        <v>4.8687902294107938E-2</v>
      </c>
      <c r="AJ33" s="197">
        <v>43808270</v>
      </c>
      <c r="AK33" s="197">
        <v>43507710</v>
      </c>
      <c r="AL33" s="197">
        <f t="shared" si="14"/>
        <v>145542.42524916944</v>
      </c>
      <c r="AM33" s="197">
        <f t="shared" si="15"/>
        <v>147483.7627118644</v>
      </c>
      <c r="AN33" s="149">
        <f>'市区町村別_在宅(医科)'!AN33</f>
        <v>4344</v>
      </c>
      <c r="AO33" s="149">
        <v>431</v>
      </c>
      <c r="AP33" s="149">
        <v>422</v>
      </c>
      <c r="AQ33" s="150">
        <f t="shared" si="16"/>
        <v>9.9217311233885816E-2</v>
      </c>
      <c r="AR33" s="150">
        <f t="shared" si="17"/>
        <v>9.7145488029465932E-2</v>
      </c>
      <c r="AS33" s="197">
        <v>65576850</v>
      </c>
      <c r="AT33" s="197">
        <v>65068990</v>
      </c>
      <c r="AU33" s="197">
        <f t="shared" si="18"/>
        <v>152150.46403712296</v>
      </c>
      <c r="AV33" s="197">
        <f t="shared" si="19"/>
        <v>154191.91943127962</v>
      </c>
      <c r="AW33" s="149">
        <f>'市区町村別_在宅(医科)'!AW33</f>
        <v>2285</v>
      </c>
      <c r="AX33" s="149">
        <v>426</v>
      </c>
      <c r="AY33" s="149">
        <v>423</v>
      </c>
      <c r="AZ33" s="150">
        <f t="shared" si="20"/>
        <v>0.18643326039387309</v>
      </c>
      <c r="BA33" s="150">
        <f t="shared" si="21"/>
        <v>0.18512035010940919</v>
      </c>
      <c r="BB33" s="197">
        <v>62596170</v>
      </c>
      <c r="BC33" s="197">
        <v>62409860</v>
      </c>
      <c r="BD33" s="197">
        <f t="shared" si="22"/>
        <v>146939.36619718309</v>
      </c>
      <c r="BE33" s="197">
        <f t="shared" si="23"/>
        <v>147541.04018912528</v>
      </c>
      <c r="BF33" s="149">
        <f>'市区町村別_在宅(医科)'!BF33</f>
        <v>806</v>
      </c>
      <c r="BG33" s="149">
        <v>210</v>
      </c>
      <c r="BH33" s="149">
        <v>205</v>
      </c>
      <c r="BI33" s="150">
        <f t="shared" si="24"/>
        <v>0.26054590570719605</v>
      </c>
      <c r="BJ33" s="150">
        <f t="shared" si="25"/>
        <v>0.25434243176178661</v>
      </c>
      <c r="BK33" s="197">
        <v>29170530</v>
      </c>
      <c r="BL33" s="197">
        <v>29004390</v>
      </c>
      <c r="BM33" s="197">
        <f t="shared" si="26"/>
        <v>138907.28571428571</v>
      </c>
      <c r="BN33" s="197">
        <f t="shared" si="27"/>
        <v>141484.82926829267</v>
      </c>
      <c r="BO33" s="149">
        <f>'市区町村別_在宅(医科)'!BO33</f>
        <v>21854</v>
      </c>
      <c r="BP33" s="149">
        <f t="shared" si="42"/>
        <v>1571</v>
      </c>
      <c r="BQ33" s="149">
        <f t="shared" si="42"/>
        <v>1548</v>
      </c>
      <c r="BR33" s="150">
        <f t="shared" si="29"/>
        <v>7.1886153564564834E-2</v>
      </c>
      <c r="BS33" s="150">
        <f t="shared" si="30"/>
        <v>7.0833714651779997E-2</v>
      </c>
      <c r="BT33" s="197">
        <f t="shared" si="43"/>
        <v>230627070</v>
      </c>
      <c r="BU33" s="197">
        <f t="shared" si="43"/>
        <v>229395040</v>
      </c>
      <c r="BV33" s="197">
        <f t="shared" si="32"/>
        <v>146802.71801400383</v>
      </c>
      <c r="BW33" s="197">
        <f t="shared" si="33"/>
        <v>148188.01033591732</v>
      </c>
      <c r="BY33" s="113" t="str">
        <f t="shared" si="34"/>
        <v>堺市西区</v>
      </c>
      <c r="BZ33" s="226">
        <f t="shared" si="35"/>
        <v>7.4284009546539381E-2</v>
      </c>
      <c r="CA33" s="226">
        <f t="shared" si="36"/>
        <v>7.3999999999999996E-2</v>
      </c>
      <c r="CB33" s="113" t="str">
        <f t="shared" si="37"/>
        <v>豊中市</v>
      </c>
      <c r="CC33" s="226">
        <f t="shared" si="38"/>
        <v>7.4130419749671536E-2</v>
      </c>
      <c r="CD33" s="226">
        <f t="shared" si="39"/>
        <v>7.3999999999999996E-2</v>
      </c>
      <c r="CE33" s="115"/>
      <c r="CF33" s="226">
        <f t="shared" si="40"/>
        <v>7.2999999999999995E-2</v>
      </c>
      <c r="CG33" s="226">
        <f t="shared" si="41"/>
        <v>7.2999999999999995E-2</v>
      </c>
      <c r="CH33" s="227">
        <v>0</v>
      </c>
    </row>
    <row r="34" spans="2:86" s="20" customFormat="1" ht="12">
      <c r="B34" s="148">
        <v>28</v>
      </c>
      <c r="C34" s="142" t="s">
        <v>39</v>
      </c>
      <c r="D34" s="230">
        <f>'市区町村別_在宅(医科)'!D34</f>
        <v>107</v>
      </c>
      <c r="E34" s="149">
        <v>6</v>
      </c>
      <c r="F34" s="149">
        <v>6</v>
      </c>
      <c r="G34" s="150">
        <f t="shared" si="0"/>
        <v>5.6074766355140186E-2</v>
      </c>
      <c r="H34" s="150">
        <f t="shared" si="1"/>
        <v>5.6074766355140186E-2</v>
      </c>
      <c r="I34" s="197">
        <v>1226200</v>
      </c>
      <c r="J34" s="197">
        <v>1217200</v>
      </c>
      <c r="K34" s="197">
        <f t="shared" si="2"/>
        <v>204366.66666666666</v>
      </c>
      <c r="L34" s="197">
        <f t="shared" si="3"/>
        <v>202866.66666666666</v>
      </c>
      <c r="M34" s="230">
        <f>'市区町村別_在宅(医科)'!M34</f>
        <v>183</v>
      </c>
      <c r="N34" s="149">
        <v>18</v>
      </c>
      <c r="O34" s="149">
        <v>18</v>
      </c>
      <c r="P34" s="150">
        <f t="shared" si="4"/>
        <v>9.8360655737704916E-2</v>
      </c>
      <c r="Q34" s="150">
        <f t="shared" si="5"/>
        <v>9.8360655737704916E-2</v>
      </c>
      <c r="R34" s="197">
        <v>2771450</v>
      </c>
      <c r="S34" s="197">
        <v>2771450</v>
      </c>
      <c r="T34" s="197">
        <f t="shared" si="6"/>
        <v>153969.44444444444</v>
      </c>
      <c r="U34" s="197">
        <f t="shared" si="7"/>
        <v>153969.44444444444</v>
      </c>
      <c r="V34" s="230">
        <f>'市区町村別_在宅(医科)'!V34</f>
        <v>7503</v>
      </c>
      <c r="W34" s="149">
        <v>149</v>
      </c>
      <c r="X34" s="149">
        <v>149</v>
      </c>
      <c r="Y34" s="150">
        <f t="shared" si="8"/>
        <v>1.9858723177395707E-2</v>
      </c>
      <c r="Z34" s="150">
        <f t="shared" si="9"/>
        <v>1.9858723177395707E-2</v>
      </c>
      <c r="AA34" s="197">
        <v>23511320</v>
      </c>
      <c r="AB34" s="197">
        <v>23490320</v>
      </c>
      <c r="AC34" s="197">
        <f t="shared" si="10"/>
        <v>157794.09395973154</v>
      </c>
      <c r="AD34" s="197">
        <f t="shared" si="11"/>
        <v>157653.1543624161</v>
      </c>
      <c r="AE34" s="149">
        <f>'市区町村別_在宅(医科)'!AE34</f>
        <v>4897</v>
      </c>
      <c r="AF34" s="149">
        <v>240</v>
      </c>
      <c r="AG34" s="149">
        <v>240</v>
      </c>
      <c r="AH34" s="150">
        <f t="shared" si="12"/>
        <v>4.900959771288544E-2</v>
      </c>
      <c r="AI34" s="150">
        <f t="shared" si="13"/>
        <v>4.900959771288544E-2</v>
      </c>
      <c r="AJ34" s="197">
        <v>36222810</v>
      </c>
      <c r="AK34" s="197">
        <v>36138810</v>
      </c>
      <c r="AL34" s="197">
        <f t="shared" si="14"/>
        <v>150928.375</v>
      </c>
      <c r="AM34" s="197">
        <f t="shared" si="15"/>
        <v>150578.375</v>
      </c>
      <c r="AN34" s="149">
        <f>'市区町村別_在宅(医科)'!AN34</f>
        <v>2834</v>
      </c>
      <c r="AO34" s="149">
        <v>324</v>
      </c>
      <c r="AP34" s="149">
        <v>324</v>
      </c>
      <c r="AQ34" s="150">
        <f t="shared" si="16"/>
        <v>0.11432604093154553</v>
      </c>
      <c r="AR34" s="150">
        <f t="shared" si="17"/>
        <v>0.11432604093154553</v>
      </c>
      <c r="AS34" s="197">
        <v>51724820</v>
      </c>
      <c r="AT34" s="197">
        <v>51679820</v>
      </c>
      <c r="AU34" s="197">
        <f t="shared" si="18"/>
        <v>159644.50617283949</v>
      </c>
      <c r="AV34" s="197">
        <f t="shared" si="19"/>
        <v>159505.61728395062</v>
      </c>
      <c r="AW34" s="149">
        <f>'市区町村別_在宅(医科)'!AW34</f>
        <v>1260</v>
      </c>
      <c r="AX34" s="149">
        <v>253</v>
      </c>
      <c r="AY34" s="149">
        <v>252</v>
      </c>
      <c r="AZ34" s="150">
        <f t="shared" si="20"/>
        <v>0.2007936507936508</v>
      </c>
      <c r="BA34" s="150">
        <f t="shared" si="21"/>
        <v>0.2</v>
      </c>
      <c r="BB34" s="197">
        <v>40063270</v>
      </c>
      <c r="BC34" s="197">
        <v>40036270</v>
      </c>
      <c r="BD34" s="197">
        <f t="shared" si="22"/>
        <v>158352.84584980237</v>
      </c>
      <c r="BE34" s="197">
        <f t="shared" si="23"/>
        <v>158874.08730158731</v>
      </c>
      <c r="BF34" s="149">
        <f>'市区町村別_在宅(医科)'!BF34</f>
        <v>516</v>
      </c>
      <c r="BG34" s="149">
        <v>116</v>
      </c>
      <c r="BH34" s="149">
        <v>116</v>
      </c>
      <c r="BI34" s="150">
        <f t="shared" si="24"/>
        <v>0.22480620155038761</v>
      </c>
      <c r="BJ34" s="150">
        <f t="shared" si="25"/>
        <v>0.22480620155038761</v>
      </c>
      <c r="BK34" s="197">
        <v>16856450</v>
      </c>
      <c r="BL34" s="197">
        <v>16829170</v>
      </c>
      <c r="BM34" s="197">
        <f t="shared" si="26"/>
        <v>145314.22413793104</v>
      </c>
      <c r="BN34" s="197">
        <f t="shared" si="27"/>
        <v>145079.05172413794</v>
      </c>
      <c r="BO34" s="149">
        <f>'市区町村別_在宅(医科)'!BO34</f>
        <v>17300</v>
      </c>
      <c r="BP34" s="149">
        <f t="shared" si="42"/>
        <v>1106</v>
      </c>
      <c r="BQ34" s="149">
        <f t="shared" si="42"/>
        <v>1105</v>
      </c>
      <c r="BR34" s="150">
        <f t="shared" si="29"/>
        <v>6.3930635838150285E-2</v>
      </c>
      <c r="BS34" s="150">
        <f t="shared" si="30"/>
        <v>6.3872832369942192E-2</v>
      </c>
      <c r="BT34" s="197">
        <f t="shared" si="43"/>
        <v>172376320</v>
      </c>
      <c r="BU34" s="197">
        <f t="shared" si="43"/>
        <v>172163040</v>
      </c>
      <c r="BV34" s="197">
        <f t="shared" si="32"/>
        <v>155855.62386980109</v>
      </c>
      <c r="BW34" s="197">
        <f t="shared" si="33"/>
        <v>155803.65610859729</v>
      </c>
      <c r="BY34" s="113" t="str">
        <f t="shared" si="34"/>
        <v>豊中市</v>
      </c>
      <c r="BZ34" s="226">
        <f t="shared" si="35"/>
        <v>7.4268722771592563E-2</v>
      </c>
      <c r="CA34" s="226">
        <f t="shared" si="36"/>
        <v>7.3999999999999996E-2</v>
      </c>
      <c r="CB34" s="113" t="str">
        <f t="shared" si="37"/>
        <v>堺市西区</v>
      </c>
      <c r="CC34" s="226">
        <f t="shared" si="38"/>
        <v>7.4085123309466983E-2</v>
      </c>
      <c r="CD34" s="226">
        <f t="shared" si="39"/>
        <v>7.3999999999999996E-2</v>
      </c>
      <c r="CE34" s="115"/>
      <c r="CF34" s="226">
        <f t="shared" si="40"/>
        <v>7.2999999999999995E-2</v>
      </c>
      <c r="CG34" s="226">
        <f t="shared" si="41"/>
        <v>7.2999999999999995E-2</v>
      </c>
      <c r="CH34" s="227">
        <v>0</v>
      </c>
    </row>
    <row r="35" spans="2:86" s="20" customFormat="1" ht="12">
      <c r="B35" s="148">
        <v>29</v>
      </c>
      <c r="C35" s="142" t="s">
        <v>40</v>
      </c>
      <c r="D35" s="230">
        <f>'市区町村別_在宅(医科)'!D35</f>
        <v>79</v>
      </c>
      <c r="E35" s="149">
        <v>10</v>
      </c>
      <c r="F35" s="149">
        <v>10</v>
      </c>
      <c r="G35" s="150">
        <f t="shared" si="0"/>
        <v>0.12658227848101267</v>
      </c>
      <c r="H35" s="150">
        <f t="shared" si="1"/>
        <v>0.12658227848101267</v>
      </c>
      <c r="I35" s="197">
        <v>1312740</v>
      </c>
      <c r="J35" s="197">
        <v>1312740</v>
      </c>
      <c r="K35" s="197">
        <f t="shared" si="2"/>
        <v>131274</v>
      </c>
      <c r="L35" s="197">
        <f t="shared" si="3"/>
        <v>131274</v>
      </c>
      <c r="M35" s="230">
        <f>'市区町村別_在宅(医科)'!M35</f>
        <v>119</v>
      </c>
      <c r="N35" s="149">
        <v>14</v>
      </c>
      <c r="O35" s="149">
        <v>14</v>
      </c>
      <c r="P35" s="150">
        <f t="shared" si="4"/>
        <v>0.11764705882352941</v>
      </c>
      <c r="Q35" s="150">
        <f t="shared" si="5"/>
        <v>0.11764705882352941</v>
      </c>
      <c r="R35" s="197">
        <v>2460650</v>
      </c>
      <c r="S35" s="197">
        <v>2448650</v>
      </c>
      <c r="T35" s="197">
        <f t="shared" si="6"/>
        <v>175760.71428571429</v>
      </c>
      <c r="U35" s="197">
        <f t="shared" si="7"/>
        <v>174903.57142857142</v>
      </c>
      <c r="V35" s="230">
        <f>'市区町村別_在宅(医科)'!V35</f>
        <v>5894</v>
      </c>
      <c r="W35" s="149">
        <v>93</v>
      </c>
      <c r="X35" s="149">
        <v>93</v>
      </c>
      <c r="Y35" s="150">
        <f t="shared" si="8"/>
        <v>1.5778758059043094E-2</v>
      </c>
      <c r="Z35" s="150">
        <f t="shared" si="9"/>
        <v>1.5778758059043094E-2</v>
      </c>
      <c r="AA35" s="197">
        <v>10944590</v>
      </c>
      <c r="AB35" s="197">
        <v>10926590</v>
      </c>
      <c r="AC35" s="197">
        <f t="shared" si="10"/>
        <v>117683.76344086022</v>
      </c>
      <c r="AD35" s="197">
        <f t="shared" si="11"/>
        <v>117490.21505376344</v>
      </c>
      <c r="AE35" s="149">
        <f>'市区町村別_在宅(医科)'!AE35</f>
        <v>4322</v>
      </c>
      <c r="AF35" s="149">
        <v>226</v>
      </c>
      <c r="AG35" s="149">
        <v>226</v>
      </c>
      <c r="AH35" s="150">
        <f t="shared" si="12"/>
        <v>5.2290606200832951E-2</v>
      </c>
      <c r="AI35" s="150">
        <f t="shared" si="13"/>
        <v>5.2290606200832951E-2</v>
      </c>
      <c r="AJ35" s="197">
        <v>32120710</v>
      </c>
      <c r="AK35" s="197">
        <v>32096710</v>
      </c>
      <c r="AL35" s="197">
        <f t="shared" si="14"/>
        <v>142127.0353982301</v>
      </c>
      <c r="AM35" s="197">
        <f t="shared" si="15"/>
        <v>142020.84070796461</v>
      </c>
      <c r="AN35" s="149">
        <f>'市区町村別_在宅(医科)'!AN35</f>
        <v>2706</v>
      </c>
      <c r="AO35" s="149">
        <v>319</v>
      </c>
      <c r="AP35" s="149">
        <v>319</v>
      </c>
      <c r="AQ35" s="150">
        <f t="shared" si="16"/>
        <v>0.11788617886178862</v>
      </c>
      <c r="AR35" s="150">
        <f t="shared" si="17"/>
        <v>0.11788617886178862</v>
      </c>
      <c r="AS35" s="197">
        <v>46208940</v>
      </c>
      <c r="AT35" s="197">
        <v>46142940</v>
      </c>
      <c r="AU35" s="197">
        <f t="shared" si="18"/>
        <v>144855.61128526647</v>
      </c>
      <c r="AV35" s="197">
        <f t="shared" si="19"/>
        <v>144648.71473354232</v>
      </c>
      <c r="AW35" s="149">
        <f>'市区町村別_在宅(医科)'!AW35</f>
        <v>1257</v>
      </c>
      <c r="AX35" s="149">
        <v>271</v>
      </c>
      <c r="AY35" s="149">
        <v>271</v>
      </c>
      <c r="AZ35" s="150">
        <f t="shared" si="20"/>
        <v>0.21559268098647574</v>
      </c>
      <c r="BA35" s="150">
        <f t="shared" si="21"/>
        <v>0.21559268098647574</v>
      </c>
      <c r="BB35" s="197">
        <v>41822620</v>
      </c>
      <c r="BC35" s="197">
        <v>41782140</v>
      </c>
      <c r="BD35" s="197">
        <f t="shared" si="22"/>
        <v>154327.01107011069</v>
      </c>
      <c r="BE35" s="197">
        <f t="shared" si="23"/>
        <v>154177.63837638375</v>
      </c>
      <c r="BF35" s="149">
        <f>'市区町村別_在宅(医科)'!BF35</f>
        <v>484</v>
      </c>
      <c r="BG35" s="149">
        <v>140</v>
      </c>
      <c r="BH35" s="149">
        <v>139</v>
      </c>
      <c r="BI35" s="150">
        <f t="shared" si="24"/>
        <v>0.28925619834710742</v>
      </c>
      <c r="BJ35" s="150">
        <f t="shared" si="25"/>
        <v>0.28719008264462809</v>
      </c>
      <c r="BK35" s="197">
        <v>22582590</v>
      </c>
      <c r="BL35" s="197">
        <v>22568790</v>
      </c>
      <c r="BM35" s="197">
        <f t="shared" si="26"/>
        <v>161304.21428571429</v>
      </c>
      <c r="BN35" s="197">
        <f t="shared" si="27"/>
        <v>162365.39568345324</v>
      </c>
      <c r="BO35" s="149">
        <f>'市区町村別_在宅(医科)'!BO35</f>
        <v>14861</v>
      </c>
      <c r="BP35" s="149">
        <f t="shared" si="42"/>
        <v>1073</v>
      </c>
      <c r="BQ35" s="149">
        <f t="shared" si="42"/>
        <v>1072</v>
      </c>
      <c r="BR35" s="150">
        <f t="shared" si="29"/>
        <v>7.2202408989973751E-2</v>
      </c>
      <c r="BS35" s="150">
        <f t="shared" si="30"/>
        <v>7.2135118767243114E-2</v>
      </c>
      <c r="BT35" s="197">
        <f t="shared" si="43"/>
        <v>157452840</v>
      </c>
      <c r="BU35" s="197">
        <f t="shared" si="43"/>
        <v>157278560</v>
      </c>
      <c r="BV35" s="197">
        <f t="shared" si="32"/>
        <v>146740.76421248834</v>
      </c>
      <c r="BW35" s="197">
        <f t="shared" si="33"/>
        <v>146715.07462686568</v>
      </c>
      <c r="BY35" s="113" t="str">
        <f t="shared" si="34"/>
        <v>都島区</v>
      </c>
      <c r="BZ35" s="226">
        <f t="shared" si="35"/>
        <v>7.3881759513389211E-2</v>
      </c>
      <c r="CA35" s="226">
        <f t="shared" si="36"/>
        <v>7.3999999999999996E-2</v>
      </c>
      <c r="CB35" s="113" t="str">
        <f t="shared" si="37"/>
        <v>都島区</v>
      </c>
      <c r="CC35" s="226">
        <f t="shared" si="38"/>
        <v>7.3881759513389211E-2</v>
      </c>
      <c r="CD35" s="226">
        <f t="shared" si="39"/>
        <v>7.3999999999999996E-2</v>
      </c>
      <c r="CE35" s="115"/>
      <c r="CF35" s="226">
        <f t="shared" si="40"/>
        <v>7.2999999999999995E-2</v>
      </c>
      <c r="CG35" s="226">
        <f t="shared" si="41"/>
        <v>7.2999999999999995E-2</v>
      </c>
      <c r="CH35" s="227">
        <v>0</v>
      </c>
    </row>
    <row r="36" spans="2:86" s="20" customFormat="1" ht="12">
      <c r="B36" s="148">
        <v>30</v>
      </c>
      <c r="C36" s="142" t="s">
        <v>41</v>
      </c>
      <c r="D36" s="230">
        <f>'市区町村別_在宅(医科)'!D36</f>
        <v>91</v>
      </c>
      <c r="E36" s="149">
        <v>12</v>
      </c>
      <c r="F36" s="149">
        <v>12</v>
      </c>
      <c r="G36" s="150">
        <f t="shared" si="0"/>
        <v>0.13186813186813187</v>
      </c>
      <c r="H36" s="150">
        <f t="shared" si="1"/>
        <v>0.13186813186813187</v>
      </c>
      <c r="I36" s="197">
        <v>2593610</v>
      </c>
      <c r="J36" s="197">
        <v>2593610</v>
      </c>
      <c r="K36" s="197">
        <f t="shared" si="2"/>
        <v>216134.16666666666</v>
      </c>
      <c r="L36" s="197">
        <f t="shared" si="3"/>
        <v>216134.16666666666</v>
      </c>
      <c r="M36" s="230">
        <f>'市区町村別_在宅(医科)'!M36</f>
        <v>129</v>
      </c>
      <c r="N36" s="149">
        <v>12</v>
      </c>
      <c r="O36" s="149">
        <v>12</v>
      </c>
      <c r="P36" s="150">
        <f t="shared" si="4"/>
        <v>9.3023255813953487E-2</v>
      </c>
      <c r="Q36" s="150">
        <f t="shared" si="5"/>
        <v>9.3023255813953487E-2</v>
      </c>
      <c r="R36" s="197">
        <v>2947350</v>
      </c>
      <c r="S36" s="197">
        <v>2947350</v>
      </c>
      <c r="T36" s="197">
        <f t="shared" si="6"/>
        <v>245612.5</v>
      </c>
      <c r="U36" s="197">
        <f t="shared" si="7"/>
        <v>245612.5</v>
      </c>
      <c r="V36" s="230">
        <f>'市区町村別_在宅(医科)'!V36</f>
        <v>7764</v>
      </c>
      <c r="W36" s="149">
        <v>158</v>
      </c>
      <c r="X36" s="149">
        <v>157</v>
      </c>
      <c r="Y36" s="150">
        <f t="shared" si="8"/>
        <v>2.0350334878928386E-2</v>
      </c>
      <c r="Z36" s="150">
        <f t="shared" si="9"/>
        <v>2.022153529108707E-2</v>
      </c>
      <c r="AA36" s="197">
        <v>21397770</v>
      </c>
      <c r="AB36" s="197">
        <v>21382770</v>
      </c>
      <c r="AC36" s="197">
        <f t="shared" si="10"/>
        <v>135428.92405063292</v>
      </c>
      <c r="AD36" s="197">
        <f t="shared" si="11"/>
        <v>136195.98726114651</v>
      </c>
      <c r="AE36" s="149">
        <f>'市区町村別_在宅(医科)'!AE36</f>
        <v>5774</v>
      </c>
      <c r="AF36" s="149">
        <v>312</v>
      </c>
      <c r="AG36" s="149">
        <v>312</v>
      </c>
      <c r="AH36" s="150">
        <f t="shared" si="12"/>
        <v>5.4035330793210948E-2</v>
      </c>
      <c r="AI36" s="150">
        <f t="shared" si="13"/>
        <v>5.4035330793210948E-2</v>
      </c>
      <c r="AJ36" s="197">
        <v>45909860</v>
      </c>
      <c r="AK36" s="197">
        <v>45778020</v>
      </c>
      <c r="AL36" s="197">
        <f t="shared" si="14"/>
        <v>147146.98717948719</v>
      </c>
      <c r="AM36" s="197">
        <f t="shared" si="15"/>
        <v>146724.42307692306</v>
      </c>
      <c r="AN36" s="149">
        <f>'市区町村別_在宅(医科)'!AN36</f>
        <v>3800</v>
      </c>
      <c r="AO36" s="149">
        <v>460</v>
      </c>
      <c r="AP36" s="149">
        <v>459</v>
      </c>
      <c r="AQ36" s="150">
        <f t="shared" si="16"/>
        <v>0.12105263157894737</v>
      </c>
      <c r="AR36" s="150">
        <f t="shared" si="17"/>
        <v>0.12078947368421053</v>
      </c>
      <c r="AS36" s="197">
        <v>66983150</v>
      </c>
      <c r="AT36" s="197">
        <v>66841990</v>
      </c>
      <c r="AU36" s="197">
        <f t="shared" si="18"/>
        <v>145615.54347826086</v>
      </c>
      <c r="AV36" s="197">
        <f t="shared" si="19"/>
        <v>145625.2505446623</v>
      </c>
      <c r="AW36" s="149">
        <f>'市区町村別_在宅(医科)'!AW36</f>
        <v>1883</v>
      </c>
      <c r="AX36" s="149">
        <v>368</v>
      </c>
      <c r="AY36" s="149">
        <v>367</v>
      </c>
      <c r="AZ36" s="150">
        <f t="shared" si="20"/>
        <v>0.19543281996813594</v>
      </c>
      <c r="BA36" s="150">
        <f t="shared" si="21"/>
        <v>0.19490175252257036</v>
      </c>
      <c r="BB36" s="197">
        <v>50848480</v>
      </c>
      <c r="BC36" s="197">
        <v>50788480</v>
      </c>
      <c r="BD36" s="197">
        <f t="shared" si="22"/>
        <v>138175.21739130435</v>
      </c>
      <c r="BE36" s="197">
        <f t="shared" si="23"/>
        <v>138388.22888283379</v>
      </c>
      <c r="BF36" s="149">
        <f>'市区町村別_在宅(医科)'!BF36</f>
        <v>671</v>
      </c>
      <c r="BG36" s="149">
        <v>172</v>
      </c>
      <c r="BH36" s="149">
        <v>171</v>
      </c>
      <c r="BI36" s="150">
        <f t="shared" si="24"/>
        <v>0.25633383010432192</v>
      </c>
      <c r="BJ36" s="150">
        <f t="shared" si="25"/>
        <v>0.2548435171385991</v>
      </c>
      <c r="BK36" s="197">
        <v>24225030</v>
      </c>
      <c r="BL36" s="197">
        <v>24208550</v>
      </c>
      <c r="BM36" s="197">
        <f t="shared" si="26"/>
        <v>140843.1976744186</v>
      </c>
      <c r="BN36" s="197">
        <f t="shared" si="27"/>
        <v>141570.4678362573</v>
      </c>
      <c r="BO36" s="149">
        <f>'市区町村別_在宅(医科)'!BO36</f>
        <v>20112</v>
      </c>
      <c r="BP36" s="149">
        <f t="shared" si="42"/>
        <v>1494</v>
      </c>
      <c r="BQ36" s="149">
        <f t="shared" si="42"/>
        <v>1490</v>
      </c>
      <c r="BR36" s="150">
        <f t="shared" si="29"/>
        <v>7.4284009546539381E-2</v>
      </c>
      <c r="BS36" s="150">
        <f t="shared" si="30"/>
        <v>7.4085123309466983E-2</v>
      </c>
      <c r="BT36" s="197">
        <f t="shared" si="43"/>
        <v>214905250</v>
      </c>
      <c r="BU36" s="197">
        <f t="shared" si="43"/>
        <v>214540770</v>
      </c>
      <c r="BV36" s="197">
        <f t="shared" si="32"/>
        <v>143845.54886211513</v>
      </c>
      <c r="BW36" s="197">
        <f t="shared" si="33"/>
        <v>143987.09395973154</v>
      </c>
      <c r="BY36" s="113" t="str">
        <f t="shared" si="34"/>
        <v>淀川区</v>
      </c>
      <c r="BZ36" s="226">
        <f t="shared" si="35"/>
        <v>7.3863375693902833E-2</v>
      </c>
      <c r="CA36" s="226">
        <f t="shared" si="36"/>
        <v>7.3999999999999996E-2</v>
      </c>
      <c r="CB36" s="113" t="str">
        <f t="shared" si="37"/>
        <v>淀川区</v>
      </c>
      <c r="CC36" s="226">
        <f t="shared" si="38"/>
        <v>7.3771619947699221E-2</v>
      </c>
      <c r="CD36" s="226">
        <f t="shared" si="39"/>
        <v>7.3999999999999996E-2</v>
      </c>
      <c r="CE36" s="115"/>
      <c r="CF36" s="226">
        <f t="shared" si="40"/>
        <v>7.2999999999999995E-2</v>
      </c>
      <c r="CG36" s="226">
        <f t="shared" si="41"/>
        <v>7.2999999999999995E-2</v>
      </c>
      <c r="CH36" s="227">
        <v>0</v>
      </c>
    </row>
    <row r="37" spans="2:86" s="20" customFormat="1" ht="12">
      <c r="B37" s="148">
        <v>31</v>
      </c>
      <c r="C37" s="142" t="s">
        <v>42</v>
      </c>
      <c r="D37" s="230">
        <f>'市区町村別_在宅(医科)'!D37</f>
        <v>139</v>
      </c>
      <c r="E37" s="149">
        <v>11</v>
      </c>
      <c r="F37" s="149">
        <v>11</v>
      </c>
      <c r="G37" s="150">
        <f t="shared" si="0"/>
        <v>7.9136690647482008E-2</v>
      </c>
      <c r="H37" s="150">
        <f t="shared" si="1"/>
        <v>7.9136690647482008E-2</v>
      </c>
      <c r="I37" s="197">
        <v>2363990</v>
      </c>
      <c r="J37" s="197">
        <v>2363990</v>
      </c>
      <c r="K37" s="197">
        <f t="shared" si="2"/>
        <v>214908.18181818182</v>
      </c>
      <c r="L37" s="197">
        <f t="shared" si="3"/>
        <v>214908.18181818182</v>
      </c>
      <c r="M37" s="230">
        <f>'市区町村別_在宅(医科)'!M37</f>
        <v>325</v>
      </c>
      <c r="N37" s="149">
        <v>32</v>
      </c>
      <c r="O37" s="149">
        <v>31</v>
      </c>
      <c r="P37" s="150">
        <f t="shared" si="4"/>
        <v>9.8461538461538461E-2</v>
      </c>
      <c r="Q37" s="150">
        <f t="shared" si="5"/>
        <v>9.5384615384615387E-2</v>
      </c>
      <c r="R37" s="197">
        <v>4088810</v>
      </c>
      <c r="S37" s="197">
        <v>4060970</v>
      </c>
      <c r="T37" s="197">
        <f t="shared" si="6"/>
        <v>127775.3125</v>
      </c>
      <c r="U37" s="197">
        <f t="shared" si="7"/>
        <v>130999.03225806452</v>
      </c>
      <c r="V37" s="230">
        <f>'市区町村別_在宅(医科)'!V37</f>
        <v>11109</v>
      </c>
      <c r="W37" s="149">
        <v>191</v>
      </c>
      <c r="X37" s="149">
        <v>191</v>
      </c>
      <c r="Y37" s="150">
        <f t="shared" si="8"/>
        <v>1.719326672067693E-2</v>
      </c>
      <c r="Z37" s="150">
        <f t="shared" si="9"/>
        <v>1.719326672067693E-2</v>
      </c>
      <c r="AA37" s="197">
        <v>26455430</v>
      </c>
      <c r="AB37" s="197">
        <v>26452150</v>
      </c>
      <c r="AC37" s="197">
        <f t="shared" si="10"/>
        <v>138510.10471204188</v>
      </c>
      <c r="AD37" s="197">
        <f t="shared" si="11"/>
        <v>138492.93193717278</v>
      </c>
      <c r="AE37" s="149">
        <f>'市区町村別_在宅(医科)'!AE37</f>
        <v>7401</v>
      </c>
      <c r="AF37" s="149">
        <v>300</v>
      </c>
      <c r="AG37" s="149">
        <v>300</v>
      </c>
      <c r="AH37" s="150">
        <f t="shared" si="12"/>
        <v>4.0535062829347386E-2</v>
      </c>
      <c r="AI37" s="150">
        <f t="shared" si="13"/>
        <v>4.0535062829347386E-2</v>
      </c>
      <c r="AJ37" s="197">
        <v>43779410</v>
      </c>
      <c r="AK37" s="197">
        <v>43770410</v>
      </c>
      <c r="AL37" s="197">
        <f t="shared" si="14"/>
        <v>145931.36666666667</v>
      </c>
      <c r="AM37" s="197">
        <f t="shared" si="15"/>
        <v>145901.36666666667</v>
      </c>
      <c r="AN37" s="149">
        <f>'市区町村別_在宅(医科)'!AN37</f>
        <v>4201</v>
      </c>
      <c r="AO37" s="149">
        <v>401</v>
      </c>
      <c r="AP37" s="149">
        <v>401</v>
      </c>
      <c r="AQ37" s="150">
        <f t="shared" si="16"/>
        <v>9.545346346108069E-2</v>
      </c>
      <c r="AR37" s="150">
        <f t="shared" si="17"/>
        <v>9.545346346108069E-2</v>
      </c>
      <c r="AS37" s="197">
        <v>57859570</v>
      </c>
      <c r="AT37" s="197">
        <v>57817570</v>
      </c>
      <c r="AU37" s="197">
        <f t="shared" si="18"/>
        <v>144288.20448877805</v>
      </c>
      <c r="AV37" s="197">
        <f t="shared" si="19"/>
        <v>144183.46633416458</v>
      </c>
      <c r="AW37" s="149">
        <f>'市区町村別_在宅(医科)'!AW37</f>
        <v>1841</v>
      </c>
      <c r="AX37" s="149">
        <v>339</v>
      </c>
      <c r="AY37" s="149">
        <v>336</v>
      </c>
      <c r="AZ37" s="150">
        <f t="shared" si="20"/>
        <v>0.18413905486148832</v>
      </c>
      <c r="BA37" s="150">
        <f t="shared" si="21"/>
        <v>0.18250950570342206</v>
      </c>
      <c r="BB37" s="197">
        <v>44785720</v>
      </c>
      <c r="BC37" s="197">
        <v>44716250</v>
      </c>
      <c r="BD37" s="197">
        <f t="shared" si="22"/>
        <v>132111.26843657816</v>
      </c>
      <c r="BE37" s="197">
        <f t="shared" si="23"/>
        <v>133084.07738095237</v>
      </c>
      <c r="BF37" s="149">
        <f>'市区町村別_在宅(医科)'!BF37</f>
        <v>702</v>
      </c>
      <c r="BG37" s="149">
        <v>168</v>
      </c>
      <c r="BH37" s="149">
        <v>167</v>
      </c>
      <c r="BI37" s="150">
        <f t="shared" si="24"/>
        <v>0.23931623931623933</v>
      </c>
      <c r="BJ37" s="150">
        <f t="shared" si="25"/>
        <v>0.2378917378917379</v>
      </c>
      <c r="BK37" s="197">
        <v>21935000</v>
      </c>
      <c r="BL37" s="197">
        <v>21908120</v>
      </c>
      <c r="BM37" s="197">
        <f t="shared" si="26"/>
        <v>130565.47619047618</v>
      </c>
      <c r="BN37" s="197">
        <f t="shared" si="27"/>
        <v>131186.34730538921</v>
      </c>
      <c r="BO37" s="149">
        <f>'市区町村別_在宅(医科)'!BO37</f>
        <v>25718</v>
      </c>
      <c r="BP37" s="149">
        <f t="shared" si="42"/>
        <v>1442</v>
      </c>
      <c r="BQ37" s="149">
        <f t="shared" si="42"/>
        <v>1437</v>
      </c>
      <c r="BR37" s="150">
        <f t="shared" si="29"/>
        <v>5.6069678824169841E-2</v>
      </c>
      <c r="BS37" s="150">
        <f t="shared" si="30"/>
        <v>5.5875262462088807E-2</v>
      </c>
      <c r="BT37" s="197">
        <f t="shared" si="43"/>
        <v>201267930</v>
      </c>
      <c r="BU37" s="197">
        <f t="shared" si="43"/>
        <v>201089460</v>
      </c>
      <c r="BV37" s="197">
        <f t="shared" si="32"/>
        <v>139575.54091539528</v>
      </c>
      <c r="BW37" s="197">
        <f t="shared" si="33"/>
        <v>139936.99373695199</v>
      </c>
      <c r="BY37" s="113" t="str">
        <f t="shared" si="34"/>
        <v>箕面市</v>
      </c>
      <c r="BZ37" s="226">
        <f t="shared" si="35"/>
        <v>7.3495850622406642E-2</v>
      </c>
      <c r="CA37" s="226">
        <f t="shared" si="36"/>
        <v>7.2999999999999995E-2</v>
      </c>
      <c r="CB37" s="113" t="str">
        <f t="shared" si="37"/>
        <v>箕面市</v>
      </c>
      <c r="CC37" s="226">
        <f t="shared" si="38"/>
        <v>7.3340248962655605E-2</v>
      </c>
      <c r="CD37" s="226">
        <f t="shared" si="39"/>
        <v>7.2999999999999995E-2</v>
      </c>
      <c r="CE37" s="115"/>
      <c r="CF37" s="226">
        <f t="shared" si="40"/>
        <v>7.2999999999999995E-2</v>
      </c>
      <c r="CG37" s="226">
        <f t="shared" si="41"/>
        <v>7.2999999999999995E-2</v>
      </c>
      <c r="CH37" s="227">
        <v>0</v>
      </c>
    </row>
    <row r="38" spans="2:86" s="20" customFormat="1" ht="12">
      <c r="B38" s="148">
        <v>32</v>
      </c>
      <c r="C38" s="142" t="s">
        <v>43</v>
      </c>
      <c r="D38" s="230">
        <f>'市区町村別_在宅(医科)'!D38</f>
        <v>87</v>
      </c>
      <c r="E38" s="149">
        <v>3</v>
      </c>
      <c r="F38" s="149">
        <v>3</v>
      </c>
      <c r="G38" s="150">
        <f t="shared" si="0"/>
        <v>3.4482758620689655E-2</v>
      </c>
      <c r="H38" s="150">
        <f t="shared" si="1"/>
        <v>3.4482758620689655E-2</v>
      </c>
      <c r="I38" s="197">
        <v>442300</v>
      </c>
      <c r="J38" s="197">
        <v>442300</v>
      </c>
      <c r="K38" s="197">
        <f t="shared" si="2"/>
        <v>147433.33333333334</v>
      </c>
      <c r="L38" s="197">
        <f t="shared" si="3"/>
        <v>147433.33333333334</v>
      </c>
      <c r="M38" s="230">
        <f>'市区町村別_在宅(医科)'!M38</f>
        <v>215</v>
      </c>
      <c r="N38" s="149">
        <v>19</v>
      </c>
      <c r="O38" s="149">
        <v>19</v>
      </c>
      <c r="P38" s="150">
        <f t="shared" si="4"/>
        <v>8.8372093023255813E-2</v>
      </c>
      <c r="Q38" s="150">
        <f t="shared" si="5"/>
        <v>8.8372093023255813E-2</v>
      </c>
      <c r="R38" s="197">
        <v>3506400</v>
      </c>
      <c r="S38" s="197">
        <v>3506400</v>
      </c>
      <c r="T38" s="197">
        <f t="shared" si="6"/>
        <v>184547.36842105264</v>
      </c>
      <c r="U38" s="197">
        <f t="shared" si="7"/>
        <v>184547.36842105264</v>
      </c>
      <c r="V38" s="230">
        <f>'市区町村別_在宅(医科)'!V38</f>
        <v>8793</v>
      </c>
      <c r="W38" s="149">
        <v>167</v>
      </c>
      <c r="X38" s="149">
        <v>167</v>
      </c>
      <c r="Y38" s="150">
        <f t="shared" si="8"/>
        <v>1.8992380302513361E-2</v>
      </c>
      <c r="Z38" s="150">
        <f t="shared" si="9"/>
        <v>1.8992380302513361E-2</v>
      </c>
      <c r="AA38" s="197">
        <v>22089600</v>
      </c>
      <c r="AB38" s="197">
        <v>22074040</v>
      </c>
      <c r="AC38" s="197">
        <f t="shared" si="10"/>
        <v>132273.05389221557</v>
      </c>
      <c r="AD38" s="197">
        <f t="shared" si="11"/>
        <v>132179.88023952095</v>
      </c>
      <c r="AE38" s="149">
        <f>'市区町村別_在宅(医科)'!AE38</f>
        <v>6789</v>
      </c>
      <c r="AF38" s="149">
        <v>335</v>
      </c>
      <c r="AG38" s="149">
        <v>335</v>
      </c>
      <c r="AH38" s="150">
        <f t="shared" si="12"/>
        <v>4.9344527912800119E-2</v>
      </c>
      <c r="AI38" s="150">
        <f t="shared" si="13"/>
        <v>4.9344527912800119E-2</v>
      </c>
      <c r="AJ38" s="197">
        <v>48083550</v>
      </c>
      <c r="AK38" s="197">
        <v>48056550</v>
      </c>
      <c r="AL38" s="197">
        <f t="shared" si="14"/>
        <v>143532.98507462686</v>
      </c>
      <c r="AM38" s="197">
        <f t="shared" si="15"/>
        <v>143452.38805970148</v>
      </c>
      <c r="AN38" s="149">
        <f>'市区町村別_在宅(医科)'!AN38</f>
        <v>3990</v>
      </c>
      <c r="AO38" s="149">
        <v>424</v>
      </c>
      <c r="AP38" s="149">
        <v>424</v>
      </c>
      <c r="AQ38" s="150">
        <f t="shared" si="16"/>
        <v>0.10626566416040101</v>
      </c>
      <c r="AR38" s="150">
        <f t="shared" si="17"/>
        <v>0.10626566416040101</v>
      </c>
      <c r="AS38" s="197">
        <v>59902640</v>
      </c>
      <c r="AT38" s="197">
        <v>59884640</v>
      </c>
      <c r="AU38" s="197">
        <f t="shared" si="18"/>
        <v>141279.81132075473</v>
      </c>
      <c r="AV38" s="197">
        <f t="shared" si="19"/>
        <v>141237.35849056602</v>
      </c>
      <c r="AW38" s="149">
        <f>'市区町村別_在宅(医科)'!AW38</f>
        <v>1871</v>
      </c>
      <c r="AX38" s="149">
        <v>357</v>
      </c>
      <c r="AY38" s="149">
        <v>352</v>
      </c>
      <c r="AZ38" s="150">
        <f t="shared" si="20"/>
        <v>0.190807055050775</v>
      </c>
      <c r="BA38" s="150">
        <f t="shared" si="21"/>
        <v>0.18813468733297703</v>
      </c>
      <c r="BB38" s="197">
        <v>46463250</v>
      </c>
      <c r="BC38" s="197">
        <v>46361080</v>
      </c>
      <c r="BD38" s="197">
        <f t="shared" si="22"/>
        <v>130149.15966386555</v>
      </c>
      <c r="BE38" s="197">
        <f t="shared" si="23"/>
        <v>131707.61363636365</v>
      </c>
      <c r="BF38" s="149">
        <f>'市区町村別_在宅(医科)'!BF38</f>
        <v>612</v>
      </c>
      <c r="BG38" s="149">
        <v>178</v>
      </c>
      <c r="BH38" s="149">
        <v>177</v>
      </c>
      <c r="BI38" s="150">
        <f t="shared" si="24"/>
        <v>0.2908496732026144</v>
      </c>
      <c r="BJ38" s="150">
        <f t="shared" si="25"/>
        <v>0.28921568627450983</v>
      </c>
      <c r="BK38" s="197">
        <v>23585400</v>
      </c>
      <c r="BL38" s="197">
        <v>23533230</v>
      </c>
      <c r="BM38" s="197">
        <f t="shared" si="26"/>
        <v>132502.24719101124</v>
      </c>
      <c r="BN38" s="197">
        <f t="shared" si="27"/>
        <v>132956.10169491524</v>
      </c>
      <c r="BO38" s="149">
        <f>'市区町村別_在宅(医科)'!BO38</f>
        <v>22357</v>
      </c>
      <c r="BP38" s="149">
        <f t="shared" si="42"/>
        <v>1483</v>
      </c>
      <c r="BQ38" s="149">
        <f t="shared" si="42"/>
        <v>1477</v>
      </c>
      <c r="BR38" s="150">
        <f t="shared" si="29"/>
        <v>6.6332692221675538E-2</v>
      </c>
      <c r="BS38" s="150">
        <f t="shared" si="30"/>
        <v>6.6064319899807669E-2</v>
      </c>
      <c r="BT38" s="197">
        <f t="shared" si="43"/>
        <v>204073140</v>
      </c>
      <c r="BU38" s="197">
        <f t="shared" si="43"/>
        <v>203858240</v>
      </c>
      <c r="BV38" s="197">
        <f t="shared" si="32"/>
        <v>137608.32097100472</v>
      </c>
      <c r="BW38" s="197">
        <f t="shared" si="33"/>
        <v>138021.82802979011</v>
      </c>
      <c r="BY38" s="113" t="str">
        <f t="shared" si="34"/>
        <v>河内長野市</v>
      </c>
      <c r="BZ38" s="226">
        <f t="shared" si="35"/>
        <v>7.3227706682916921E-2</v>
      </c>
      <c r="CA38" s="226">
        <f t="shared" si="36"/>
        <v>7.2999999999999995E-2</v>
      </c>
      <c r="CB38" s="113" t="str">
        <f t="shared" si="37"/>
        <v>河内長野市</v>
      </c>
      <c r="CC38" s="226">
        <f t="shared" si="38"/>
        <v>7.2719886248222634E-2</v>
      </c>
      <c r="CD38" s="226">
        <f t="shared" si="39"/>
        <v>7.2999999999999995E-2</v>
      </c>
      <c r="CE38" s="115"/>
      <c r="CF38" s="226">
        <f t="shared" si="40"/>
        <v>7.2999999999999995E-2</v>
      </c>
      <c r="CG38" s="226">
        <f t="shared" si="41"/>
        <v>7.2999999999999995E-2</v>
      </c>
      <c r="CH38" s="227">
        <v>0</v>
      </c>
    </row>
    <row r="39" spans="2:86" s="20" customFormat="1" ht="12">
      <c r="B39" s="148">
        <v>33</v>
      </c>
      <c r="C39" s="142" t="s">
        <v>44</v>
      </c>
      <c r="D39" s="230">
        <f>'市区町村別_在宅(医科)'!D39</f>
        <v>33</v>
      </c>
      <c r="E39" s="149">
        <v>3</v>
      </c>
      <c r="F39" s="149">
        <v>3</v>
      </c>
      <c r="G39" s="150">
        <f t="shared" si="0"/>
        <v>9.0909090909090912E-2</v>
      </c>
      <c r="H39" s="150">
        <f t="shared" si="1"/>
        <v>9.0909090909090912E-2</v>
      </c>
      <c r="I39" s="197">
        <v>494200</v>
      </c>
      <c r="J39" s="197">
        <v>494200</v>
      </c>
      <c r="K39" s="197">
        <f t="shared" si="2"/>
        <v>164733.33333333334</v>
      </c>
      <c r="L39" s="197">
        <f t="shared" si="3"/>
        <v>164733.33333333334</v>
      </c>
      <c r="M39" s="230">
        <f>'市区町村別_在宅(医科)'!M39</f>
        <v>73</v>
      </c>
      <c r="N39" s="149">
        <v>4</v>
      </c>
      <c r="O39" s="149">
        <v>4</v>
      </c>
      <c r="P39" s="150">
        <f t="shared" si="4"/>
        <v>5.4794520547945202E-2</v>
      </c>
      <c r="Q39" s="150">
        <f t="shared" si="5"/>
        <v>5.4794520547945202E-2</v>
      </c>
      <c r="R39" s="197">
        <v>400240</v>
      </c>
      <c r="S39" s="197">
        <v>400240</v>
      </c>
      <c r="T39" s="197">
        <f t="shared" si="6"/>
        <v>100060</v>
      </c>
      <c r="U39" s="197">
        <f t="shared" si="7"/>
        <v>100060</v>
      </c>
      <c r="V39" s="230">
        <f>'市区町村別_在宅(医科)'!V39</f>
        <v>2655</v>
      </c>
      <c r="W39" s="149">
        <v>58</v>
      </c>
      <c r="X39" s="149">
        <v>58</v>
      </c>
      <c r="Y39" s="150">
        <f t="shared" si="8"/>
        <v>2.1845574387947268E-2</v>
      </c>
      <c r="Z39" s="150">
        <f t="shared" si="9"/>
        <v>2.1845574387947268E-2</v>
      </c>
      <c r="AA39" s="197">
        <v>7526200</v>
      </c>
      <c r="AB39" s="197">
        <v>7517200</v>
      </c>
      <c r="AC39" s="197">
        <f t="shared" si="10"/>
        <v>129762.06896551725</v>
      </c>
      <c r="AD39" s="197">
        <f t="shared" si="11"/>
        <v>129606.89655172414</v>
      </c>
      <c r="AE39" s="149">
        <f>'市区町村別_在宅(医科)'!AE39</f>
        <v>1682</v>
      </c>
      <c r="AF39" s="149">
        <v>89</v>
      </c>
      <c r="AG39" s="149">
        <v>89</v>
      </c>
      <c r="AH39" s="150">
        <f t="shared" si="12"/>
        <v>5.2913198573127228E-2</v>
      </c>
      <c r="AI39" s="150">
        <f t="shared" si="13"/>
        <v>5.2913198573127228E-2</v>
      </c>
      <c r="AJ39" s="197">
        <v>11158060</v>
      </c>
      <c r="AK39" s="197">
        <v>11152060</v>
      </c>
      <c r="AL39" s="197">
        <f t="shared" si="14"/>
        <v>125371.46067415731</v>
      </c>
      <c r="AM39" s="197">
        <f t="shared" si="15"/>
        <v>125304.04494382022</v>
      </c>
      <c r="AN39" s="149">
        <f>'市区町村別_在宅(医科)'!AN39</f>
        <v>1054</v>
      </c>
      <c r="AO39" s="149">
        <v>135</v>
      </c>
      <c r="AP39" s="149">
        <v>135</v>
      </c>
      <c r="AQ39" s="150">
        <f t="shared" si="16"/>
        <v>0.12808349146110057</v>
      </c>
      <c r="AR39" s="150">
        <f t="shared" si="17"/>
        <v>0.12808349146110057</v>
      </c>
      <c r="AS39" s="197">
        <v>21161790</v>
      </c>
      <c r="AT39" s="197">
        <v>21152790</v>
      </c>
      <c r="AU39" s="197">
        <f t="shared" si="18"/>
        <v>156754</v>
      </c>
      <c r="AV39" s="197">
        <f t="shared" si="19"/>
        <v>156687.33333333334</v>
      </c>
      <c r="AW39" s="149">
        <f>'市区町村別_在宅(医科)'!AW39</f>
        <v>533</v>
      </c>
      <c r="AX39" s="149">
        <v>124</v>
      </c>
      <c r="AY39" s="149">
        <v>124</v>
      </c>
      <c r="AZ39" s="150">
        <f t="shared" si="20"/>
        <v>0.2326454033771107</v>
      </c>
      <c r="BA39" s="150">
        <f t="shared" si="21"/>
        <v>0.2326454033771107</v>
      </c>
      <c r="BB39" s="197">
        <v>18820540</v>
      </c>
      <c r="BC39" s="197">
        <v>18769540</v>
      </c>
      <c r="BD39" s="197">
        <f t="shared" si="22"/>
        <v>151778.54838709679</v>
      </c>
      <c r="BE39" s="197">
        <f t="shared" si="23"/>
        <v>151367.25806451612</v>
      </c>
      <c r="BF39" s="149">
        <f>'市区町村別_在宅(医科)'!BF39</f>
        <v>182</v>
      </c>
      <c r="BG39" s="149">
        <v>53</v>
      </c>
      <c r="BH39" s="149">
        <v>53</v>
      </c>
      <c r="BI39" s="150">
        <f t="shared" si="24"/>
        <v>0.29120879120879123</v>
      </c>
      <c r="BJ39" s="150">
        <f t="shared" si="25"/>
        <v>0.29120879120879123</v>
      </c>
      <c r="BK39" s="197">
        <v>8354800</v>
      </c>
      <c r="BL39" s="197">
        <v>8354800</v>
      </c>
      <c r="BM39" s="197">
        <f t="shared" si="26"/>
        <v>157637.7358490566</v>
      </c>
      <c r="BN39" s="197">
        <f t="shared" si="27"/>
        <v>157637.7358490566</v>
      </c>
      <c r="BO39" s="149">
        <f>'市区町村別_在宅(医科)'!BO39</f>
        <v>6212</v>
      </c>
      <c r="BP39" s="149">
        <f t="shared" si="42"/>
        <v>466</v>
      </c>
      <c r="BQ39" s="149">
        <f t="shared" si="42"/>
        <v>466</v>
      </c>
      <c r="BR39" s="150">
        <f t="shared" si="29"/>
        <v>7.5016097875080484E-2</v>
      </c>
      <c r="BS39" s="150">
        <f t="shared" si="30"/>
        <v>7.5016097875080484E-2</v>
      </c>
      <c r="BT39" s="197">
        <f t="shared" si="43"/>
        <v>67915830</v>
      </c>
      <c r="BU39" s="197">
        <f t="shared" si="43"/>
        <v>67840830</v>
      </c>
      <c r="BV39" s="197">
        <f t="shared" si="32"/>
        <v>145742.12446351931</v>
      </c>
      <c r="BW39" s="197">
        <f t="shared" si="33"/>
        <v>145581.18025751074</v>
      </c>
      <c r="BY39" s="113" t="str">
        <f t="shared" si="34"/>
        <v>豊能町</v>
      </c>
      <c r="BZ39" s="226">
        <f t="shared" si="35"/>
        <v>7.2663602538848765E-2</v>
      </c>
      <c r="CA39" s="226">
        <f t="shared" si="36"/>
        <v>7.2999999999999995E-2</v>
      </c>
      <c r="CB39" s="113" t="str">
        <f t="shared" si="37"/>
        <v>豊能町</v>
      </c>
      <c r="CC39" s="226">
        <f t="shared" si="38"/>
        <v>7.2663602538848765E-2</v>
      </c>
      <c r="CD39" s="226">
        <f t="shared" si="39"/>
        <v>7.2999999999999995E-2</v>
      </c>
      <c r="CE39" s="115"/>
      <c r="CF39" s="226">
        <f t="shared" si="40"/>
        <v>7.2999999999999995E-2</v>
      </c>
      <c r="CG39" s="226">
        <f t="shared" si="41"/>
        <v>7.2999999999999995E-2</v>
      </c>
      <c r="CH39" s="227">
        <v>0</v>
      </c>
    </row>
    <row r="40" spans="2:86" s="20" customFormat="1" ht="12">
      <c r="B40" s="148">
        <v>34</v>
      </c>
      <c r="C40" s="142" t="s">
        <v>46</v>
      </c>
      <c r="D40" s="230">
        <f>'市区町村別_在宅(医科)'!D40</f>
        <v>168</v>
      </c>
      <c r="E40" s="149">
        <v>9</v>
      </c>
      <c r="F40" s="149">
        <v>9</v>
      </c>
      <c r="G40" s="150">
        <f t="shared" si="0"/>
        <v>5.3571428571428568E-2</v>
      </c>
      <c r="H40" s="150">
        <f t="shared" si="1"/>
        <v>5.3571428571428568E-2</v>
      </c>
      <c r="I40" s="197">
        <v>1439050</v>
      </c>
      <c r="J40" s="197">
        <v>1439050</v>
      </c>
      <c r="K40" s="197">
        <f t="shared" si="2"/>
        <v>159894.44444444444</v>
      </c>
      <c r="L40" s="197">
        <f t="shared" si="3"/>
        <v>159894.44444444444</v>
      </c>
      <c r="M40" s="230">
        <f>'市区町村別_在宅(医科)'!M40</f>
        <v>270</v>
      </c>
      <c r="N40" s="149">
        <v>27</v>
      </c>
      <c r="O40" s="149">
        <v>27</v>
      </c>
      <c r="P40" s="150">
        <f t="shared" si="4"/>
        <v>0.1</v>
      </c>
      <c r="Q40" s="150">
        <f t="shared" si="5"/>
        <v>0.1</v>
      </c>
      <c r="R40" s="197">
        <v>4764780</v>
      </c>
      <c r="S40" s="197">
        <v>4728780</v>
      </c>
      <c r="T40" s="197">
        <f t="shared" si="6"/>
        <v>176473.33333333334</v>
      </c>
      <c r="U40" s="197">
        <f t="shared" si="7"/>
        <v>175140</v>
      </c>
      <c r="V40" s="230">
        <f>'市区町村別_在宅(医科)'!V40</f>
        <v>11293</v>
      </c>
      <c r="W40" s="149">
        <v>201</v>
      </c>
      <c r="X40" s="149">
        <v>201</v>
      </c>
      <c r="Y40" s="150">
        <f t="shared" si="8"/>
        <v>1.7798636323386168E-2</v>
      </c>
      <c r="Z40" s="150">
        <f t="shared" si="9"/>
        <v>1.7798636323386168E-2</v>
      </c>
      <c r="AA40" s="197">
        <v>29339520</v>
      </c>
      <c r="AB40" s="197">
        <v>29309520</v>
      </c>
      <c r="AC40" s="197">
        <f t="shared" si="10"/>
        <v>145967.76119402985</v>
      </c>
      <c r="AD40" s="197">
        <f t="shared" si="11"/>
        <v>145818.50746268657</v>
      </c>
      <c r="AE40" s="149">
        <f>'市区町村別_在宅(医科)'!AE40</f>
        <v>8393</v>
      </c>
      <c r="AF40" s="149">
        <v>349</v>
      </c>
      <c r="AG40" s="149">
        <v>349</v>
      </c>
      <c r="AH40" s="150">
        <f t="shared" si="12"/>
        <v>4.1582270940069103E-2</v>
      </c>
      <c r="AI40" s="150">
        <f t="shared" si="13"/>
        <v>4.1582270940069103E-2</v>
      </c>
      <c r="AJ40" s="197">
        <v>48328740</v>
      </c>
      <c r="AK40" s="197">
        <v>48220660</v>
      </c>
      <c r="AL40" s="197">
        <f t="shared" si="14"/>
        <v>138477.76504297994</v>
      </c>
      <c r="AM40" s="197">
        <f t="shared" si="15"/>
        <v>138168.08022922635</v>
      </c>
      <c r="AN40" s="149">
        <f>'市区町村別_在宅(医科)'!AN40</f>
        <v>5320</v>
      </c>
      <c r="AO40" s="149">
        <v>458</v>
      </c>
      <c r="AP40" s="149">
        <v>457</v>
      </c>
      <c r="AQ40" s="150">
        <f t="shared" si="16"/>
        <v>8.6090225563909772E-2</v>
      </c>
      <c r="AR40" s="150">
        <f t="shared" si="17"/>
        <v>8.5902255639097744E-2</v>
      </c>
      <c r="AS40" s="197">
        <v>64606690</v>
      </c>
      <c r="AT40" s="197">
        <v>64564690</v>
      </c>
      <c r="AU40" s="197">
        <f t="shared" si="18"/>
        <v>141062.64192139739</v>
      </c>
      <c r="AV40" s="197">
        <f t="shared" si="19"/>
        <v>141279.40919037198</v>
      </c>
      <c r="AW40" s="149">
        <f>'市区町村別_在宅(医科)'!AW40</f>
        <v>2572</v>
      </c>
      <c r="AX40" s="149">
        <v>426</v>
      </c>
      <c r="AY40" s="149">
        <v>425</v>
      </c>
      <c r="AZ40" s="150">
        <f t="shared" si="20"/>
        <v>0.16562986003110419</v>
      </c>
      <c r="BA40" s="150">
        <f t="shared" si="21"/>
        <v>0.16524105754276827</v>
      </c>
      <c r="BB40" s="197">
        <v>58616250</v>
      </c>
      <c r="BC40" s="197">
        <v>58579130</v>
      </c>
      <c r="BD40" s="197">
        <f t="shared" si="22"/>
        <v>137596.8309859155</v>
      </c>
      <c r="BE40" s="197">
        <f t="shared" si="23"/>
        <v>137833.24705882353</v>
      </c>
      <c r="BF40" s="149">
        <f>'市区町村別_在宅(医科)'!BF40</f>
        <v>866</v>
      </c>
      <c r="BG40" s="149">
        <v>171</v>
      </c>
      <c r="BH40" s="149">
        <v>171</v>
      </c>
      <c r="BI40" s="150">
        <f t="shared" si="24"/>
        <v>0.197459584295612</v>
      </c>
      <c r="BJ40" s="150">
        <f t="shared" si="25"/>
        <v>0.197459584295612</v>
      </c>
      <c r="BK40" s="197">
        <v>23002510</v>
      </c>
      <c r="BL40" s="197">
        <v>22990230</v>
      </c>
      <c r="BM40" s="197">
        <f t="shared" si="26"/>
        <v>134517.60233918129</v>
      </c>
      <c r="BN40" s="197">
        <f t="shared" si="27"/>
        <v>134445.78947368421</v>
      </c>
      <c r="BO40" s="149">
        <f>'市区町村別_在宅(医科)'!BO40</f>
        <v>28882</v>
      </c>
      <c r="BP40" s="149">
        <f t="shared" si="42"/>
        <v>1641</v>
      </c>
      <c r="BQ40" s="149">
        <f t="shared" si="42"/>
        <v>1639</v>
      </c>
      <c r="BR40" s="150">
        <f t="shared" si="29"/>
        <v>5.6817394917249499E-2</v>
      </c>
      <c r="BS40" s="150">
        <f t="shared" si="30"/>
        <v>5.6748147635205318E-2</v>
      </c>
      <c r="BT40" s="197">
        <f t="shared" si="43"/>
        <v>230097540</v>
      </c>
      <c r="BU40" s="197">
        <f t="shared" si="43"/>
        <v>229832060</v>
      </c>
      <c r="BV40" s="197">
        <f t="shared" si="32"/>
        <v>140217.87934186473</v>
      </c>
      <c r="BW40" s="197">
        <f t="shared" si="33"/>
        <v>140227.0042708969</v>
      </c>
      <c r="BY40" s="113" t="str">
        <f t="shared" si="34"/>
        <v>堺市東区</v>
      </c>
      <c r="BZ40" s="226">
        <f t="shared" si="35"/>
        <v>7.2202408989973751E-2</v>
      </c>
      <c r="CA40" s="226">
        <f t="shared" si="36"/>
        <v>7.1999999999999995E-2</v>
      </c>
      <c r="CB40" s="113" t="str">
        <f t="shared" si="37"/>
        <v>堺市東区</v>
      </c>
      <c r="CC40" s="226">
        <f t="shared" si="38"/>
        <v>7.2135118767243114E-2</v>
      </c>
      <c r="CD40" s="226">
        <f t="shared" si="39"/>
        <v>7.1999999999999995E-2</v>
      </c>
      <c r="CE40" s="115"/>
      <c r="CF40" s="226">
        <f t="shared" si="40"/>
        <v>7.2999999999999995E-2</v>
      </c>
      <c r="CG40" s="226">
        <f t="shared" si="41"/>
        <v>7.2999999999999995E-2</v>
      </c>
      <c r="CH40" s="227">
        <v>0</v>
      </c>
    </row>
    <row r="41" spans="2:86" s="20" customFormat="1" ht="12">
      <c r="B41" s="148">
        <v>35</v>
      </c>
      <c r="C41" s="142" t="s">
        <v>3</v>
      </c>
      <c r="D41" s="230">
        <f>'市区町村別_在宅(医科)'!D41</f>
        <v>29</v>
      </c>
      <c r="E41" s="149">
        <v>3</v>
      </c>
      <c r="F41" s="149">
        <v>3</v>
      </c>
      <c r="G41" s="150">
        <f t="shared" si="0"/>
        <v>0.10344827586206896</v>
      </c>
      <c r="H41" s="150">
        <f t="shared" si="1"/>
        <v>0.10344827586206896</v>
      </c>
      <c r="I41" s="197">
        <v>77410</v>
      </c>
      <c r="J41" s="197">
        <v>77410</v>
      </c>
      <c r="K41" s="197">
        <f t="shared" si="2"/>
        <v>25803.333333333332</v>
      </c>
      <c r="L41" s="197">
        <f t="shared" si="3"/>
        <v>25803.333333333332</v>
      </c>
      <c r="M41" s="230">
        <f>'市区町村別_在宅(医科)'!M41</f>
        <v>59</v>
      </c>
      <c r="N41" s="149">
        <v>7</v>
      </c>
      <c r="O41" s="149">
        <v>7</v>
      </c>
      <c r="P41" s="150">
        <f t="shared" si="4"/>
        <v>0.11864406779661017</v>
      </c>
      <c r="Q41" s="150">
        <f t="shared" si="5"/>
        <v>0.11864406779661017</v>
      </c>
      <c r="R41" s="197">
        <v>1472380</v>
      </c>
      <c r="S41" s="197">
        <v>1472380</v>
      </c>
      <c r="T41" s="197">
        <f t="shared" si="6"/>
        <v>210340</v>
      </c>
      <c r="U41" s="197">
        <f t="shared" si="7"/>
        <v>210340</v>
      </c>
      <c r="V41" s="230">
        <f>'市区町村別_在宅(医科)'!V41</f>
        <v>22137</v>
      </c>
      <c r="W41" s="149">
        <v>467</v>
      </c>
      <c r="X41" s="149">
        <v>466</v>
      </c>
      <c r="Y41" s="150">
        <f t="shared" si="8"/>
        <v>2.1095902787188869E-2</v>
      </c>
      <c r="Z41" s="150">
        <f t="shared" si="9"/>
        <v>2.1050729547815873E-2</v>
      </c>
      <c r="AA41" s="197">
        <v>53521920</v>
      </c>
      <c r="AB41" s="197">
        <v>53414200</v>
      </c>
      <c r="AC41" s="197">
        <f t="shared" si="10"/>
        <v>114607.96573875802</v>
      </c>
      <c r="AD41" s="197">
        <f t="shared" si="11"/>
        <v>114622.74678111589</v>
      </c>
      <c r="AE41" s="149">
        <f>'市区町村別_在宅(医科)'!AE41</f>
        <v>17363</v>
      </c>
      <c r="AF41" s="149">
        <v>852</v>
      </c>
      <c r="AG41" s="149">
        <v>851</v>
      </c>
      <c r="AH41" s="150">
        <f t="shared" si="12"/>
        <v>4.906986119910154E-2</v>
      </c>
      <c r="AI41" s="150">
        <f t="shared" si="13"/>
        <v>4.9012267465299776E-2</v>
      </c>
      <c r="AJ41" s="197">
        <v>101743860</v>
      </c>
      <c r="AK41" s="197">
        <v>101690160</v>
      </c>
      <c r="AL41" s="197">
        <f t="shared" si="14"/>
        <v>119417.67605633802</v>
      </c>
      <c r="AM41" s="197">
        <f t="shared" si="15"/>
        <v>119494.90011750882</v>
      </c>
      <c r="AN41" s="149">
        <f>'市区町村別_在宅(医科)'!AN41</f>
        <v>11268</v>
      </c>
      <c r="AO41" s="149">
        <v>1266</v>
      </c>
      <c r="AP41" s="149">
        <v>1264</v>
      </c>
      <c r="AQ41" s="150">
        <f t="shared" si="16"/>
        <v>0.11235356762513313</v>
      </c>
      <c r="AR41" s="150">
        <f t="shared" si="17"/>
        <v>0.11217607383741569</v>
      </c>
      <c r="AS41" s="197">
        <v>148068050</v>
      </c>
      <c r="AT41" s="197">
        <v>147727030</v>
      </c>
      <c r="AU41" s="197">
        <f t="shared" si="18"/>
        <v>116957.38546603476</v>
      </c>
      <c r="AV41" s="197">
        <f t="shared" si="19"/>
        <v>116872.65031645569</v>
      </c>
      <c r="AW41" s="149">
        <f>'市区町村別_在宅(医科)'!AW41</f>
        <v>5207</v>
      </c>
      <c r="AX41" s="149">
        <v>1127</v>
      </c>
      <c r="AY41" s="149">
        <v>1124</v>
      </c>
      <c r="AZ41" s="150">
        <f t="shared" si="20"/>
        <v>0.21643940848857307</v>
      </c>
      <c r="BA41" s="150">
        <f t="shared" si="21"/>
        <v>0.21586326099481468</v>
      </c>
      <c r="BB41" s="197">
        <v>126794960</v>
      </c>
      <c r="BC41" s="197">
        <v>126406690</v>
      </c>
      <c r="BD41" s="197">
        <f t="shared" si="22"/>
        <v>112506.61934338952</v>
      </c>
      <c r="BE41" s="197">
        <f t="shared" si="23"/>
        <v>112461.46797153025</v>
      </c>
      <c r="BF41" s="149">
        <f>'市区町村別_在宅(医科)'!BF41</f>
        <v>1781</v>
      </c>
      <c r="BG41" s="149">
        <v>574</v>
      </c>
      <c r="BH41" s="149">
        <v>573</v>
      </c>
      <c r="BI41" s="150">
        <f t="shared" si="24"/>
        <v>0.32229084783829309</v>
      </c>
      <c r="BJ41" s="150">
        <f t="shared" si="25"/>
        <v>0.32172936552498599</v>
      </c>
      <c r="BK41" s="197">
        <v>63171670</v>
      </c>
      <c r="BL41" s="197">
        <v>62966270</v>
      </c>
      <c r="BM41" s="197">
        <f t="shared" si="26"/>
        <v>110055.17421602788</v>
      </c>
      <c r="BN41" s="197">
        <f t="shared" si="27"/>
        <v>109888.77835951134</v>
      </c>
      <c r="BO41" s="149">
        <f>'市区町村別_在宅(医科)'!BO41</f>
        <v>57844</v>
      </c>
      <c r="BP41" s="149">
        <f t="shared" si="42"/>
        <v>4296</v>
      </c>
      <c r="BQ41" s="149">
        <f t="shared" si="42"/>
        <v>4288</v>
      </c>
      <c r="BR41" s="150">
        <f t="shared" si="29"/>
        <v>7.4268722771592563E-2</v>
      </c>
      <c r="BS41" s="150">
        <f t="shared" si="30"/>
        <v>7.4130419749671536E-2</v>
      </c>
      <c r="BT41" s="197">
        <f t="shared" si="43"/>
        <v>494850250</v>
      </c>
      <c r="BU41" s="197">
        <f t="shared" si="43"/>
        <v>493754140</v>
      </c>
      <c r="BV41" s="197">
        <f t="shared" si="32"/>
        <v>115188.60567970204</v>
      </c>
      <c r="BW41" s="197">
        <f t="shared" si="33"/>
        <v>115147.88712686567</v>
      </c>
      <c r="BY41" s="113" t="str">
        <f t="shared" si="34"/>
        <v>河南町</v>
      </c>
      <c r="BZ41" s="226">
        <f t="shared" si="35"/>
        <v>7.1955071955071961E-2</v>
      </c>
      <c r="CA41" s="226">
        <f t="shared" si="36"/>
        <v>7.1999999999999995E-2</v>
      </c>
      <c r="CB41" s="113" t="str">
        <f t="shared" si="37"/>
        <v>河南町</v>
      </c>
      <c r="CC41" s="226">
        <f t="shared" si="38"/>
        <v>7.1955071955071961E-2</v>
      </c>
      <c r="CD41" s="226">
        <f t="shared" si="39"/>
        <v>7.1999999999999995E-2</v>
      </c>
      <c r="CE41" s="115"/>
      <c r="CF41" s="226">
        <f t="shared" si="40"/>
        <v>7.2999999999999995E-2</v>
      </c>
      <c r="CG41" s="226">
        <f t="shared" si="41"/>
        <v>7.2999999999999995E-2</v>
      </c>
      <c r="CH41" s="227">
        <v>0</v>
      </c>
    </row>
    <row r="42" spans="2:86" s="20" customFormat="1" ht="12">
      <c r="B42" s="148">
        <v>36</v>
      </c>
      <c r="C42" s="142" t="s">
        <v>4</v>
      </c>
      <c r="D42" s="230">
        <f>'市区町村別_在宅(医科)'!D42</f>
        <v>36</v>
      </c>
      <c r="E42" s="149">
        <v>4</v>
      </c>
      <c r="F42" s="149">
        <v>4</v>
      </c>
      <c r="G42" s="150">
        <f t="shared" si="0"/>
        <v>0.1111111111111111</v>
      </c>
      <c r="H42" s="150">
        <f t="shared" si="1"/>
        <v>0.1111111111111111</v>
      </c>
      <c r="I42" s="197">
        <v>273380</v>
      </c>
      <c r="J42" s="197">
        <v>273380</v>
      </c>
      <c r="K42" s="197">
        <f t="shared" si="2"/>
        <v>68345</v>
      </c>
      <c r="L42" s="197">
        <f t="shared" si="3"/>
        <v>68345</v>
      </c>
      <c r="M42" s="230">
        <f>'市区町村別_在宅(医科)'!M42</f>
        <v>44</v>
      </c>
      <c r="N42" s="149">
        <v>3</v>
      </c>
      <c r="O42" s="149">
        <v>3</v>
      </c>
      <c r="P42" s="150">
        <f t="shared" si="4"/>
        <v>6.8181818181818177E-2</v>
      </c>
      <c r="Q42" s="150">
        <f t="shared" si="5"/>
        <v>6.8181818181818177E-2</v>
      </c>
      <c r="R42" s="197">
        <v>573300</v>
      </c>
      <c r="S42" s="197">
        <v>573300</v>
      </c>
      <c r="T42" s="197">
        <f t="shared" si="6"/>
        <v>191100</v>
      </c>
      <c r="U42" s="197">
        <f t="shared" si="7"/>
        <v>191100</v>
      </c>
      <c r="V42" s="230">
        <f>'市区町村別_在宅(医科)'!V42</f>
        <v>5873</v>
      </c>
      <c r="W42" s="149">
        <v>104</v>
      </c>
      <c r="X42" s="149">
        <v>104</v>
      </c>
      <c r="Y42" s="150">
        <f t="shared" si="8"/>
        <v>1.7708155967989102E-2</v>
      </c>
      <c r="Z42" s="150">
        <f t="shared" si="9"/>
        <v>1.7708155967989102E-2</v>
      </c>
      <c r="AA42" s="197">
        <v>16066960</v>
      </c>
      <c r="AB42" s="197">
        <v>16060960</v>
      </c>
      <c r="AC42" s="197">
        <f t="shared" si="10"/>
        <v>154490</v>
      </c>
      <c r="AD42" s="197">
        <f t="shared" si="11"/>
        <v>154432.30769230769</v>
      </c>
      <c r="AE42" s="149">
        <f>'市区町村別_在宅(医科)'!AE42</f>
        <v>4674</v>
      </c>
      <c r="AF42" s="149">
        <v>235</v>
      </c>
      <c r="AG42" s="149">
        <v>234</v>
      </c>
      <c r="AH42" s="150">
        <f t="shared" si="12"/>
        <v>5.0278134360290973E-2</v>
      </c>
      <c r="AI42" s="150">
        <f t="shared" si="13"/>
        <v>5.0064184852374842E-2</v>
      </c>
      <c r="AJ42" s="197">
        <v>30217480</v>
      </c>
      <c r="AK42" s="197">
        <v>30187200</v>
      </c>
      <c r="AL42" s="197">
        <f t="shared" si="14"/>
        <v>128585.02127659574</v>
      </c>
      <c r="AM42" s="197">
        <f t="shared" si="15"/>
        <v>129005.1282051282</v>
      </c>
      <c r="AN42" s="149">
        <f>'市区町村別_在宅(医科)'!AN42</f>
        <v>3151</v>
      </c>
      <c r="AO42" s="149">
        <v>371</v>
      </c>
      <c r="AP42" s="149">
        <v>371</v>
      </c>
      <c r="AQ42" s="150">
        <f t="shared" si="16"/>
        <v>0.11774039987305618</v>
      </c>
      <c r="AR42" s="150">
        <f t="shared" si="17"/>
        <v>0.11774039987305618</v>
      </c>
      <c r="AS42" s="197">
        <v>46039440</v>
      </c>
      <c r="AT42" s="197">
        <v>46001420</v>
      </c>
      <c r="AU42" s="197">
        <f t="shared" si="18"/>
        <v>124095.525606469</v>
      </c>
      <c r="AV42" s="197">
        <f t="shared" si="19"/>
        <v>123993.04582210243</v>
      </c>
      <c r="AW42" s="149">
        <f>'市区町村別_在宅(医科)'!AW42</f>
        <v>1622</v>
      </c>
      <c r="AX42" s="149">
        <v>377</v>
      </c>
      <c r="AY42" s="149">
        <v>376</v>
      </c>
      <c r="AZ42" s="150">
        <f t="shared" si="20"/>
        <v>0.23242909987669544</v>
      </c>
      <c r="BA42" s="150">
        <f t="shared" si="21"/>
        <v>0.23181257706535141</v>
      </c>
      <c r="BB42" s="197">
        <v>40509590</v>
      </c>
      <c r="BC42" s="197">
        <v>40379130</v>
      </c>
      <c r="BD42" s="197">
        <f t="shared" si="22"/>
        <v>107452.49336870026</v>
      </c>
      <c r="BE42" s="197">
        <f t="shared" si="23"/>
        <v>107391.30319148937</v>
      </c>
      <c r="BF42" s="149">
        <f>'市区町村別_在宅(医科)'!BF42</f>
        <v>652</v>
      </c>
      <c r="BG42" s="149">
        <v>223</v>
      </c>
      <c r="BH42" s="149">
        <v>223</v>
      </c>
      <c r="BI42" s="150">
        <f t="shared" si="24"/>
        <v>0.34202453987730064</v>
      </c>
      <c r="BJ42" s="150">
        <f t="shared" si="25"/>
        <v>0.34202453987730064</v>
      </c>
      <c r="BK42" s="197">
        <v>26980590</v>
      </c>
      <c r="BL42" s="197">
        <v>26967990</v>
      </c>
      <c r="BM42" s="197">
        <f t="shared" si="26"/>
        <v>120989.19282511211</v>
      </c>
      <c r="BN42" s="197">
        <f t="shared" si="27"/>
        <v>120932.69058295964</v>
      </c>
      <c r="BO42" s="149">
        <f>'市区町村別_在宅(医科)'!BO42</f>
        <v>16052</v>
      </c>
      <c r="BP42" s="149">
        <f t="shared" si="42"/>
        <v>1317</v>
      </c>
      <c r="BQ42" s="149">
        <f t="shared" si="42"/>
        <v>1315</v>
      </c>
      <c r="BR42" s="150">
        <f t="shared" si="29"/>
        <v>8.2045850984301019E-2</v>
      </c>
      <c r="BS42" s="150">
        <f t="shared" si="30"/>
        <v>8.1921255918265642E-2</v>
      </c>
      <c r="BT42" s="197">
        <f t="shared" si="43"/>
        <v>160660740</v>
      </c>
      <c r="BU42" s="197">
        <f t="shared" si="43"/>
        <v>160443380</v>
      </c>
      <c r="BV42" s="197">
        <f t="shared" si="32"/>
        <v>121989.93166287016</v>
      </c>
      <c r="BW42" s="197">
        <f t="shared" si="33"/>
        <v>122010.17490494296</v>
      </c>
      <c r="BY42" s="113" t="str">
        <f t="shared" si="34"/>
        <v>堺市堺区</v>
      </c>
      <c r="BZ42" s="226">
        <f t="shared" si="35"/>
        <v>7.1886153564564834E-2</v>
      </c>
      <c r="CA42" s="226">
        <f t="shared" si="36"/>
        <v>7.1999999999999995E-2</v>
      </c>
      <c r="CB42" s="113" t="str">
        <f t="shared" si="37"/>
        <v>摂津市</v>
      </c>
      <c r="CC42" s="226">
        <f t="shared" si="38"/>
        <v>7.1857807871349974E-2</v>
      </c>
      <c r="CD42" s="226">
        <f t="shared" si="39"/>
        <v>7.1999999999999995E-2</v>
      </c>
      <c r="CE42" s="115"/>
      <c r="CF42" s="226">
        <f t="shared" si="40"/>
        <v>7.2999999999999995E-2</v>
      </c>
      <c r="CG42" s="226">
        <f t="shared" si="41"/>
        <v>7.2999999999999995E-2</v>
      </c>
      <c r="CH42" s="227">
        <v>0</v>
      </c>
    </row>
    <row r="43" spans="2:86" s="20" customFormat="1" ht="12">
      <c r="B43" s="148">
        <v>37</v>
      </c>
      <c r="C43" s="142" t="s">
        <v>5</v>
      </c>
      <c r="D43" s="230">
        <f>'市区町村別_在宅(医科)'!D43</f>
        <v>32</v>
      </c>
      <c r="E43" s="149">
        <v>4</v>
      </c>
      <c r="F43" s="149">
        <v>4</v>
      </c>
      <c r="G43" s="150">
        <f t="shared" si="0"/>
        <v>0.125</v>
      </c>
      <c r="H43" s="150">
        <f t="shared" si="1"/>
        <v>0.125</v>
      </c>
      <c r="I43" s="197">
        <v>701890</v>
      </c>
      <c r="J43" s="197">
        <v>701890</v>
      </c>
      <c r="K43" s="197">
        <f t="shared" si="2"/>
        <v>175472.5</v>
      </c>
      <c r="L43" s="197">
        <f t="shared" si="3"/>
        <v>175472.5</v>
      </c>
      <c r="M43" s="230">
        <f>'市区町村別_在宅(医科)'!M43</f>
        <v>140</v>
      </c>
      <c r="N43" s="149">
        <v>24</v>
      </c>
      <c r="O43" s="149">
        <v>24</v>
      </c>
      <c r="P43" s="150">
        <f t="shared" si="4"/>
        <v>0.17142857142857143</v>
      </c>
      <c r="Q43" s="150">
        <f t="shared" si="5"/>
        <v>0.17142857142857143</v>
      </c>
      <c r="R43" s="197">
        <v>4208150</v>
      </c>
      <c r="S43" s="197">
        <v>4208150</v>
      </c>
      <c r="T43" s="197">
        <f t="shared" si="6"/>
        <v>175339.58333333334</v>
      </c>
      <c r="U43" s="197">
        <f t="shared" si="7"/>
        <v>175339.58333333334</v>
      </c>
      <c r="V43" s="230">
        <f>'市区町村別_在宅(医科)'!V43</f>
        <v>18616</v>
      </c>
      <c r="W43" s="149">
        <v>375</v>
      </c>
      <c r="X43" s="149">
        <v>375</v>
      </c>
      <c r="Y43" s="150">
        <f t="shared" si="8"/>
        <v>2.0143962183068329E-2</v>
      </c>
      <c r="Z43" s="150">
        <f t="shared" si="9"/>
        <v>2.0143962183068329E-2</v>
      </c>
      <c r="AA43" s="197">
        <v>52022510</v>
      </c>
      <c r="AB43" s="197">
        <v>51984420</v>
      </c>
      <c r="AC43" s="197">
        <f t="shared" si="10"/>
        <v>138726.69333333333</v>
      </c>
      <c r="AD43" s="197">
        <f t="shared" si="11"/>
        <v>138625.12</v>
      </c>
      <c r="AE43" s="149">
        <f>'市区町村別_在宅(医科)'!AE43</f>
        <v>14325</v>
      </c>
      <c r="AF43" s="149">
        <v>803</v>
      </c>
      <c r="AG43" s="149">
        <v>803</v>
      </c>
      <c r="AH43" s="150">
        <f t="shared" si="12"/>
        <v>5.6055846422338566E-2</v>
      </c>
      <c r="AI43" s="150">
        <f t="shared" si="13"/>
        <v>5.6055846422338566E-2</v>
      </c>
      <c r="AJ43" s="197">
        <v>108783800</v>
      </c>
      <c r="AK43" s="197">
        <v>108700910</v>
      </c>
      <c r="AL43" s="197">
        <f t="shared" si="14"/>
        <v>135471.73100871732</v>
      </c>
      <c r="AM43" s="197">
        <f t="shared" si="15"/>
        <v>135368.50560398505</v>
      </c>
      <c r="AN43" s="149">
        <f>'市区町村別_在宅(医科)'!AN43</f>
        <v>9391</v>
      </c>
      <c r="AO43" s="149">
        <v>1180</v>
      </c>
      <c r="AP43" s="149">
        <v>1180</v>
      </c>
      <c r="AQ43" s="150">
        <f t="shared" si="16"/>
        <v>0.12565222021084016</v>
      </c>
      <c r="AR43" s="150">
        <f t="shared" si="17"/>
        <v>0.12565222021084016</v>
      </c>
      <c r="AS43" s="197">
        <v>156881020</v>
      </c>
      <c r="AT43" s="197">
        <v>156723270</v>
      </c>
      <c r="AU43" s="197">
        <f t="shared" si="18"/>
        <v>132950.01694915254</v>
      </c>
      <c r="AV43" s="197">
        <f t="shared" si="19"/>
        <v>132816.33050847458</v>
      </c>
      <c r="AW43" s="149">
        <f>'市区町村別_在宅(医科)'!AW43</f>
        <v>4364</v>
      </c>
      <c r="AX43" s="149">
        <v>1055</v>
      </c>
      <c r="AY43" s="149">
        <v>1053</v>
      </c>
      <c r="AZ43" s="150">
        <f t="shared" si="20"/>
        <v>0.24175068744271311</v>
      </c>
      <c r="BA43" s="150">
        <f t="shared" si="21"/>
        <v>0.24129239230064162</v>
      </c>
      <c r="BB43" s="197">
        <v>133808220</v>
      </c>
      <c r="BC43" s="197">
        <v>133651910</v>
      </c>
      <c r="BD43" s="197">
        <f t="shared" si="22"/>
        <v>126832.43601895735</v>
      </c>
      <c r="BE43" s="197">
        <f t="shared" si="23"/>
        <v>126924.89078822412</v>
      </c>
      <c r="BF43" s="149">
        <f>'市区町村別_在宅(医科)'!BF43</f>
        <v>1609</v>
      </c>
      <c r="BG43" s="149">
        <v>550</v>
      </c>
      <c r="BH43" s="149">
        <v>550</v>
      </c>
      <c r="BI43" s="150">
        <f t="shared" si="24"/>
        <v>0.3418272218769422</v>
      </c>
      <c r="BJ43" s="150">
        <f t="shared" si="25"/>
        <v>0.3418272218769422</v>
      </c>
      <c r="BK43" s="197">
        <v>69896320</v>
      </c>
      <c r="BL43" s="197">
        <v>69863320</v>
      </c>
      <c r="BM43" s="197">
        <f t="shared" si="26"/>
        <v>127084.21818181819</v>
      </c>
      <c r="BN43" s="197">
        <f t="shared" si="27"/>
        <v>127024.21818181819</v>
      </c>
      <c r="BO43" s="149">
        <f>'市区町村別_在宅(医科)'!BO43</f>
        <v>48477</v>
      </c>
      <c r="BP43" s="149">
        <f t="shared" si="42"/>
        <v>3991</v>
      </c>
      <c r="BQ43" s="149">
        <f t="shared" si="42"/>
        <v>3989</v>
      </c>
      <c r="BR43" s="150">
        <f t="shared" si="29"/>
        <v>8.2327701796728339E-2</v>
      </c>
      <c r="BS43" s="150">
        <f t="shared" si="30"/>
        <v>8.2286445118303519E-2</v>
      </c>
      <c r="BT43" s="197">
        <f t="shared" si="43"/>
        <v>526301910</v>
      </c>
      <c r="BU43" s="197">
        <f t="shared" si="43"/>
        <v>525833870</v>
      </c>
      <c r="BV43" s="197">
        <f t="shared" si="32"/>
        <v>131872.1899273365</v>
      </c>
      <c r="BW43" s="197">
        <f t="shared" si="33"/>
        <v>131820.97518174982</v>
      </c>
      <c r="BY43" s="113" t="str">
        <f t="shared" si="34"/>
        <v>摂津市</v>
      </c>
      <c r="BZ43" s="226">
        <f t="shared" si="35"/>
        <v>7.1857807871349974E-2</v>
      </c>
      <c r="CA43" s="226">
        <f t="shared" si="36"/>
        <v>7.1999999999999995E-2</v>
      </c>
      <c r="CB43" s="113" t="str">
        <f t="shared" si="37"/>
        <v>大阪狭山市</v>
      </c>
      <c r="CC43" s="226">
        <f t="shared" si="38"/>
        <v>7.1476964769647697E-2</v>
      </c>
      <c r="CD43" s="226">
        <f t="shared" si="39"/>
        <v>7.0999999999999994E-2</v>
      </c>
      <c r="CE43" s="115"/>
      <c r="CF43" s="226">
        <f t="shared" si="40"/>
        <v>7.2999999999999995E-2</v>
      </c>
      <c r="CG43" s="226">
        <f t="shared" si="41"/>
        <v>7.2999999999999995E-2</v>
      </c>
      <c r="CH43" s="227">
        <v>0</v>
      </c>
    </row>
    <row r="44" spans="2:86" s="20" customFormat="1" ht="12">
      <c r="B44" s="148">
        <v>38</v>
      </c>
      <c r="C44" s="154" t="s">
        <v>47</v>
      </c>
      <c r="D44" s="230">
        <f>'市区町村別_在宅(医科)'!D44</f>
        <v>28</v>
      </c>
      <c r="E44" s="149">
        <v>2</v>
      </c>
      <c r="F44" s="149">
        <v>2</v>
      </c>
      <c r="G44" s="150">
        <f t="shared" si="0"/>
        <v>7.1428571428571425E-2</v>
      </c>
      <c r="H44" s="150">
        <f t="shared" si="1"/>
        <v>7.1428571428571425E-2</v>
      </c>
      <c r="I44" s="197">
        <v>84580</v>
      </c>
      <c r="J44" s="197">
        <v>84580</v>
      </c>
      <c r="K44" s="197">
        <f t="shared" si="2"/>
        <v>42290</v>
      </c>
      <c r="L44" s="197">
        <f t="shared" si="3"/>
        <v>42290</v>
      </c>
      <c r="M44" s="230">
        <f>'市区町村別_在宅(医科)'!M44</f>
        <v>59</v>
      </c>
      <c r="N44" s="149">
        <v>7</v>
      </c>
      <c r="O44" s="149">
        <v>7</v>
      </c>
      <c r="P44" s="150">
        <f t="shared" si="4"/>
        <v>0.11864406779661017</v>
      </c>
      <c r="Q44" s="150">
        <f t="shared" si="5"/>
        <v>0.11864406779661017</v>
      </c>
      <c r="R44" s="197">
        <v>1550840</v>
      </c>
      <c r="S44" s="197">
        <v>1550840</v>
      </c>
      <c r="T44" s="197">
        <f t="shared" si="6"/>
        <v>221548.57142857142</v>
      </c>
      <c r="U44" s="197">
        <f t="shared" si="7"/>
        <v>221548.57142857142</v>
      </c>
      <c r="V44" s="230">
        <f>'市区町村別_在宅(医科)'!V44</f>
        <v>4038</v>
      </c>
      <c r="W44" s="149">
        <v>98</v>
      </c>
      <c r="X44" s="149">
        <v>98</v>
      </c>
      <c r="Y44" s="150">
        <f t="shared" si="8"/>
        <v>2.4269440316988609E-2</v>
      </c>
      <c r="Z44" s="150">
        <f t="shared" si="9"/>
        <v>2.4269440316988609E-2</v>
      </c>
      <c r="AA44" s="197">
        <v>14942620</v>
      </c>
      <c r="AB44" s="197">
        <v>14936620</v>
      </c>
      <c r="AC44" s="197">
        <f t="shared" si="10"/>
        <v>152475.71428571429</v>
      </c>
      <c r="AD44" s="197">
        <f t="shared" si="11"/>
        <v>152414.48979591837</v>
      </c>
      <c r="AE44" s="149">
        <f>'市区町村別_在宅(医科)'!AE44</f>
        <v>3028</v>
      </c>
      <c r="AF44" s="149">
        <v>173</v>
      </c>
      <c r="AG44" s="149">
        <v>173</v>
      </c>
      <c r="AH44" s="150">
        <f t="shared" si="12"/>
        <v>5.71334214002642E-2</v>
      </c>
      <c r="AI44" s="150">
        <f t="shared" si="13"/>
        <v>5.71334214002642E-2</v>
      </c>
      <c r="AJ44" s="197">
        <v>24004920</v>
      </c>
      <c r="AK44" s="197">
        <v>24001920</v>
      </c>
      <c r="AL44" s="197">
        <f t="shared" si="14"/>
        <v>138756.76300578035</v>
      </c>
      <c r="AM44" s="197">
        <f t="shared" si="15"/>
        <v>138739.42196531792</v>
      </c>
      <c r="AN44" s="149">
        <f>'市区町村別_在宅(医科)'!AN44</f>
        <v>1959</v>
      </c>
      <c r="AO44" s="149">
        <v>228</v>
      </c>
      <c r="AP44" s="149">
        <v>228</v>
      </c>
      <c r="AQ44" s="150">
        <f t="shared" si="16"/>
        <v>0.11638591117917305</v>
      </c>
      <c r="AR44" s="150">
        <f t="shared" si="17"/>
        <v>0.11638591117917305</v>
      </c>
      <c r="AS44" s="197">
        <v>30086140</v>
      </c>
      <c r="AT44" s="197">
        <v>30080140</v>
      </c>
      <c r="AU44" s="197">
        <f t="shared" si="18"/>
        <v>131956.75438596492</v>
      </c>
      <c r="AV44" s="197">
        <f t="shared" si="19"/>
        <v>131930.43859649124</v>
      </c>
      <c r="AW44" s="149">
        <f>'市区町村別_在宅(医科)'!AW44</f>
        <v>852</v>
      </c>
      <c r="AX44" s="149">
        <v>173</v>
      </c>
      <c r="AY44" s="149">
        <v>173</v>
      </c>
      <c r="AZ44" s="150">
        <f t="shared" si="20"/>
        <v>0.20305164319248825</v>
      </c>
      <c r="BA44" s="150">
        <f t="shared" si="21"/>
        <v>0.20305164319248825</v>
      </c>
      <c r="BB44" s="197">
        <v>23343850</v>
      </c>
      <c r="BC44" s="197">
        <v>23334850</v>
      </c>
      <c r="BD44" s="197">
        <f t="shared" si="22"/>
        <v>134935.54913294798</v>
      </c>
      <c r="BE44" s="197">
        <f t="shared" si="23"/>
        <v>134883.52601156069</v>
      </c>
      <c r="BF44" s="149">
        <f>'市区町村別_在宅(医科)'!BF44</f>
        <v>334</v>
      </c>
      <c r="BG44" s="149">
        <v>88</v>
      </c>
      <c r="BH44" s="149">
        <v>88</v>
      </c>
      <c r="BI44" s="150">
        <f t="shared" si="24"/>
        <v>0.26347305389221559</v>
      </c>
      <c r="BJ44" s="150">
        <f t="shared" si="25"/>
        <v>0.26347305389221559</v>
      </c>
      <c r="BK44" s="197">
        <v>12413860</v>
      </c>
      <c r="BL44" s="197">
        <v>12401860</v>
      </c>
      <c r="BM44" s="197">
        <f t="shared" si="26"/>
        <v>141066.59090909091</v>
      </c>
      <c r="BN44" s="197">
        <f t="shared" si="27"/>
        <v>140930.22727272726</v>
      </c>
      <c r="BO44" s="149">
        <f>'市区町村別_在宅(医科)'!BO44</f>
        <v>10298</v>
      </c>
      <c r="BP44" s="149">
        <f t="shared" si="42"/>
        <v>769</v>
      </c>
      <c r="BQ44" s="149">
        <f t="shared" si="42"/>
        <v>769</v>
      </c>
      <c r="BR44" s="150">
        <f t="shared" si="29"/>
        <v>7.4674694115362206E-2</v>
      </c>
      <c r="BS44" s="150">
        <f t="shared" si="30"/>
        <v>7.4674694115362206E-2</v>
      </c>
      <c r="BT44" s="197">
        <f t="shared" si="43"/>
        <v>106426810</v>
      </c>
      <c r="BU44" s="197">
        <f t="shared" si="43"/>
        <v>106390810</v>
      </c>
      <c r="BV44" s="197">
        <f t="shared" si="32"/>
        <v>138396.37191157349</v>
      </c>
      <c r="BW44" s="197">
        <f t="shared" si="33"/>
        <v>138349.55786736021</v>
      </c>
      <c r="BY44" s="113" t="str">
        <f t="shared" si="34"/>
        <v>大阪狭山市</v>
      </c>
      <c r="BZ44" s="226">
        <f t="shared" si="35"/>
        <v>7.1702800361336944E-2</v>
      </c>
      <c r="CA44" s="226">
        <f t="shared" si="36"/>
        <v>7.1999999999999995E-2</v>
      </c>
      <c r="CB44" s="113" t="str">
        <f t="shared" si="37"/>
        <v>東成区</v>
      </c>
      <c r="CC44" s="226">
        <f t="shared" si="38"/>
        <v>7.0991328005441251E-2</v>
      </c>
      <c r="CD44" s="226">
        <f t="shared" si="39"/>
        <v>7.0999999999999994E-2</v>
      </c>
      <c r="CE44" s="115"/>
      <c r="CF44" s="226">
        <f t="shared" si="40"/>
        <v>7.2999999999999995E-2</v>
      </c>
      <c r="CG44" s="226">
        <f t="shared" si="41"/>
        <v>7.2999999999999995E-2</v>
      </c>
      <c r="CH44" s="227">
        <v>0</v>
      </c>
    </row>
    <row r="45" spans="2:86" s="20" customFormat="1" ht="12">
      <c r="B45" s="148">
        <v>39</v>
      </c>
      <c r="C45" s="154" t="s">
        <v>10</v>
      </c>
      <c r="D45" s="230">
        <f>'市区町村別_在宅(医科)'!D45</f>
        <v>74</v>
      </c>
      <c r="E45" s="149">
        <v>13</v>
      </c>
      <c r="F45" s="149">
        <v>13</v>
      </c>
      <c r="G45" s="150">
        <f t="shared" si="0"/>
        <v>0.17567567567567569</v>
      </c>
      <c r="H45" s="150">
        <f t="shared" si="1"/>
        <v>0.17567567567567569</v>
      </c>
      <c r="I45" s="197">
        <v>1494040</v>
      </c>
      <c r="J45" s="197">
        <v>1494040</v>
      </c>
      <c r="K45" s="197">
        <f t="shared" si="2"/>
        <v>114926.15384615384</v>
      </c>
      <c r="L45" s="197">
        <f t="shared" si="3"/>
        <v>114926.15384615384</v>
      </c>
      <c r="M45" s="230">
        <f>'市区町村別_在宅(医科)'!M45</f>
        <v>155</v>
      </c>
      <c r="N45" s="149">
        <v>16</v>
      </c>
      <c r="O45" s="149">
        <v>16</v>
      </c>
      <c r="P45" s="150">
        <f t="shared" si="4"/>
        <v>0.1032258064516129</v>
      </c>
      <c r="Q45" s="150">
        <f t="shared" si="5"/>
        <v>0.1032258064516129</v>
      </c>
      <c r="R45" s="197">
        <v>2852600</v>
      </c>
      <c r="S45" s="197">
        <v>2770740</v>
      </c>
      <c r="T45" s="197">
        <f t="shared" si="6"/>
        <v>178287.5</v>
      </c>
      <c r="U45" s="197">
        <f t="shared" si="7"/>
        <v>173171.25</v>
      </c>
      <c r="V45" s="230">
        <f>'市区町村別_在宅(医科)'!V45</f>
        <v>23749</v>
      </c>
      <c r="W45" s="149">
        <v>402</v>
      </c>
      <c r="X45" s="149">
        <v>401</v>
      </c>
      <c r="Y45" s="150">
        <f t="shared" si="8"/>
        <v>1.692702850646343E-2</v>
      </c>
      <c r="Z45" s="150">
        <f t="shared" si="9"/>
        <v>1.6884921470377699E-2</v>
      </c>
      <c r="AA45" s="197">
        <v>47279860</v>
      </c>
      <c r="AB45" s="197">
        <v>46538390</v>
      </c>
      <c r="AC45" s="197">
        <f t="shared" si="10"/>
        <v>117611.59203980099</v>
      </c>
      <c r="AD45" s="197">
        <f t="shared" si="11"/>
        <v>116055.83541147131</v>
      </c>
      <c r="AE45" s="149">
        <f>'市区町村別_在宅(医科)'!AE45</f>
        <v>16803</v>
      </c>
      <c r="AF45" s="149">
        <v>771</v>
      </c>
      <c r="AG45" s="149">
        <v>766</v>
      </c>
      <c r="AH45" s="150">
        <f t="shared" si="12"/>
        <v>4.5884663452954833E-2</v>
      </c>
      <c r="AI45" s="150">
        <f t="shared" si="13"/>
        <v>4.5587097542105576E-2</v>
      </c>
      <c r="AJ45" s="197">
        <v>91512110</v>
      </c>
      <c r="AK45" s="197">
        <v>90415330</v>
      </c>
      <c r="AL45" s="197">
        <f t="shared" si="14"/>
        <v>118692.74967574578</v>
      </c>
      <c r="AM45" s="197">
        <f t="shared" si="15"/>
        <v>118035.67885117493</v>
      </c>
      <c r="AN45" s="149">
        <f>'市区町村別_在宅(医科)'!AN45</f>
        <v>10342</v>
      </c>
      <c r="AO45" s="149">
        <v>1065</v>
      </c>
      <c r="AP45" s="149">
        <v>1058</v>
      </c>
      <c r="AQ45" s="150">
        <f t="shared" si="16"/>
        <v>0.10297814736027848</v>
      </c>
      <c r="AR45" s="150">
        <f t="shared" si="17"/>
        <v>0.10230129568748791</v>
      </c>
      <c r="AS45" s="197">
        <v>122501870</v>
      </c>
      <c r="AT45" s="197">
        <v>120650120</v>
      </c>
      <c r="AU45" s="197">
        <f t="shared" si="18"/>
        <v>115025.23004694836</v>
      </c>
      <c r="AV45" s="197">
        <f t="shared" si="19"/>
        <v>114036.03024574669</v>
      </c>
      <c r="AW45" s="149">
        <f>'市区町村別_在宅(医科)'!AW45</f>
        <v>4691</v>
      </c>
      <c r="AX45" s="149">
        <v>932</v>
      </c>
      <c r="AY45" s="149">
        <v>924</v>
      </c>
      <c r="AZ45" s="150">
        <f t="shared" si="20"/>
        <v>0.19867832018759327</v>
      </c>
      <c r="BA45" s="150">
        <f t="shared" si="21"/>
        <v>0.196972926881262</v>
      </c>
      <c r="BB45" s="197">
        <v>96516930</v>
      </c>
      <c r="BC45" s="197">
        <v>93835570</v>
      </c>
      <c r="BD45" s="197">
        <f t="shared" si="22"/>
        <v>103558.93776824034</v>
      </c>
      <c r="BE45" s="197">
        <f t="shared" si="23"/>
        <v>101553.64718614718</v>
      </c>
      <c r="BF45" s="149">
        <f>'市区町村別_在宅(医科)'!BF45</f>
        <v>1582</v>
      </c>
      <c r="BG45" s="149">
        <v>425</v>
      </c>
      <c r="BH45" s="149">
        <v>420</v>
      </c>
      <c r="BI45" s="150">
        <f t="shared" si="24"/>
        <v>0.26864728192161819</v>
      </c>
      <c r="BJ45" s="150">
        <f t="shared" si="25"/>
        <v>0.26548672566371684</v>
      </c>
      <c r="BK45" s="197">
        <v>44927860</v>
      </c>
      <c r="BL45" s="197">
        <v>43509930</v>
      </c>
      <c r="BM45" s="197">
        <f t="shared" si="26"/>
        <v>105712.61176470589</v>
      </c>
      <c r="BN45" s="197">
        <f t="shared" si="27"/>
        <v>103595.07142857143</v>
      </c>
      <c r="BO45" s="149">
        <f>'市区町村別_在宅(医科)'!BO45</f>
        <v>57396</v>
      </c>
      <c r="BP45" s="149">
        <f t="shared" si="42"/>
        <v>3624</v>
      </c>
      <c r="BQ45" s="149">
        <f t="shared" si="42"/>
        <v>3598</v>
      </c>
      <c r="BR45" s="150">
        <f t="shared" si="29"/>
        <v>6.3140288521848206E-2</v>
      </c>
      <c r="BS45" s="150">
        <f t="shared" si="30"/>
        <v>6.2687295281901173E-2</v>
      </c>
      <c r="BT45" s="197">
        <f t="shared" si="43"/>
        <v>407085270</v>
      </c>
      <c r="BU45" s="197">
        <f t="shared" si="43"/>
        <v>399214120</v>
      </c>
      <c r="BV45" s="197">
        <f t="shared" si="32"/>
        <v>112330.37251655629</v>
      </c>
      <c r="BW45" s="197">
        <f t="shared" si="33"/>
        <v>110954.45247359644</v>
      </c>
      <c r="BY45" s="113" t="str">
        <f t="shared" si="34"/>
        <v>東成区</v>
      </c>
      <c r="BZ45" s="226">
        <f t="shared" si="35"/>
        <v>7.0991328005441251E-2</v>
      </c>
      <c r="CA45" s="226">
        <f t="shared" si="36"/>
        <v>7.0999999999999994E-2</v>
      </c>
      <c r="CB45" s="113" t="str">
        <f t="shared" si="37"/>
        <v>堺市堺区</v>
      </c>
      <c r="CC45" s="226">
        <f t="shared" si="38"/>
        <v>7.0833714651779997E-2</v>
      </c>
      <c r="CD45" s="226">
        <f t="shared" si="39"/>
        <v>7.0999999999999994E-2</v>
      </c>
      <c r="CE45" s="115"/>
      <c r="CF45" s="226">
        <f t="shared" si="40"/>
        <v>7.2999999999999995E-2</v>
      </c>
      <c r="CG45" s="226">
        <f t="shared" si="41"/>
        <v>7.2999999999999995E-2</v>
      </c>
      <c r="CH45" s="227">
        <v>0</v>
      </c>
    </row>
    <row r="46" spans="2:86" s="20" customFormat="1" ht="12">
      <c r="B46" s="148">
        <v>40</v>
      </c>
      <c r="C46" s="154" t="s">
        <v>48</v>
      </c>
      <c r="D46" s="230">
        <f>'市区町村別_在宅(医科)'!D46</f>
        <v>87</v>
      </c>
      <c r="E46" s="149">
        <v>8</v>
      </c>
      <c r="F46" s="149">
        <v>8</v>
      </c>
      <c r="G46" s="150">
        <f t="shared" si="0"/>
        <v>9.1954022988505746E-2</v>
      </c>
      <c r="H46" s="150">
        <f t="shared" si="1"/>
        <v>9.1954022988505746E-2</v>
      </c>
      <c r="I46" s="197">
        <v>1822230</v>
      </c>
      <c r="J46" s="197">
        <v>1822230</v>
      </c>
      <c r="K46" s="197">
        <f t="shared" si="2"/>
        <v>227778.75</v>
      </c>
      <c r="L46" s="197">
        <f t="shared" si="3"/>
        <v>227778.75</v>
      </c>
      <c r="M46" s="230">
        <f>'市区町村別_在宅(医科)'!M46</f>
        <v>156</v>
      </c>
      <c r="N46" s="149">
        <v>14</v>
      </c>
      <c r="O46" s="149">
        <v>14</v>
      </c>
      <c r="P46" s="150">
        <f t="shared" si="4"/>
        <v>8.9743589743589744E-2</v>
      </c>
      <c r="Q46" s="150">
        <f t="shared" si="5"/>
        <v>8.9743589743589744E-2</v>
      </c>
      <c r="R46" s="197">
        <v>2677250</v>
      </c>
      <c r="S46" s="197">
        <v>2677250</v>
      </c>
      <c r="T46" s="197">
        <f t="shared" si="6"/>
        <v>191232.14285714287</v>
      </c>
      <c r="U46" s="197">
        <f t="shared" si="7"/>
        <v>191232.14285714287</v>
      </c>
      <c r="V46" s="230">
        <f>'市区町村別_在宅(医科)'!V46</f>
        <v>4896</v>
      </c>
      <c r="W46" s="149">
        <v>80</v>
      </c>
      <c r="X46" s="149">
        <v>80</v>
      </c>
      <c r="Y46" s="150">
        <f t="shared" si="8"/>
        <v>1.6339869281045753E-2</v>
      </c>
      <c r="Z46" s="150">
        <f t="shared" si="9"/>
        <v>1.6339869281045753E-2</v>
      </c>
      <c r="AA46" s="197">
        <v>10788370</v>
      </c>
      <c r="AB46" s="197">
        <v>10788370</v>
      </c>
      <c r="AC46" s="197">
        <f t="shared" si="10"/>
        <v>134854.625</v>
      </c>
      <c r="AD46" s="197">
        <f t="shared" si="11"/>
        <v>134854.625</v>
      </c>
      <c r="AE46" s="149">
        <f>'市区町村別_在宅(医科)'!AE46</f>
        <v>3675</v>
      </c>
      <c r="AF46" s="149">
        <v>149</v>
      </c>
      <c r="AG46" s="149">
        <v>149</v>
      </c>
      <c r="AH46" s="150">
        <f t="shared" si="12"/>
        <v>4.0544217687074828E-2</v>
      </c>
      <c r="AI46" s="150">
        <f t="shared" si="13"/>
        <v>4.0544217687074828E-2</v>
      </c>
      <c r="AJ46" s="197">
        <v>18657370</v>
      </c>
      <c r="AK46" s="197">
        <v>18647130</v>
      </c>
      <c r="AL46" s="197">
        <f t="shared" si="14"/>
        <v>125217.24832214766</v>
      </c>
      <c r="AM46" s="197">
        <f t="shared" si="15"/>
        <v>125148.52348993288</v>
      </c>
      <c r="AN46" s="149">
        <f>'市区町村別_在宅(医科)'!AN46</f>
        <v>2419</v>
      </c>
      <c r="AO46" s="149">
        <v>188</v>
      </c>
      <c r="AP46" s="149">
        <v>188</v>
      </c>
      <c r="AQ46" s="150">
        <f t="shared" si="16"/>
        <v>7.7718065316246379E-2</v>
      </c>
      <c r="AR46" s="150">
        <f t="shared" si="17"/>
        <v>7.7718065316246379E-2</v>
      </c>
      <c r="AS46" s="197">
        <v>25496220</v>
      </c>
      <c r="AT46" s="197">
        <v>25493220</v>
      </c>
      <c r="AU46" s="197">
        <f t="shared" si="18"/>
        <v>135618.19148936169</v>
      </c>
      <c r="AV46" s="197">
        <f t="shared" si="19"/>
        <v>135602.2340425532</v>
      </c>
      <c r="AW46" s="149">
        <f>'市区町村別_在宅(医科)'!AW46</f>
        <v>1060</v>
      </c>
      <c r="AX46" s="149">
        <v>134</v>
      </c>
      <c r="AY46" s="149">
        <v>133</v>
      </c>
      <c r="AZ46" s="150">
        <f t="shared" si="20"/>
        <v>0.12641509433962264</v>
      </c>
      <c r="BA46" s="150">
        <f t="shared" si="21"/>
        <v>0.12547169811320755</v>
      </c>
      <c r="BB46" s="197">
        <v>16084140</v>
      </c>
      <c r="BC46" s="197">
        <v>16078140</v>
      </c>
      <c r="BD46" s="197">
        <f t="shared" si="22"/>
        <v>120030.89552238806</v>
      </c>
      <c r="BE46" s="197">
        <f t="shared" si="23"/>
        <v>120888.27067669173</v>
      </c>
      <c r="BF46" s="149">
        <f>'市区町村別_在宅(医科)'!BF46</f>
        <v>361</v>
      </c>
      <c r="BG46" s="149">
        <v>79</v>
      </c>
      <c r="BH46" s="149">
        <v>79</v>
      </c>
      <c r="BI46" s="150">
        <f t="shared" si="24"/>
        <v>0.2188365650969529</v>
      </c>
      <c r="BJ46" s="150">
        <f t="shared" si="25"/>
        <v>0.2188365650969529</v>
      </c>
      <c r="BK46" s="197">
        <v>8836760</v>
      </c>
      <c r="BL46" s="197">
        <v>8836760</v>
      </c>
      <c r="BM46" s="197">
        <f t="shared" si="26"/>
        <v>111857.72151898734</v>
      </c>
      <c r="BN46" s="197">
        <f t="shared" si="27"/>
        <v>111857.72151898734</v>
      </c>
      <c r="BO46" s="149">
        <f>'市区町村別_在宅(医科)'!BO46</f>
        <v>12654</v>
      </c>
      <c r="BP46" s="149">
        <f t="shared" si="42"/>
        <v>652</v>
      </c>
      <c r="BQ46" s="149">
        <f t="shared" si="42"/>
        <v>651</v>
      </c>
      <c r="BR46" s="150">
        <f t="shared" si="29"/>
        <v>5.1525209419946261E-2</v>
      </c>
      <c r="BS46" s="150">
        <f t="shared" si="30"/>
        <v>5.144618302513039E-2</v>
      </c>
      <c r="BT46" s="197">
        <f t="shared" si="43"/>
        <v>84362340</v>
      </c>
      <c r="BU46" s="197">
        <f t="shared" si="43"/>
        <v>84343100</v>
      </c>
      <c r="BV46" s="197">
        <f t="shared" si="32"/>
        <v>129390.09202453987</v>
      </c>
      <c r="BW46" s="197">
        <f t="shared" si="33"/>
        <v>129559.29339477727</v>
      </c>
      <c r="BY46" s="113" t="str">
        <f t="shared" si="34"/>
        <v>東大阪市</v>
      </c>
      <c r="BZ46" s="226">
        <f t="shared" si="35"/>
        <v>7.0421002516493234E-2</v>
      </c>
      <c r="CA46" s="226">
        <f t="shared" si="36"/>
        <v>7.0000000000000007E-2</v>
      </c>
      <c r="CB46" s="113" t="str">
        <f t="shared" si="37"/>
        <v>東大阪市</v>
      </c>
      <c r="CC46" s="226">
        <f t="shared" si="38"/>
        <v>7.0366591852002988E-2</v>
      </c>
      <c r="CD46" s="226">
        <f t="shared" si="39"/>
        <v>7.0000000000000007E-2</v>
      </c>
      <c r="CE46" s="115"/>
      <c r="CF46" s="226">
        <f t="shared" si="40"/>
        <v>7.2999999999999995E-2</v>
      </c>
      <c r="CG46" s="226">
        <f t="shared" si="41"/>
        <v>7.2999999999999995E-2</v>
      </c>
      <c r="CH46" s="227">
        <v>0</v>
      </c>
    </row>
    <row r="47" spans="2:86" s="20" customFormat="1" ht="12">
      <c r="B47" s="148">
        <v>41</v>
      </c>
      <c r="C47" s="154" t="s">
        <v>15</v>
      </c>
      <c r="D47" s="230">
        <f>'市区町村別_在宅(医科)'!D47</f>
        <v>45</v>
      </c>
      <c r="E47" s="149">
        <v>6</v>
      </c>
      <c r="F47" s="149">
        <v>6</v>
      </c>
      <c r="G47" s="150">
        <f t="shared" si="0"/>
        <v>0.13333333333333333</v>
      </c>
      <c r="H47" s="150">
        <f t="shared" si="1"/>
        <v>0.13333333333333333</v>
      </c>
      <c r="I47" s="197">
        <v>1917190</v>
      </c>
      <c r="J47" s="197">
        <v>1917190</v>
      </c>
      <c r="K47" s="197">
        <f t="shared" si="2"/>
        <v>319531.66666666669</v>
      </c>
      <c r="L47" s="197">
        <f t="shared" si="3"/>
        <v>319531.66666666669</v>
      </c>
      <c r="M47" s="230">
        <f>'市区町村別_在宅(医科)'!M47</f>
        <v>128</v>
      </c>
      <c r="N47" s="149">
        <v>12</v>
      </c>
      <c r="O47" s="149">
        <v>12</v>
      </c>
      <c r="P47" s="150">
        <f t="shared" si="4"/>
        <v>9.375E-2</v>
      </c>
      <c r="Q47" s="150">
        <f t="shared" si="5"/>
        <v>9.375E-2</v>
      </c>
      <c r="R47" s="197">
        <v>1922130</v>
      </c>
      <c r="S47" s="197">
        <v>1922130</v>
      </c>
      <c r="T47" s="197">
        <f t="shared" si="6"/>
        <v>160177.5</v>
      </c>
      <c r="U47" s="197">
        <f t="shared" si="7"/>
        <v>160177.5</v>
      </c>
      <c r="V47" s="230">
        <f>'市区町村別_在宅(医科)'!V47</f>
        <v>9467</v>
      </c>
      <c r="W47" s="149">
        <v>199</v>
      </c>
      <c r="X47" s="149">
        <v>199</v>
      </c>
      <c r="Y47" s="150">
        <f t="shared" si="8"/>
        <v>2.1020386606105418E-2</v>
      </c>
      <c r="Z47" s="150">
        <f t="shared" si="9"/>
        <v>2.1020386606105418E-2</v>
      </c>
      <c r="AA47" s="197">
        <v>27596550</v>
      </c>
      <c r="AB47" s="197">
        <v>27557260</v>
      </c>
      <c r="AC47" s="197">
        <f t="shared" si="10"/>
        <v>138676.13065326633</v>
      </c>
      <c r="AD47" s="197">
        <f t="shared" si="11"/>
        <v>138478.69346733668</v>
      </c>
      <c r="AE47" s="149">
        <f>'市区町村別_在宅(医科)'!AE47</f>
        <v>7098</v>
      </c>
      <c r="AF47" s="149">
        <v>330</v>
      </c>
      <c r="AG47" s="149">
        <v>330</v>
      </c>
      <c r="AH47" s="150">
        <f t="shared" si="12"/>
        <v>4.6491969568892642E-2</v>
      </c>
      <c r="AI47" s="150">
        <f t="shared" si="13"/>
        <v>4.6491969568892642E-2</v>
      </c>
      <c r="AJ47" s="197">
        <v>46238210</v>
      </c>
      <c r="AK47" s="197">
        <v>46171970</v>
      </c>
      <c r="AL47" s="197">
        <f t="shared" si="14"/>
        <v>140115.78787878787</v>
      </c>
      <c r="AM47" s="197">
        <f t="shared" si="15"/>
        <v>139915.06060606061</v>
      </c>
      <c r="AN47" s="149">
        <f>'市区町村別_在宅(医科)'!AN47</f>
        <v>4152</v>
      </c>
      <c r="AO47" s="149">
        <v>480</v>
      </c>
      <c r="AP47" s="149">
        <v>480</v>
      </c>
      <c r="AQ47" s="150">
        <f t="shared" si="16"/>
        <v>0.11560693641618497</v>
      </c>
      <c r="AR47" s="150">
        <f t="shared" si="17"/>
        <v>0.11560693641618497</v>
      </c>
      <c r="AS47" s="197">
        <v>63340670</v>
      </c>
      <c r="AT47" s="197">
        <v>63279080</v>
      </c>
      <c r="AU47" s="197">
        <f t="shared" si="18"/>
        <v>131959.72916666666</v>
      </c>
      <c r="AV47" s="197">
        <f t="shared" si="19"/>
        <v>131831.41666666666</v>
      </c>
      <c r="AW47" s="149">
        <f>'市区町村別_在宅(医科)'!AW47</f>
        <v>1826</v>
      </c>
      <c r="AX47" s="149">
        <v>380</v>
      </c>
      <c r="AY47" s="149">
        <v>380</v>
      </c>
      <c r="AZ47" s="150">
        <f t="shared" si="20"/>
        <v>0.20810514786418402</v>
      </c>
      <c r="BA47" s="150">
        <f t="shared" si="21"/>
        <v>0.20810514786418402</v>
      </c>
      <c r="BB47" s="197">
        <v>48576370</v>
      </c>
      <c r="BC47" s="197">
        <v>48553580</v>
      </c>
      <c r="BD47" s="197">
        <f t="shared" si="22"/>
        <v>127832.55263157895</v>
      </c>
      <c r="BE47" s="197">
        <f t="shared" si="23"/>
        <v>127772.57894736843</v>
      </c>
      <c r="BF47" s="149">
        <f>'市区町村別_在宅(医科)'!BF47</f>
        <v>603</v>
      </c>
      <c r="BG47" s="149">
        <v>183</v>
      </c>
      <c r="BH47" s="149">
        <v>182</v>
      </c>
      <c r="BI47" s="150">
        <f t="shared" si="24"/>
        <v>0.30348258706467662</v>
      </c>
      <c r="BJ47" s="150">
        <f t="shared" si="25"/>
        <v>0.30182421227197348</v>
      </c>
      <c r="BK47" s="197">
        <v>22450290</v>
      </c>
      <c r="BL47" s="197">
        <v>22406340</v>
      </c>
      <c r="BM47" s="197">
        <f t="shared" si="26"/>
        <v>122679.18032786885</v>
      </c>
      <c r="BN47" s="197">
        <f t="shared" si="27"/>
        <v>123111.75824175825</v>
      </c>
      <c r="BO47" s="149">
        <f>'市区町村別_在宅(医科)'!BO47</f>
        <v>23319</v>
      </c>
      <c r="BP47" s="149">
        <f t="shared" si="42"/>
        <v>1590</v>
      </c>
      <c r="BQ47" s="149">
        <f t="shared" si="42"/>
        <v>1589</v>
      </c>
      <c r="BR47" s="150">
        <f t="shared" si="29"/>
        <v>6.8184742055834302E-2</v>
      </c>
      <c r="BS47" s="150">
        <f t="shared" si="30"/>
        <v>6.8141858570264585E-2</v>
      </c>
      <c r="BT47" s="197">
        <f t="shared" si="43"/>
        <v>212041410</v>
      </c>
      <c r="BU47" s="197">
        <f t="shared" si="43"/>
        <v>211807550</v>
      </c>
      <c r="BV47" s="197">
        <f t="shared" si="32"/>
        <v>133359.37735849057</v>
      </c>
      <c r="BW47" s="197">
        <f t="shared" si="33"/>
        <v>133296.12964128383</v>
      </c>
      <c r="BY47" s="113" t="str">
        <f t="shared" si="34"/>
        <v>熊取町</v>
      </c>
      <c r="BZ47" s="226">
        <f t="shared" si="35"/>
        <v>7.0361445783132526E-2</v>
      </c>
      <c r="CA47" s="226">
        <f t="shared" si="36"/>
        <v>7.0000000000000007E-2</v>
      </c>
      <c r="CB47" s="113" t="str">
        <f t="shared" si="37"/>
        <v>熊取町</v>
      </c>
      <c r="CC47" s="226">
        <f t="shared" si="38"/>
        <v>7.0361445783132526E-2</v>
      </c>
      <c r="CD47" s="226">
        <f t="shared" si="39"/>
        <v>7.0000000000000007E-2</v>
      </c>
      <c r="CE47" s="115"/>
      <c r="CF47" s="226">
        <f t="shared" si="40"/>
        <v>7.2999999999999995E-2</v>
      </c>
      <c r="CG47" s="226">
        <f t="shared" si="41"/>
        <v>7.2999999999999995E-2</v>
      </c>
      <c r="CH47" s="227">
        <v>0</v>
      </c>
    </row>
    <row r="48" spans="2:86" s="20" customFormat="1" ht="12">
      <c r="B48" s="148">
        <v>42</v>
      </c>
      <c r="C48" s="154" t="s">
        <v>16</v>
      </c>
      <c r="D48" s="230">
        <f>'市区町村別_在宅(医科)'!D48</f>
        <v>185</v>
      </c>
      <c r="E48" s="149">
        <v>14</v>
      </c>
      <c r="F48" s="149">
        <v>14</v>
      </c>
      <c r="G48" s="150">
        <f t="shared" si="0"/>
        <v>7.567567567567568E-2</v>
      </c>
      <c r="H48" s="150">
        <f t="shared" si="1"/>
        <v>7.567567567567568E-2</v>
      </c>
      <c r="I48" s="197">
        <v>2407290</v>
      </c>
      <c r="J48" s="197">
        <v>2388530</v>
      </c>
      <c r="K48" s="197">
        <f t="shared" si="2"/>
        <v>171949.28571428571</v>
      </c>
      <c r="L48" s="197">
        <f t="shared" si="3"/>
        <v>170609.28571428571</v>
      </c>
      <c r="M48" s="230">
        <f>'市区町村別_在宅(医科)'!M48</f>
        <v>391</v>
      </c>
      <c r="N48" s="149">
        <v>43</v>
      </c>
      <c r="O48" s="149">
        <v>43</v>
      </c>
      <c r="P48" s="150">
        <f t="shared" si="4"/>
        <v>0.10997442455242967</v>
      </c>
      <c r="Q48" s="150">
        <f t="shared" si="5"/>
        <v>0.10997442455242967</v>
      </c>
      <c r="R48" s="197">
        <v>6961400</v>
      </c>
      <c r="S48" s="197">
        <v>6961400</v>
      </c>
      <c r="T48" s="197">
        <f t="shared" si="6"/>
        <v>161893.02325581395</v>
      </c>
      <c r="U48" s="197">
        <f t="shared" si="7"/>
        <v>161893.02325581395</v>
      </c>
      <c r="V48" s="230">
        <f>'市区町村別_在宅(医科)'!V48</f>
        <v>25224</v>
      </c>
      <c r="W48" s="149">
        <v>423</v>
      </c>
      <c r="X48" s="149">
        <v>423</v>
      </c>
      <c r="Y48" s="150">
        <f t="shared" si="8"/>
        <v>1.6769743101807802E-2</v>
      </c>
      <c r="Z48" s="150">
        <f t="shared" si="9"/>
        <v>1.6769743101807802E-2</v>
      </c>
      <c r="AA48" s="197">
        <v>53709200</v>
      </c>
      <c r="AB48" s="197">
        <v>53690000</v>
      </c>
      <c r="AC48" s="197">
        <f t="shared" si="10"/>
        <v>126972.10401891253</v>
      </c>
      <c r="AD48" s="197">
        <f t="shared" si="11"/>
        <v>126926.71394799055</v>
      </c>
      <c r="AE48" s="149">
        <f>'市区町村別_在宅(医科)'!AE48</f>
        <v>16799</v>
      </c>
      <c r="AF48" s="149">
        <v>781</v>
      </c>
      <c r="AG48" s="149">
        <v>778</v>
      </c>
      <c r="AH48" s="150">
        <f t="shared" si="12"/>
        <v>4.6490862551342341E-2</v>
      </c>
      <c r="AI48" s="150">
        <f t="shared" si="13"/>
        <v>4.6312280492886479E-2</v>
      </c>
      <c r="AJ48" s="197">
        <v>88755270</v>
      </c>
      <c r="AK48" s="197">
        <v>88663630</v>
      </c>
      <c r="AL48" s="197">
        <f t="shared" si="14"/>
        <v>113643.1113956466</v>
      </c>
      <c r="AM48" s="197">
        <f t="shared" si="15"/>
        <v>113963.53470437018</v>
      </c>
      <c r="AN48" s="149">
        <f>'市区町村別_在宅(医科)'!AN48</f>
        <v>10189</v>
      </c>
      <c r="AO48" s="149">
        <v>1094</v>
      </c>
      <c r="AP48" s="149">
        <v>1093</v>
      </c>
      <c r="AQ48" s="150">
        <f t="shared" si="16"/>
        <v>0.10737069388556286</v>
      </c>
      <c r="AR48" s="150">
        <f t="shared" si="17"/>
        <v>0.10727254882716655</v>
      </c>
      <c r="AS48" s="197">
        <v>117422930</v>
      </c>
      <c r="AT48" s="197">
        <v>117350650</v>
      </c>
      <c r="AU48" s="197">
        <f t="shared" si="18"/>
        <v>107333.57404021938</v>
      </c>
      <c r="AV48" s="197">
        <f t="shared" si="19"/>
        <v>107365.6450137237</v>
      </c>
      <c r="AW48" s="149">
        <f>'市区町村別_在宅(医科)'!AW48</f>
        <v>4779</v>
      </c>
      <c r="AX48" s="149">
        <v>924</v>
      </c>
      <c r="AY48" s="149">
        <v>922</v>
      </c>
      <c r="AZ48" s="150">
        <f t="shared" si="20"/>
        <v>0.19334588826114249</v>
      </c>
      <c r="BA48" s="150">
        <f t="shared" si="21"/>
        <v>0.19292739066750367</v>
      </c>
      <c r="BB48" s="197">
        <v>94490370</v>
      </c>
      <c r="BC48" s="197">
        <v>94354970</v>
      </c>
      <c r="BD48" s="197">
        <f t="shared" si="22"/>
        <v>102262.3051948052</v>
      </c>
      <c r="BE48" s="197">
        <f t="shared" si="23"/>
        <v>102337.27765726681</v>
      </c>
      <c r="BF48" s="149">
        <f>'市区町村別_在宅(医科)'!BF48</f>
        <v>1709</v>
      </c>
      <c r="BG48" s="149">
        <v>428</v>
      </c>
      <c r="BH48" s="149">
        <v>427</v>
      </c>
      <c r="BI48" s="150">
        <f t="shared" si="24"/>
        <v>0.25043885313048564</v>
      </c>
      <c r="BJ48" s="150">
        <f t="shared" si="25"/>
        <v>0.24985371562317144</v>
      </c>
      <c r="BK48" s="197">
        <v>40931370</v>
      </c>
      <c r="BL48" s="197">
        <v>40846810</v>
      </c>
      <c r="BM48" s="197">
        <f t="shared" si="26"/>
        <v>95634.042056074773</v>
      </c>
      <c r="BN48" s="197">
        <f t="shared" si="27"/>
        <v>95659.976580796254</v>
      </c>
      <c r="BO48" s="149">
        <f>'市区町村別_在宅(医科)'!BO48</f>
        <v>59276</v>
      </c>
      <c r="BP48" s="149">
        <f t="shared" si="42"/>
        <v>3707</v>
      </c>
      <c r="BQ48" s="149">
        <f t="shared" si="42"/>
        <v>3700</v>
      </c>
      <c r="BR48" s="150">
        <f t="shared" si="29"/>
        <v>6.253795802685741E-2</v>
      </c>
      <c r="BS48" s="150">
        <f t="shared" si="30"/>
        <v>6.2419866387745465E-2</v>
      </c>
      <c r="BT48" s="197">
        <f t="shared" si="43"/>
        <v>404677830</v>
      </c>
      <c r="BU48" s="197">
        <f t="shared" si="43"/>
        <v>404255990</v>
      </c>
      <c r="BV48" s="197">
        <f t="shared" si="32"/>
        <v>109165.85648772592</v>
      </c>
      <c r="BW48" s="197">
        <f t="shared" si="33"/>
        <v>109258.37567567568</v>
      </c>
      <c r="BY48" s="113" t="str">
        <f t="shared" si="34"/>
        <v>浪速区</v>
      </c>
      <c r="BZ48" s="226">
        <f t="shared" si="35"/>
        <v>6.9775784753363226E-2</v>
      </c>
      <c r="CA48" s="226">
        <f t="shared" si="36"/>
        <v>7.0000000000000007E-2</v>
      </c>
      <c r="CB48" s="113" t="str">
        <f t="shared" si="37"/>
        <v>浪速区</v>
      </c>
      <c r="CC48" s="226">
        <f t="shared" si="38"/>
        <v>6.9775784753363226E-2</v>
      </c>
      <c r="CD48" s="226">
        <f t="shared" si="39"/>
        <v>7.0000000000000007E-2</v>
      </c>
      <c r="CE48" s="115"/>
      <c r="CF48" s="226">
        <f t="shared" si="40"/>
        <v>7.2999999999999995E-2</v>
      </c>
      <c r="CG48" s="226">
        <f t="shared" si="41"/>
        <v>7.2999999999999995E-2</v>
      </c>
      <c r="CH48" s="227">
        <v>0</v>
      </c>
    </row>
    <row r="49" spans="2:86" s="20" customFormat="1" ht="12">
      <c r="B49" s="148">
        <v>43</v>
      </c>
      <c r="C49" s="154" t="s">
        <v>11</v>
      </c>
      <c r="D49" s="230">
        <f>'市区町村別_在宅(医科)'!D49</f>
        <v>139</v>
      </c>
      <c r="E49" s="149">
        <v>26</v>
      </c>
      <c r="F49" s="149">
        <v>26</v>
      </c>
      <c r="G49" s="150">
        <f t="shared" si="0"/>
        <v>0.18705035971223022</v>
      </c>
      <c r="H49" s="150">
        <f t="shared" si="1"/>
        <v>0.18705035971223022</v>
      </c>
      <c r="I49" s="197">
        <v>5141010</v>
      </c>
      <c r="J49" s="197">
        <v>5123010</v>
      </c>
      <c r="K49" s="197">
        <f t="shared" si="2"/>
        <v>197731.15384615384</v>
      </c>
      <c r="L49" s="197">
        <f t="shared" si="3"/>
        <v>197038.84615384616</v>
      </c>
      <c r="M49" s="230">
        <f>'市区町村別_在宅(医科)'!M49</f>
        <v>237</v>
      </c>
      <c r="N49" s="149">
        <v>39</v>
      </c>
      <c r="O49" s="149">
        <v>39</v>
      </c>
      <c r="P49" s="150">
        <f t="shared" si="4"/>
        <v>0.16455696202531644</v>
      </c>
      <c r="Q49" s="150">
        <f t="shared" si="5"/>
        <v>0.16455696202531644</v>
      </c>
      <c r="R49" s="197">
        <v>8192600</v>
      </c>
      <c r="S49" s="197">
        <v>8186600</v>
      </c>
      <c r="T49" s="197">
        <f t="shared" si="6"/>
        <v>210066.66666666666</v>
      </c>
      <c r="U49" s="197">
        <f t="shared" si="7"/>
        <v>209912.8205128205</v>
      </c>
      <c r="V49" s="230">
        <f>'市区町村別_在宅(医科)'!V49</f>
        <v>14997</v>
      </c>
      <c r="W49" s="149">
        <v>285</v>
      </c>
      <c r="X49" s="149">
        <v>283</v>
      </c>
      <c r="Y49" s="150">
        <f t="shared" si="8"/>
        <v>1.9003800760152029E-2</v>
      </c>
      <c r="Z49" s="150">
        <f t="shared" si="9"/>
        <v>1.8870440754817631E-2</v>
      </c>
      <c r="AA49" s="197">
        <v>36995150</v>
      </c>
      <c r="AB49" s="197">
        <v>36769520</v>
      </c>
      <c r="AC49" s="197">
        <f t="shared" si="10"/>
        <v>129807.54385964913</v>
      </c>
      <c r="AD49" s="197">
        <f t="shared" si="11"/>
        <v>129927.63250883392</v>
      </c>
      <c r="AE49" s="149">
        <f>'市区町村別_在宅(医科)'!AE49</f>
        <v>10355</v>
      </c>
      <c r="AF49" s="149">
        <v>476</v>
      </c>
      <c r="AG49" s="149">
        <v>475</v>
      </c>
      <c r="AH49" s="150">
        <f t="shared" si="12"/>
        <v>4.5968131337518106E-2</v>
      </c>
      <c r="AI49" s="150">
        <f t="shared" si="13"/>
        <v>4.5871559633027525E-2</v>
      </c>
      <c r="AJ49" s="197">
        <v>61681240</v>
      </c>
      <c r="AK49" s="197">
        <v>61410880</v>
      </c>
      <c r="AL49" s="197">
        <f t="shared" si="14"/>
        <v>129582.43697478992</v>
      </c>
      <c r="AM49" s="197">
        <f t="shared" si="15"/>
        <v>129286.06315789474</v>
      </c>
      <c r="AN49" s="149">
        <f>'市区町村別_在宅(医科)'!AN49</f>
        <v>6434</v>
      </c>
      <c r="AO49" s="149">
        <v>720</v>
      </c>
      <c r="AP49" s="149">
        <v>719</v>
      </c>
      <c r="AQ49" s="150">
        <f t="shared" si="16"/>
        <v>0.11190550202051601</v>
      </c>
      <c r="AR49" s="150">
        <f t="shared" si="17"/>
        <v>0.11175007771215419</v>
      </c>
      <c r="AS49" s="197">
        <v>96209750</v>
      </c>
      <c r="AT49" s="197">
        <v>95831430</v>
      </c>
      <c r="AU49" s="197">
        <f t="shared" si="18"/>
        <v>133624.65277777778</v>
      </c>
      <c r="AV49" s="197">
        <f t="shared" si="19"/>
        <v>133284.3254520167</v>
      </c>
      <c r="AW49" s="149">
        <f>'市区町村別_在宅(医科)'!AW49</f>
        <v>3041</v>
      </c>
      <c r="AX49" s="149">
        <v>617</v>
      </c>
      <c r="AY49" s="149">
        <v>613</v>
      </c>
      <c r="AZ49" s="150">
        <f t="shared" si="20"/>
        <v>0.20289378493916474</v>
      </c>
      <c r="BA49" s="150">
        <f t="shared" si="21"/>
        <v>0.20157842814863533</v>
      </c>
      <c r="BB49" s="197">
        <v>70134720</v>
      </c>
      <c r="BC49" s="197">
        <v>69826310</v>
      </c>
      <c r="BD49" s="197">
        <f t="shared" si="22"/>
        <v>113670.53484602917</v>
      </c>
      <c r="BE49" s="197">
        <f t="shared" si="23"/>
        <v>113909.15171288744</v>
      </c>
      <c r="BF49" s="149">
        <f>'市区町村別_在宅(医科)'!BF49</f>
        <v>1112</v>
      </c>
      <c r="BG49" s="149">
        <v>336</v>
      </c>
      <c r="BH49" s="149">
        <v>336</v>
      </c>
      <c r="BI49" s="150">
        <f t="shared" si="24"/>
        <v>0.30215827338129497</v>
      </c>
      <c r="BJ49" s="150">
        <f t="shared" si="25"/>
        <v>0.30215827338129497</v>
      </c>
      <c r="BK49" s="197">
        <v>36085740</v>
      </c>
      <c r="BL49" s="197">
        <v>35579590</v>
      </c>
      <c r="BM49" s="197">
        <f t="shared" si="26"/>
        <v>107398.03571428571</v>
      </c>
      <c r="BN49" s="197">
        <f t="shared" si="27"/>
        <v>105891.63690476191</v>
      </c>
      <c r="BO49" s="149">
        <f>'市区町村別_在宅(医科)'!BO49</f>
        <v>36315</v>
      </c>
      <c r="BP49" s="149">
        <f t="shared" si="42"/>
        <v>2499</v>
      </c>
      <c r="BQ49" s="149">
        <f t="shared" si="42"/>
        <v>2491</v>
      </c>
      <c r="BR49" s="150">
        <f t="shared" si="29"/>
        <v>6.8814539446509712E-2</v>
      </c>
      <c r="BS49" s="150">
        <f t="shared" si="30"/>
        <v>6.8594244802423238E-2</v>
      </c>
      <c r="BT49" s="197">
        <f t="shared" si="43"/>
        <v>314440210</v>
      </c>
      <c r="BU49" s="197">
        <f t="shared" si="43"/>
        <v>312727340</v>
      </c>
      <c r="BV49" s="197">
        <f t="shared" si="32"/>
        <v>125826.41456582633</v>
      </c>
      <c r="BW49" s="197">
        <f t="shared" si="33"/>
        <v>125542.89040545965</v>
      </c>
      <c r="BY49" s="113" t="str">
        <f t="shared" si="34"/>
        <v>大正区</v>
      </c>
      <c r="BZ49" s="226">
        <f t="shared" si="35"/>
        <v>6.9170695425808851E-2</v>
      </c>
      <c r="CA49" s="226">
        <f t="shared" si="36"/>
        <v>6.9000000000000006E-2</v>
      </c>
      <c r="CB49" s="113" t="str">
        <f t="shared" si="37"/>
        <v>大正区</v>
      </c>
      <c r="CC49" s="226">
        <f t="shared" si="38"/>
        <v>6.9170695425808851E-2</v>
      </c>
      <c r="CD49" s="226">
        <f t="shared" si="39"/>
        <v>6.9000000000000006E-2</v>
      </c>
      <c r="CE49" s="115"/>
      <c r="CF49" s="226">
        <f t="shared" si="40"/>
        <v>7.2999999999999995E-2</v>
      </c>
      <c r="CG49" s="226">
        <f t="shared" si="41"/>
        <v>7.2999999999999995E-2</v>
      </c>
      <c r="CH49" s="227">
        <v>0</v>
      </c>
    </row>
    <row r="50" spans="2:86" s="20" customFormat="1" ht="12">
      <c r="B50" s="148">
        <v>44</v>
      </c>
      <c r="C50" s="154" t="s">
        <v>23</v>
      </c>
      <c r="D50" s="230">
        <f>'市区町村別_在宅(医科)'!D50</f>
        <v>53</v>
      </c>
      <c r="E50" s="149">
        <v>13</v>
      </c>
      <c r="F50" s="149">
        <v>13</v>
      </c>
      <c r="G50" s="150">
        <f t="shared" si="0"/>
        <v>0.24528301886792453</v>
      </c>
      <c r="H50" s="150">
        <f t="shared" si="1"/>
        <v>0.24528301886792453</v>
      </c>
      <c r="I50" s="197">
        <v>2412340</v>
      </c>
      <c r="J50" s="197">
        <v>2412340</v>
      </c>
      <c r="K50" s="197">
        <f t="shared" si="2"/>
        <v>185564.61538461538</v>
      </c>
      <c r="L50" s="197">
        <f t="shared" si="3"/>
        <v>185564.61538461538</v>
      </c>
      <c r="M50" s="230">
        <f>'市区町村別_在宅(医科)'!M50</f>
        <v>119</v>
      </c>
      <c r="N50" s="149">
        <v>13</v>
      </c>
      <c r="O50" s="149">
        <v>13</v>
      </c>
      <c r="P50" s="150">
        <f t="shared" si="4"/>
        <v>0.1092436974789916</v>
      </c>
      <c r="Q50" s="150">
        <f t="shared" si="5"/>
        <v>0.1092436974789916</v>
      </c>
      <c r="R50" s="197">
        <v>2595190</v>
      </c>
      <c r="S50" s="197">
        <v>2595190</v>
      </c>
      <c r="T50" s="197">
        <f t="shared" si="6"/>
        <v>199630</v>
      </c>
      <c r="U50" s="197">
        <f t="shared" si="7"/>
        <v>199630</v>
      </c>
      <c r="V50" s="230">
        <f>'市区町村別_在宅(医科)'!V50</f>
        <v>17086</v>
      </c>
      <c r="W50" s="149">
        <v>400</v>
      </c>
      <c r="X50" s="149">
        <v>399</v>
      </c>
      <c r="Y50" s="150">
        <f t="shared" si="8"/>
        <v>2.3410979749502518E-2</v>
      </c>
      <c r="Z50" s="150">
        <f t="shared" si="9"/>
        <v>2.3352452300128761E-2</v>
      </c>
      <c r="AA50" s="197">
        <v>50508390</v>
      </c>
      <c r="AB50" s="197">
        <v>50442380</v>
      </c>
      <c r="AC50" s="197">
        <f t="shared" si="10"/>
        <v>126270.97500000001</v>
      </c>
      <c r="AD50" s="197">
        <f t="shared" si="11"/>
        <v>126422.00501253133</v>
      </c>
      <c r="AE50" s="149">
        <f>'市区町村別_在宅(医科)'!AE50</f>
        <v>12217</v>
      </c>
      <c r="AF50" s="149">
        <v>656</v>
      </c>
      <c r="AG50" s="149">
        <v>655</v>
      </c>
      <c r="AH50" s="150">
        <f t="shared" si="12"/>
        <v>5.3695669968077273E-2</v>
      </c>
      <c r="AI50" s="150">
        <f t="shared" si="13"/>
        <v>5.3613816812638125E-2</v>
      </c>
      <c r="AJ50" s="197">
        <v>86806690</v>
      </c>
      <c r="AK50" s="197">
        <v>86666240</v>
      </c>
      <c r="AL50" s="197">
        <f t="shared" si="14"/>
        <v>132327.27134146341</v>
      </c>
      <c r="AM50" s="197">
        <f t="shared" si="15"/>
        <v>132314.87022900765</v>
      </c>
      <c r="AN50" s="149">
        <f>'市区町村別_在宅(医科)'!AN50</f>
        <v>7411</v>
      </c>
      <c r="AO50" s="149">
        <v>960</v>
      </c>
      <c r="AP50" s="149">
        <v>959</v>
      </c>
      <c r="AQ50" s="150">
        <f t="shared" si="16"/>
        <v>0.12953717447038188</v>
      </c>
      <c r="AR50" s="150">
        <f t="shared" si="17"/>
        <v>0.12940223991364189</v>
      </c>
      <c r="AS50" s="197">
        <v>115846140</v>
      </c>
      <c r="AT50" s="197">
        <v>115757820</v>
      </c>
      <c r="AU50" s="197">
        <f t="shared" si="18"/>
        <v>120673.0625</v>
      </c>
      <c r="AV50" s="197">
        <f t="shared" si="19"/>
        <v>120706.79874869656</v>
      </c>
      <c r="AW50" s="149">
        <f>'市区町村別_在宅(医科)'!AW50</f>
        <v>3232</v>
      </c>
      <c r="AX50" s="149">
        <v>741</v>
      </c>
      <c r="AY50" s="149">
        <v>740</v>
      </c>
      <c r="AZ50" s="150">
        <f t="shared" si="20"/>
        <v>0.22926980198019803</v>
      </c>
      <c r="BA50" s="150">
        <f t="shared" si="21"/>
        <v>0.22896039603960397</v>
      </c>
      <c r="BB50" s="197">
        <v>86933860</v>
      </c>
      <c r="BC50" s="197">
        <v>86860580</v>
      </c>
      <c r="BD50" s="197">
        <f t="shared" si="22"/>
        <v>117319.64912280702</v>
      </c>
      <c r="BE50" s="197">
        <f t="shared" si="23"/>
        <v>117379.16216216216</v>
      </c>
      <c r="BF50" s="149">
        <f>'市区町村別_在宅(医科)'!BF50</f>
        <v>1142</v>
      </c>
      <c r="BG50" s="149">
        <v>333</v>
      </c>
      <c r="BH50" s="149">
        <v>333</v>
      </c>
      <c r="BI50" s="150">
        <f t="shared" si="24"/>
        <v>0.29159369527145357</v>
      </c>
      <c r="BJ50" s="150">
        <f t="shared" si="25"/>
        <v>0.29159369527145357</v>
      </c>
      <c r="BK50" s="197">
        <v>36402160</v>
      </c>
      <c r="BL50" s="197">
        <v>36377880</v>
      </c>
      <c r="BM50" s="197">
        <f t="shared" si="26"/>
        <v>109315.7957957958</v>
      </c>
      <c r="BN50" s="197">
        <f t="shared" si="27"/>
        <v>109242.88288288288</v>
      </c>
      <c r="BO50" s="149">
        <f>'市区町村別_在宅(医科)'!BO50</f>
        <v>41260</v>
      </c>
      <c r="BP50" s="149">
        <f t="shared" si="42"/>
        <v>3116</v>
      </c>
      <c r="BQ50" s="149">
        <f t="shared" si="42"/>
        <v>3112</v>
      </c>
      <c r="BR50" s="150">
        <f t="shared" si="29"/>
        <v>7.5521085797382453E-2</v>
      </c>
      <c r="BS50" s="150">
        <f t="shared" si="30"/>
        <v>7.5424139602520604E-2</v>
      </c>
      <c r="BT50" s="197">
        <f t="shared" si="43"/>
        <v>381504770</v>
      </c>
      <c r="BU50" s="197">
        <f t="shared" si="43"/>
        <v>381112430</v>
      </c>
      <c r="BV50" s="197">
        <f t="shared" si="32"/>
        <v>122434.13671373556</v>
      </c>
      <c r="BW50" s="197">
        <f t="shared" si="33"/>
        <v>122465.43380462725</v>
      </c>
      <c r="BY50" s="113" t="str">
        <f t="shared" si="34"/>
        <v>茨木市</v>
      </c>
      <c r="BZ50" s="226">
        <f t="shared" si="35"/>
        <v>6.8814539446509712E-2</v>
      </c>
      <c r="CA50" s="226">
        <f t="shared" si="36"/>
        <v>6.9000000000000006E-2</v>
      </c>
      <c r="CB50" s="113" t="str">
        <f t="shared" si="37"/>
        <v>茨木市</v>
      </c>
      <c r="CC50" s="226">
        <f t="shared" si="38"/>
        <v>6.8594244802423238E-2</v>
      </c>
      <c r="CD50" s="226">
        <f t="shared" si="39"/>
        <v>6.9000000000000006E-2</v>
      </c>
      <c r="CE50" s="115"/>
      <c r="CF50" s="226">
        <f t="shared" si="40"/>
        <v>7.2999999999999995E-2</v>
      </c>
      <c r="CG50" s="226">
        <f t="shared" si="41"/>
        <v>7.2999999999999995E-2</v>
      </c>
      <c r="CH50" s="227">
        <v>0</v>
      </c>
    </row>
    <row r="51" spans="2:86" s="20" customFormat="1" ht="12">
      <c r="B51" s="148">
        <v>45</v>
      </c>
      <c r="C51" s="154" t="s">
        <v>49</v>
      </c>
      <c r="D51" s="230">
        <f>'市区町村別_在宅(医科)'!D51</f>
        <v>97</v>
      </c>
      <c r="E51" s="149">
        <v>11</v>
      </c>
      <c r="F51" s="149">
        <v>11</v>
      </c>
      <c r="G51" s="150">
        <f t="shared" si="0"/>
        <v>0.1134020618556701</v>
      </c>
      <c r="H51" s="150">
        <f t="shared" si="1"/>
        <v>0.1134020618556701</v>
      </c>
      <c r="I51" s="197">
        <v>1468870</v>
      </c>
      <c r="J51" s="197">
        <v>1468870</v>
      </c>
      <c r="K51" s="197">
        <f t="shared" si="2"/>
        <v>133533.63636363635</v>
      </c>
      <c r="L51" s="197">
        <f t="shared" si="3"/>
        <v>133533.63636363635</v>
      </c>
      <c r="M51" s="230">
        <f>'市区町村別_在宅(医科)'!M51</f>
        <v>181</v>
      </c>
      <c r="N51" s="149">
        <v>17</v>
      </c>
      <c r="O51" s="149">
        <v>17</v>
      </c>
      <c r="P51" s="150">
        <f t="shared" si="4"/>
        <v>9.3922651933701654E-2</v>
      </c>
      <c r="Q51" s="150">
        <f t="shared" si="5"/>
        <v>9.3922651933701654E-2</v>
      </c>
      <c r="R51" s="197">
        <v>2327420</v>
      </c>
      <c r="S51" s="197">
        <v>2327420</v>
      </c>
      <c r="T51" s="197">
        <f t="shared" si="6"/>
        <v>136907.0588235294</v>
      </c>
      <c r="U51" s="197">
        <f t="shared" si="7"/>
        <v>136907.0588235294</v>
      </c>
      <c r="V51" s="230">
        <f>'市区町村別_在宅(医科)'!V51</f>
        <v>5549</v>
      </c>
      <c r="W51" s="149">
        <v>114</v>
      </c>
      <c r="X51" s="149">
        <v>114</v>
      </c>
      <c r="Y51" s="150">
        <f t="shared" si="8"/>
        <v>2.0544242205802848E-2</v>
      </c>
      <c r="Z51" s="150">
        <f t="shared" si="9"/>
        <v>2.0544242205802848E-2</v>
      </c>
      <c r="AA51" s="197">
        <v>15917510</v>
      </c>
      <c r="AB51" s="197">
        <v>15878430</v>
      </c>
      <c r="AC51" s="197">
        <f t="shared" si="10"/>
        <v>139627.28070175438</v>
      </c>
      <c r="AD51" s="197">
        <f t="shared" si="11"/>
        <v>139284.47368421053</v>
      </c>
      <c r="AE51" s="149">
        <f>'市区町村別_在宅(医科)'!AE51</f>
        <v>4270</v>
      </c>
      <c r="AF51" s="149">
        <v>189</v>
      </c>
      <c r="AG51" s="149">
        <v>189</v>
      </c>
      <c r="AH51" s="150">
        <f t="shared" si="12"/>
        <v>4.4262295081967211E-2</v>
      </c>
      <c r="AI51" s="150">
        <f t="shared" si="13"/>
        <v>4.4262295081967211E-2</v>
      </c>
      <c r="AJ51" s="197">
        <v>26911160</v>
      </c>
      <c r="AK51" s="197">
        <v>26904880</v>
      </c>
      <c r="AL51" s="197">
        <f t="shared" si="14"/>
        <v>142387.08994708996</v>
      </c>
      <c r="AM51" s="197">
        <f t="shared" si="15"/>
        <v>142353.86243386244</v>
      </c>
      <c r="AN51" s="149">
        <f>'市区町村別_在宅(医科)'!AN51</f>
        <v>2697</v>
      </c>
      <c r="AO51" s="149">
        <v>244</v>
      </c>
      <c r="AP51" s="149">
        <v>244</v>
      </c>
      <c r="AQ51" s="150">
        <f t="shared" si="16"/>
        <v>9.0470893585465326E-2</v>
      </c>
      <c r="AR51" s="150">
        <f t="shared" si="17"/>
        <v>9.0470893585465326E-2</v>
      </c>
      <c r="AS51" s="197">
        <v>33835240</v>
      </c>
      <c r="AT51" s="197">
        <v>33786600</v>
      </c>
      <c r="AU51" s="197">
        <f t="shared" si="18"/>
        <v>138669.01639344261</v>
      </c>
      <c r="AV51" s="197">
        <f t="shared" si="19"/>
        <v>138469.67213114753</v>
      </c>
      <c r="AW51" s="149">
        <f>'市区町村別_在宅(医科)'!AW51</f>
        <v>1268</v>
      </c>
      <c r="AX51" s="149">
        <v>227</v>
      </c>
      <c r="AY51" s="149">
        <v>227</v>
      </c>
      <c r="AZ51" s="150">
        <f t="shared" si="20"/>
        <v>0.17902208201892744</v>
      </c>
      <c r="BA51" s="150">
        <f t="shared" si="21"/>
        <v>0.17902208201892744</v>
      </c>
      <c r="BB51" s="197">
        <v>31621000</v>
      </c>
      <c r="BC51" s="197">
        <v>31532440</v>
      </c>
      <c r="BD51" s="197">
        <f t="shared" si="22"/>
        <v>139299.55947136565</v>
      </c>
      <c r="BE51" s="197">
        <f t="shared" si="23"/>
        <v>138909.42731277534</v>
      </c>
      <c r="BF51" s="149">
        <f>'市区町村別_在宅(医科)'!BF51</f>
        <v>397</v>
      </c>
      <c r="BG51" s="149">
        <v>90</v>
      </c>
      <c r="BH51" s="149">
        <v>90</v>
      </c>
      <c r="BI51" s="150">
        <f t="shared" si="24"/>
        <v>0.22670025188916876</v>
      </c>
      <c r="BJ51" s="150">
        <f t="shared" si="25"/>
        <v>0.22670025188916876</v>
      </c>
      <c r="BK51" s="197">
        <v>13626640</v>
      </c>
      <c r="BL51" s="197">
        <v>13626640</v>
      </c>
      <c r="BM51" s="197">
        <f t="shared" si="26"/>
        <v>151407.11111111112</v>
      </c>
      <c r="BN51" s="197">
        <f t="shared" si="27"/>
        <v>151407.11111111112</v>
      </c>
      <c r="BO51" s="149">
        <f>'市区町村別_在宅(医科)'!BO51</f>
        <v>14459</v>
      </c>
      <c r="BP51" s="149">
        <f t="shared" si="42"/>
        <v>892</v>
      </c>
      <c r="BQ51" s="149">
        <f t="shared" si="42"/>
        <v>892</v>
      </c>
      <c r="BR51" s="150">
        <f t="shared" si="29"/>
        <v>6.1691679922539593E-2</v>
      </c>
      <c r="BS51" s="150">
        <f t="shared" si="30"/>
        <v>6.1691679922539593E-2</v>
      </c>
      <c r="BT51" s="197">
        <f t="shared" si="43"/>
        <v>125707840</v>
      </c>
      <c r="BU51" s="197">
        <f t="shared" si="43"/>
        <v>125525280</v>
      </c>
      <c r="BV51" s="197">
        <f t="shared" si="32"/>
        <v>140928.07174887892</v>
      </c>
      <c r="BW51" s="197">
        <f t="shared" si="33"/>
        <v>140723.40807174888</v>
      </c>
      <c r="BY51" s="113" t="str">
        <f t="shared" si="34"/>
        <v>堺市</v>
      </c>
      <c r="BZ51" s="226">
        <f t="shared" si="35"/>
        <v>6.8558951965065507E-2</v>
      </c>
      <c r="CA51" s="226">
        <f t="shared" si="36"/>
        <v>6.9000000000000006E-2</v>
      </c>
      <c r="CB51" s="113" t="str">
        <f t="shared" si="37"/>
        <v>西成区</v>
      </c>
      <c r="CC51" s="226">
        <f t="shared" si="38"/>
        <v>6.8280739934711648E-2</v>
      </c>
      <c r="CD51" s="226">
        <f t="shared" si="39"/>
        <v>6.8000000000000005E-2</v>
      </c>
      <c r="CE51" s="115"/>
      <c r="CF51" s="226">
        <f t="shared" si="40"/>
        <v>7.2999999999999995E-2</v>
      </c>
      <c r="CG51" s="226">
        <f t="shared" si="41"/>
        <v>7.2999999999999995E-2</v>
      </c>
      <c r="CH51" s="227">
        <v>0</v>
      </c>
    </row>
    <row r="52" spans="2:86" s="20" customFormat="1" ht="12">
      <c r="B52" s="148">
        <v>46</v>
      </c>
      <c r="C52" s="154" t="s">
        <v>27</v>
      </c>
      <c r="D52" s="230">
        <f>'市区町村別_在宅(医科)'!D52</f>
        <v>102</v>
      </c>
      <c r="E52" s="149">
        <v>9</v>
      </c>
      <c r="F52" s="149">
        <v>9</v>
      </c>
      <c r="G52" s="150">
        <f t="shared" si="0"/>
        <v>8.8235294117647065E-2</v>
      </c>
      <c r="H52" s="150">
        <f t="shared" si="1"/>
        <v>8.8235294117647065E-2</v>
      </c>
      <c r="I52" s="197">
        <v>2346820</v>
      </c>
      <c r="J52" s="197">
        <v>2346820</v>
      </c>
      <c r="K52" s="197">
        <f t="shared" si="2"/>
        <v>260757.77777777778</v>
      </c>
      <c r="L52" s="197">
        <f t="shared" si="3"/>
        <v>260757.77777777778</v>
      </c>
      <c r="M52" s="230">
        <f>'市区町村別_在宅(医科)'!M52</f>
        <v>164</v>
      </c>
      <c r="N52" s="149">
        <v>18</v>
      </c>
      <c r="O52" s="149">
        <v>18</v>
      </c>
      <c r="P52" s="150">
        <f t="shared" si="4"/>
        <v>0.10975609756097561</v>
      </c>
      <c r="Q52" s="150">
        <f t="shared" si="5"/>
        <v>0.10975609756097561</v>
      </c>
      <c r="R52" s="197">
        <v>3247450</v>
      </c>
      <c r="S52" s="197">
        <v>3247450</v>
      </c>
      <c r="T52" s="197">
        <f t="shared" si="6"/>
        <v>180413.88888888888</v>
      </c>
      <c r="U52" s="197">
        <f t="shared" si="7"/>
        <v>180413.88888888888</v>
      </c>
      <c r="V52" s="230">
        <f>'市区町村別_在宅(医科)'!V52</f>
        <v>7103</v>
      </c>
      <c r="W52" s="149">
        <v>138</v>
      </c>
      <c r="X52" s="149">
        <v>138</v>
      </c>
      <c r="Y52" s="150">
        <f t="shared" si="8"/>
        <v>1.942841053076165E-2</v>
      </c>
      <c r="Z52" s="150">
        <f t="shared" si="9"/>
        <v>1.942841053076165E-2</v>
      </c>
      <c r="AA52" s="197">
        <v>21378890</v>
      </c>
      <c r="AB52" s="197">
        <v>21351890</v>
      </c>
      <c r="AC52" s="197">
        <f t="shared" si="10"/>
        <v>154919.4927536232</v>
      </c>
      <c r="AD52" s="197">
        <f t="shared" si="11"/>
        <v>154723.84057971014</v>
      </c>
      <c r="AE52" s="149">
        <f>'市区町村別_在宅(医科)'!AE52</f>
        <v>5201</v>
      </c>
      <c r="AF52" s="149">
        <v>246</v>
      </c>
      <c r="AG52" s="149">
        <v>246</v>
      </c>
      <c r="AH52" s="150">
        <f t="shared" si="12"/>
        <v>4.7298596423764661E-2</v>
      </c>
      <c r="AI52" s="150">
        <f t="shared" si="13"/>
        <v>4.7298596423764661E-2</v>
      </c>
      <c r="AJ52" s="197">
        <v>35788710</v>
      </c>
      <c r="AK52" s="197">
        <v>35752780</v>
      </c>
      <c r="AL52" s="197">
        <f t="shared" si="14"/>
        <v>145482.56097560975</v>
      </c>
      <c r="AM52" s="197">
        <f t="shared" si="15"/>
        <v>145336.50406504064</v>
      </c>
      <c r="AN52" s="149">
        <f>'市区町村別_在宅(医科)'!AN52</f>
        <v>3434</v>
      </c>
      <c r="AO52" s="149">
        <v>364</v>
      </c>
      <c r="AP52" s="149">
        <v>363</v>
      </c>
      <c r="AQ52" s="150">
        <f t="shared" si="16"/>
        <v>0.10599883517763541</v>
      </c>
      <c r="AR52" s="150">
        <f t="shared" si="17"/>
        <v>0.10570762958648806</v>
      </c>
      <c r="AS52" s="197">
        <v>49786510</v>
      </c>
      <c r="AT52" s="197">
        <v>49695670</v>
      </c>
      <c r="AU52" s="197">
        <f t="shared" si="18"/>
        <v>136776.12637362638</v>
      </c>
      <c r="AV52" s="197">
        <f t="shared" si="19"/>
        <v>136902.67217630855</v>
      </c>
      <c r="AW52" s="149">
        <f>'市区町村別_在宅(医科)'!AW52</f>
        <v>1662</v>
      </c>
      <c r="AX52" s="149">
        <v>307</v>
      </c>
      <c r="AY52" s="149">
        <v>307</v>
      </c>
      <c r="AZ52" s="150">
        <f t="shared" si="20"/>
        <v>0.18471720818291215</v>
      </c>
      <c r="BA52" s="150">
        <f t="shared" si="21"/>
        <v>0.18471720818291215</v>
      </c>
      <c r="BB52" s="197">
        <v>40158380</v>
      </c>
      <c r="BC52" s="197">
        <v>40080100</v>
      </c>
      <c r="BD52" s="197">
        <f t="shared" si="22"/>
        <v>130809.05537459283</v>
      </c>
      <c r="BE52" s="197">
        <f t="shared" si="23"/>
        <v>130554.07166123779</v>
      </c>
      <c r="BF52" s="149">
        <f>'市区町村別_在宅(医科)'!BF52</f>
        <v>593</v>
      </c>
      <c r="BG52" s="149">
        <v>164</v>
      </c>
      <c r="BH52" s="149">
        <v>164</v>
      </c>
      <c r="BI52" s="150">
        <f t="shared" si="24"/>
        <v>0.27655986509274871</v>
      </c>
      <c r="BJ52" s="150">
        <f t="shared" si="25"/>
        <v>0.27655986509274871</v>
      </c>
      <c r="BK52" s="197">
        <v>25257830</v>
      </c>
      <c r="BL52" s="197">
        <v>25223390</v>
      </c>
      <c r="BM52" s="197">
        <f t="shared" si="26"/>
        <v>154011.15853658537</v>
      </c>
      <c r="BN52" s="197">
        <f t="shared" si="27"/>
        <v>153801.15853658537</v>
      </c>
      <c r="BO52" s="149">
        <f>'市区町村別_在宅(医科)'!BO52</f>
        <v>18259</v>
      </c>
      <c r="BP52" s="149">
        <f t="shared" si="42"/>
        <v>1246</v>
      </c>
      <c r="BQ52" s="149">
        <f t="shared" si="42"/>
        <v>1245</v>
      </c>
      <c r="BR52" s="150">
        <f t="shared" si="29"/>
        <v>6.8240319842269567E-2</v>
      </c>
      <c r="BS52" s="150">
        <f t="shared" si="30"/>
        <v>6.8185552330357627E-2</v>
      </c>
      <c r="BT52" s="197">
        <f t="shared" si="43"/>
        <v>177964590</v>
      </c>
      <c r="BU52" s="197">
        <f t="shared" si="43"/>
        <v>177698100</v>
      </c>
      <c r="BV52" s="197">
        <f t="shared" si="32"/>
        <v>142828.72391653291</v>
      </c>
      <c r="BW52" s="197">
        <f t="shared" si="33"/>
        <v>142729.39759036145</v>
      </c>
      <c r="BY52" s="113" t="str">
        <f t="shared" si="34"/>
        <v>和泉市</v>
      </c>
      <c r="BZ52" s="226">
        <f t="shared" si="35"/>
        <v>6.8363698280265617E-2</v>
      </c>
      <c r="CA52" s="226">
        <f t="shared" si="36"/>
        <v>6.8000000000000005E-2</v>
      </c>
      <c r="CB52" s="113" t="str">
        <f t="shared" si="37"/>
        <v>堺市</v>
      </c>
      <c r="CC52" s="226">
        <f t="shared" si="38"/>
        <v>6.8241365621278291E-2</v>
      </c>
      <c r="CD52" s="226">
        <f t="shared" si="39"/>
        <v>6.8000000000000005E-2</v>
      </c>
      <c r="CE52" s="115"/>
      <c r="CF52" s="226">
        <f t="shared" si="40"/>
        <v>7.2999999999999995E-2</v>
      </c>
      <c r="CG52" s="226">
        <f t="shared" si="41"/>
        <v>7.2999999999999995E-2</v>
      </c>
      <c r="CH52" s="227">
        <v>0</v>
      </c>
    </row>
    <row r="53" spans="2:86" s="20" customFormat="1" ht="12">
      <c r="B53" s="148">
        <v>47</v>
      </c>
      <c r="C53" s="154" t="s">
        <v>17</v>
      </c>
      <c r="D53" s="230">
        <f>'市区町村別_在宅(医科)'!D53</f>
        <v>104</v>
      </c>
      <c r="E53" s="149">
        <v>13</v>
      </c>
      <c r="F53" s="149">
        <v>13</v>
      </c>
      <c r="G53" s="150">
        <f t="shared" si="0"/>
        <v>0.125</v>
      </c>
      <c r="H53" s="150">
        <f t="shared" si="1"/>
        <v>0.125</v>
      </c>
      <c r="I53" s="197">
        <v>1187450</v>
      </c>
      <c r="J53" s="197">
        <v>1187450</v>
      </c>
      <c r="K53" s="197">
        <f t="shared" si="2"/>
        <v>91342.307692307688</v>
      </c>
      <c r="L53" s="197">
        <f t="shared" si="3"/>
        <v>91342.307692307688</v>
      </c>
      <c r="M53" s="230">
        <f>'市区町村別_在宅(医科)'!M53</f>
        <v>220</v>
      </c>
      <c r="N53" s="149">
        <v>22</v>
      </c>
      <c r="O53" s="149">
        <v>22</v>
      </c>
      <c r="P53" s="150">
        <f t="shared" si="4"/>
        <v>0.1</v>
      </c>
      <c r="Q53" s="150">
        <f t="shared" si="5"/>
        <v>0.1</v>
      </c>
      <c r="R53" s="197">
        <v>3158500</v>
      </c>
      <c r="S53" s="197">
        <v>3158500</v>
      </c>
      <c r="T53" s="197">
        <f t="shared" si="6"/>
        <v>143568.18181818182</v>
      </c>
      <c r="U53" s="197">
        <f t="shared" si="7"/>
        <v>143568.18181818182</v>
      </c>
      <c r="V53" s="230">
        <f>'市区町村別_在宅(医科)'!V53</f>
        <v>16031</v>
      </c>
      <c r="W53" s="149">
        <v>302</v>
      </c>
      <c r="X53" s="149">
        <v>301</v>
      </c>
      <c r="Y53" s="150">
        <f t="shared" si="8"/>
        <v>1.8838500405464413E-2</v>
      </c>
      <c r="Z53" s="150">
        <f t="shared" si="9"/>
        <v>1.8776121265048969E-2</v>
      </c>
      <c r="AA53" s="197">
        <v>36620370</v>
      </c>
      <c r="AB53" s="197">
        <v>36611370</v>
      </c>
      <c r="AC53" s="197">
        <f t="shared" si="10"/>
        <v>121259.50331125828</v>
      </c>
      <c r="AD53" s="197">
        <f t="shared" si="11"/>
        <v>121632.45847176079</v>
      </c>
      <c r="AE53" s="149">
        <f>'市区町村別_在宅(医科)'!AE53</f>
        <v>10803</v>
      </c>
      <c r="AF53" s="149">
        <v>501</v>
      </c>
      <c r="AG53" s="149">
        <v>501</v>
      </c>
      <c r="AH53" s="150">
        <f t="shared" si="12"/>
        <v>4.6376006664815332E-2</v>
      </c>
      <c r="AI53" s="150">
        <f t="shared" si="13"/>
        <v>4.6376006664815332E-2</v>
      </c>
      <c r="AJ53" s="197">
        <v>65581460</v>
      </c>
      <c r="AK53" s="197">
        <v>65565260</v>
      </c>
      <c r="AL53" s="197">
        <f t="shared" si="14"/>
        <v>130901.11776447106</v>
      </c>
      <c r="AM53" s="197">
        <f t="shared" si="15"/>
        <v>130868.78243512975</v>
      </c>
      <c r="AN53" s="149">
        <f>'市区町村別_在宅(医科)'!AN53</f>
        <v>6132</v>
      </c>
      <c r="AO53" s="149">
        <v>695</v>
      </c>
      <c r="AP53" s="149">
        <v>695</v>
      </c>
      <c r="AQ53" s="150">
        <f t="shared" si="16"/>
        <v>0.11333985649054142</v>
      </c>
      <c r="AR53" s="150">
        <f t="shared" si="17"/>
        <v>0.11333985649054142</v>
      </c>
      <c r="AS53" s="197">
        <v>89225810</v>
      </c>
      <c r="AT53" s="197">
        <v>89174810</v>
      </c>
      <c r="AU53" s="197">
        <f t="shared" si="18"/>
        <v>128382.46043165468</v>
      </c>
      <c r="AV53" s="197">
        <f t="shared" si="19"/>
        <v>128309.07913669065</v>
      </c>
      <c r="AW53" s="149">
        <f>'市区町村別_在宅(医科)'!AW53</f>
        <v>2534</v>
      </c>
      <c r="AX53" s="149">
        <v>508</v>
      </c>
      <c r="AY53" s="149">
        <v>508</v>
      </c>
      <c r="AZ53" s="150">
        <f t="shared" si="20"/>
        <v>0.20047355958958168</v>
      </c>
      <c r="BA53" s="150">
        <f t="shared" si="21"/>
        <v>0.20047355958958168</v>
      </c>
      <c r="BB53" s="197">
        <v>59228720</v>
      </c>
      <c r="BC53" s="197">
        <v>59183440</v>
      </c>
      <c r="BD53" s="197">
        <f t="shared" si="22"/>
        <v>116591.96850393701</v>
      </c>
      <c r="BE53" s="197">
        <f t="shared" si="23"/>
        <v>116502.8346456693</v>
      </c>
      <c r="BF53" s="149">
        <f>'市区町村別_在宅(医科)'!BF53</f>
        <v>917</v>
      </c>
      <c r="BG53" s="149">
        <v>215</v>
      </c>
      <c r="BH53" s="149">
        <v>215</v>
      </c>
      <c r="BI53" s="150">
        <f t="shared" si="24"/>
        <v>0.23446019629225737</v>
      </c>
      <c r="BJ53" s="150">
        <f t="shared" si="25"/>
        <v>0.23446019629225737</v>
      </c>
      <c r="BK53" s="197">
        <v>26068570</v>
      </c>
      <c r="BL53" s="197">
        <v>26053570</v>
      </c>
      <c r="BM53" s="197">
        <f t="shared" si="26"/>
        <v>121249.16279069768</v>
      </c>
      <c r="BN53" s="197">
        <f t="shared" si="27"/>
        <v>121179.39534883721</v>
      </c>
      <c r="BO53" s="149">
        <f>'市区町村別_在宅(医科)'!BO53</f>
        <v>36741</v>
      </c>
      <c r="BP53" s="149">
        <f t="shared" si="42"/>
        <v>2256</v>
      </c>
      <c r="BQ53" s="149">
        <f t="shared" si="42"/>
        <v>2255</v>
      </c>
      <c r="BR53" s="150">
        <f t="shared" si="29"/>
        <v>6.1402792520617297E-2</v>
      </c>
      <c r="BS53" s="150">
        <f t="shared" si="30"/>
        <v>6.1375574970741135E-2</v>
      </c>
      <c r="BT53" s="197">
        <f t="shared" si="43"/>
        <v>281070880</v>
      </c>
      <c r="BU53" s="197">
        <f t="shared" si="43"/>
        <v>280934400</v>
      </c>
      <c r="BV53" s="197">
        <f t="shared" si="32"/>
        <v>124588.1560283688</v>
      </c>
      <c r="BW53" s="197">
        <f t="shared" si="33"/>
        <v>124582.88248337028</v>
      </c>
      <c r="BY53" s="113" t="str">
        <f t="shared" si="34"/>
        <v>西成区</v>
      </c>
      <c r="BZ53" s="226">
        <f t="shared" si="35"/>
        <v>6.8348748639825901E-2</v>
      </c>
      <c r="CA53" s="226">
        <f t="shared" si="36"/>
        <v>6.8000000000000005E-2</v>
      </c>
      <c r="CB53" s="113" t="str">
        <f t="shared" si="37"/>
        <v>和泉市</v>
      </c>
      <c r="CC53" s="226">
        <f t="shared" si="38"/>
        <v>6.823599523241955E-2</v>
      </c>
      <c r="CD53" s="226">
        <f t="shared" si="39"/>
        <v>6.8000000000000005E-2</v>
      </c>
      <c r="CE53" s="115"/>
      <c r="CF53" s="226">
        <f t="shared" si="40"/>
        <v>7.2999999999999995E-2</v>
      </c>
      <c r="CG53" s="226">
        <f t="shared" si="41"/>
        <v>7.2999999999999995E-2</v>
      </c>
      <c r="CH53" s="227">
        <v>0</v>
      </c>
    </row>
    <row r="54" spans="2:86" s="20" customFormat="1" ht="12">
      <c r="B54" s="148">
        <v>48</v>
      </c>
      <c r="C54" s="154" t="s">
        <v>28</v>
      </c>
      <c r="D54" s="230">
        <f>'市区町村別_在宅(医科)'!D54</f>
        <v>34</v>
      </c>
      <c r="E54" s="149">
        <v>2</v>
      </c>
      <c r="F54" s="149">
        <v>2</v>
      </c>
      <c r="G54" s="150">
        <f t="shared" si="0"/>
        <v>5.8823529411764705E-2</v>
      </c>
      <c r="H54" s="150">
        <f t="shared" si="1"/>
        <v>5.8823529411764705E-2</v>
      </c>
      <c r="I54" s="197">
        <v>130330</v>
      </c>
      <c r="J54" s="197">
        <v>106330</v>
      </c>
      <c r="K54" s="197">
        <f t="shared" si="2"/>
        <v>65165</v>
      </c>
      <c r="L54" s="197">
        <f t="shared" si="3"/>
        <v>53165</v>
      </c>
      <c r="M54" s="230">
        <f>'市区町村別_在宅(医科)'!M54</f>
        <v>123</v>
      </c>
      <c r="N54" s="149">
        <v>7</v>
      </c>
      <c r="O54" s="149">
        <v>7</v>
      </c>
      <c r="P54" s="150">
        <f t="shared" si="4"/>
        <v>5.6910569105691054E-2</v>
      </c>
      <c r="Q54" s="150">
        <f t="shared" si="5"/>
        <v>5.6910569105691054E-2</v>
      </c>
      <c r="R54" s="197">
        <v>961830</v>
      </c>
      <c r="S54" s="197">
        <v>911430</v>
      </c>
      <c r="T54" s="197">
        <f t="shared" si="6"/>
        <v>137404.28571428571</v>
      </c>
      <c r="U54" s="197">
        <f t="shared" si="7"/>
        <v>130204.28571428571</v>
      </c>
      <c r="V54" s="230">
        <f>'市区町村別_在宅(医科)'!V54</f>
        <v>7990</v>
      </c>
      <c r="W54" s="149">
        <v>130</v>
      </c>
      <c r="X54" s="149">
        <v>130</v>
      </c>
      <c r="Y54" s="150">
        <f t="shared" si="8"/>
        <v>1.6270337922403004E-2</v>
      </c>
      <c r="Z54" s="150">
        <f t="shared" si="9"/>
        <v>1.6270337922403004E-2</v>
      </c>
      <c r="AA54" s="197">
        <v>15428780</v>
      </c>
      <c r="AB54" s="197">
        <v>15400520</v>
      </c>
      <c r="AC54" s="197">
        <f t="shared" si="10"/>
        <v>118682.92307692308</v>
      </c>
      <c r="AD54" s="197">
        <f t="shared" si="11"/>
        <v>118465.53846153847</v>
      </c>
      <c r="AE54" s="149">
        <f>'市区町村別_在宅(医科)'!AE54</f>
        <v>5532</v>
      </c>
      <c r="AF54" s="149">
        <v>265</v>
      </c>
      <c r="AG54" s="149">
        <v>261</v>
      </c>
      <c r="AH54" s="150">
        <f t="shared" si="12"/>
        <v>4.7903109182935645E-2</v>
      </c>
      <c r="AI54" s="150">
        <f t="shared" si="13"/>
        <v>4.7180043383947941E-2</v>
      </c>
      <c r="AJ54" s="197">
        <v>33460490</v>
      </c>
      <c r="AK54" s="197">
        <v>33282850</v>
      </c>
      <c r="AL54" s="197">
        <f t="shared" si="14"/>
        <v>126266</v>
      </c>
      <c r="AM54" s="197">
        <f t="shared" si="15"/>
        <v>127520.49808429119</v>
      </c>
      <c r="AN54" s="149">
        <f>'市区町村別_在宅(医科)'!AN54</f>
        <v>3547</v>
      </c>
      <c r="AO54" s="149">
        <v>410</v>
      </c>
      <c r="AP54" s="149">
        <v>408</v>
      </c>
      <c r="AQ54" s="150">
        <f t="shared" si="16"/>
        <v>0.11559063997744573</v>
      </c>
      <c r="AR54" s="150">
        <f t="shared" si="17"/>
        <v>0.11502678319706794</v>
      </c>
      <c r="AS54" s="197">
        <v>53486000</v>
      </c>
      <c r="AT54" s="197">
        <v>53312100</v>
      </c>
      <c r="AU54" s="197">
        <f t="shared" si="18"/>
        <v>130453.65853658537</v>
      </c>
      <c r="AV54" s="197">
        <f t="shared" si="19"/>
        <v>130666.91176470589</v>
      </c>
      <c r="AW54" s="149">
        <f>'市区町村別_在宅(医科)'!AW54</f>
        <v>1847</v>
      </c>
      <c r="AX54" s="149">
        <v>421</v>
      </c>
      <c r="AY54" s="149">
        <v>418</v>
      </c>
      <c r="AZ54" s="150">
        <f t="shared" si="20"/>
        <v>0.22793719545208446</v>
      </c>
      <c r="BA54" s="150">
        <f t="shared" si="21"/>
        <v>0.22631293990254467</v>
      </c>
      <c r="BB54" s="197">
        <v>58769470</v>
      </c>
      <c r="BC54" s="197">
        <v>58532130</v>
      </c>
      <c r="BD54" s="197">
        <f t="shared" si="22"/>
        <v>139594.9406175772</v>
      </c>
      <c r="BE54" s="197">
        <f t="shared" si="23"/>
        <v>140029.01913875598</v>
      </c>
      <c r="BF54" s="149">
        <f>'市区町村別_在宅(医科)'!BF54</f>
        <v>619</v>
      </c>
      <c r="BG54" s="149">
        <v>207</v>
      </c>
      <c r="BH54" s="149">
        <v>206</v>
      </c>
      <c r="BI54" s="150">
        <f t="shared" si="24"/>
        <v>0.33441033925686592</v>
      </c>
      <c r="BJ54" s="150">
        <f t="shared" si="25"/>
        <v>0.33279483037156704</v>
      </c>
      <c r="BK54" s="197">
        <v>28893350</v>
      </c>
      <c r="BL54" s="197">
        <v>28780190</v>
      </c>
      <c r="BM54" s="197">
        <f t="shared" si="26"/>
        <v>139581.40096618357</v>
      </c>
      <c r="BN54" s="197">
        <f t="shared" si="27"/>
        <v>139709.66019417476</v>
      </c>
      <c r="BO54" s="149">
        <f>'市区町村別_在宅(医科)'!BO54</f>
        <v>19692</v>
      </c>
      <c r="BP54" s="149">
        <f t="shared" si="42"/>
        <v>1442</v>
      </c>
      <c r="BQ54" s="149">
        <f t="shared" si="42"/>
        <v>1432</v>
      </c>
      <c r="BR54" s="150">
        <f t="shared" si="29"/>
        <v>7.3227706682916921E-2</v>
      </c>
      <c r="BS54" s="150">
        <f t="shared" si="30"/>
        <v>7.2719886248222634E-2</v>
      </c>
      <c r="BT54" s="197">
        <f t="shared" si="43"/>
        <v>191130250</v>
      </c>
      <c r="BU54" s="197">
        <f t="shared" si="43"/>
        <v>190325550</v>
      </c>
      <c r="BV54" s="197">
        <f t="shared" si="32"/>
        <v>132545.24965325935</v>
      </c>
      <c r="BW54" s="197">
        <f t="shared" si="33"/>
        <v>132908.90363128492</v>
      </c>
      <c r="BY54" s="113" t="str">
        <f t="shared" si="34"/>
        <v>此花区</v>
      </c>
      <c r="BZ54" s="226">
        <f t="shared" si="35"/>
        <v>6.8336897851105E-2</v>
      </c>
      <c r="CA54" s="226">
        <f t="shared" si="36"/>
        <v>6.8000000000000005E-2</v>
      </c>
      <c r="CB54" s="113" t="str">
        <f t="shared" si="37"/>
        <v>此花区</v>
      </c>
      <c r="CC54" s="226">
        <f t="shared" si="38"/>
        <v>6.8235054486200222E-2</v>
      </c>
      <c r="CD54" s="226">
        <f t="shared" si="39"/>
        <v>6.8000000000000005E-2</v>
      </c>
      <c r="CE54" s="115"/>
      <c r="CF54" s="226">
        <f t="shared" si="40"/>
        <v>7.2999999999999995E-2</v>
      </c>
      <c r="CG54" s="226">
        <f t="shared" si="41"/>
        <v>7.2999999999999995E-2</v>
      </c>
      <c r="CH54" s="227">
        <v>0</v>
      </c>
    </row>
    <row r="55" spans="2:86" s="20" customFormat="1" ht="12">
      <c r="B55" s="148">
        <v>49</v>
      </c>
      <c r="C55" s="154" t="s">
        <v>29</v>
      </c>
      <c r="D55" s="230">
        <f>'市区町村別_在宅(医科)'!D55</f>
        <v>13</v>
      </c>
      <c r="E55" s="149">
        <v>1</v>
      </c>
      <c r="F55" s="149">
        <v>1</v>
      </c>
      <c r="G55" s="150">
        <f t="shared" si="0"/>
        <v>7.6923076923076927E-2</v>
      </c>
      <c r="H55" s="150">
        <f t="shared" si="1"/>
        <v>7.6923076923076927E-2</v>
      </c>
      <c r="I55" s="197">
        <v>64230</v>
      </c>
      <c r="J55" s="197">
        <v>64230</v>
      </c>
      <c r="K55" s="197">
        <f t="shared" si="2"/>
        <v>64230</v>
      </c>
      <c r="L55" s="197">
        <f t="shared" si="3"/>
        <v>64230</v>
      </c>
      <c r="M55" s="230">
        <f>'市区町村別_在宅(医科)'!M55</f>
        <v>46</v>
      </c>
      <c r="N55" s="149">
        <v>6</v>
      </c>
      <c r="O55" s="149">
        <v>6</v>
      </c>
      <c r="P55" s="150">
        <f t="shared" si="4"/>
        <v>0.13043478260869565</v>
      </c>
      <c r="Q55" s="150">
        <f t="shared" si="5"/>
        <v>0.13043478260869565</v>
      </c>
      <c r="R55" s="197">
        <v>713350</v>
      </c>
      <c r="S55" s="197">
        <v>713350</v>
      </c>
      <c r="T55" s="197">
        <f t="shared" si="6"/>
        <v>118891.66666666667</v>
      </c>
      <c r="U55" s="197">
        <f t="shared" si="7"/>
        <v>118891.66666666667</v>
      </c>
      <c r="V55" s="230">
        <f>'市区町村別_在宅(医科)'!V55</f>
        <v>8513</v>
      </c>
      <c r="W55" s="149">
        <v>161</v>
      </c>
      <c r="X55" s="149">
        <v>160</v>
      </c>
      <c r="Y55" s="150">
        <f t="shared" si="8"/>
        <v>1.8912251850111594E-2</v>
      </c>
      <c r="Z55" s="150">
        <f t="shared" si="9"/>
        <v>1.879478444731587E-2</v>
      </c>
      <c r="AA55" s="197">
        <v>22191600</v>
      </c>
      <c r="AB55" s="197">
        <v>22147380</v>
      </c>
      <c r="AC55" s="197">
        <f t="shared" si="10"/>
        <v>137836.02484472049</v>
      </c>
      <c r="AD55" s="197">
        <f t="shared" si="11"/>
        <v>138421.125</v>
      </c>
      <c r="AE55" s="149">
        <f>'市区町村別_在宅(医科)'!AE55</f>
        <v>6076</v>
      </c>
      <c r="AF55" s="149">
        <v>317</v>
      </c>
      <c r="AG55" s="149">
        <v>316</v>
      </c>
      <c r="AH55" s="150">
        <f t="shared" si="12"/>
        <v>5.2172481895984203E-2</v>
      </c>
      <c r="AI55" s="150">
        <f t="shared" si="13"/>
        <v>5.2007899934167212E-2</v>
      </c>
      <c r="AJ55" s="197">
        <v>41116580</v>
      </c>
      <c r="AK55" s="197">
        <v>41047580</v>
      </c>
      <c r="AL55" s="197">
        <f t="shared" si="14"/>
        <v>129705.29968454258</v>
      </c>
      <c r="AM55" s="197">
        <f t="shared" si="15"/>
        <v>129897.40506329114</v>
      </c>
      <c r="AN55" s="149">
        <f>'市区町村別_在宅(医科)'!AN55</f>
        <v>3372</v>
      </c>
      <c r="AO55" s="149">
        <v>352</v>
      </c>
      <c r="AP55" s="149">
        <v>351</v>
      </c>
      <c r="AQ55" s="150">
        <f t="shared" si="16"/>
        <v>0.10438908659549229</v>
      </c>
      <c r="AR55" s="150">
        <f t="shared" si="17"/>
        <v>0.10409252669039146</v>
      </c>
      <c r="AS55" s="197">
        <v>38950040</v>
      </c>
      <c r="AT55" s="197">
        <v>38869040</v>
      </c>
      <c r="AU55" s="197">
        <f t="shared" si="18"/>
        <v>110653.52272727272</v>
      </c>
      <c r="AV55" s="197">
        <f t="shared" si="19"/>
        <v>110738.0056980057</v>
      </c>
      <c r="AW55" s="149">
        <f>'市区町村別_在宅(医科)'!AW55</f>
        <v>1491</v>
      </c>
      <c r="AX55" s="149">
        <v>270</v>
      </c>
      <c r="AY55" s="149">
        <v>269</v>
      </c>
      <c r="AZ55" s="150">
        <f t="shared" si="20"/>
        <v>0.18108651911468812</v>
      </c>
      <c r="BA55" s="150">
        <f t="shared" si="21"/>
        <v>0.18041582830315225</v>
      </c>
      <c r="BB55" s="197">
        <v>34627110</v>
      </c>
      <c r="BC55" s="197">
        <v>34582110</v>
      </c>
      <c r="BD55" s="197">
        <f t="shared" si="22"/>
        <v>128248.55555555556</v>
      </c>
      <c r="BE55" s="197">
        <f t="shared" si="23"/>
        <v>128558.02973977695</v>
      </c>
      <c r="BF55" s="149">
        <f>'市区町村別_在宅(医科)'!BF55</f>
        <v>529</v>
      </c>
      <c r="BG55" s="149">
        <v>134</v>
      </c>
      <c r="BH55" s="149">
        <v>134</v>
      </c>
      <c r="BI55" s="150">
        <f t="shared" si="24"/>
        <v>0.25330812854442342</v>
      </c>
      <c r="BJ55" s="150">
        <f t="shared" si="25"/>
        <v>0.25330812854442342</v>
      </c>
      <c r="BK55" s="197">
        <v>15614560</v>
      </c>
      <c r="BL55" s="197">
        <v>15599560</v>
      </c>
      <c r="BM55" s="197">
        <f t="shared" si="26"/>
        <v>116526.5671641791</v>
      </c>
      <c r="BN55" s="197">
        <f t="shared" si="27"/>
        <v>116414.62686567164</v>
      </c>
      <c r="BO55" s="149">
        <f>'市区町村別_在宅(医科)'!BO55</f>
        <v>20040</v>
      </c>
      <c r="BP55" s="149">
        <f t="shared" si="42"/>
        <v>1241</v>
      </c>
      <c r="BQ55" s="149">
        <f t="shared" si="42"/>
        <v>1237</v>
      </c>
      <c r="BR55" s="150">
        <f t="shared" si="29"/>
        <v>6.1926147704590817E-2</v>
      </c>
      <c r="BS55" s="150">
        <f t="shared" si="30"/>
        <v>6.1726546906187625E-2</v>
      </c>
      <c r="BT55" s="197">
        <f t="shared" si="43"/>
        <v>153277470</v>
      </c>
      <c r="BU55" s="197">
        <f t="shared" si="43"/>
        <v>153023250</v>
      </c>
      <c r="BV55" s="197">
        <f t="shared" si="32"/>
        <v>123511.25705076552</v>
      </c>
      <c r="BW55" s="197">
        <f t="shared" si="33"/>
        <v>123705.13338722716</v>
      </c>
      <c r="BY55" s="113" t="str">
        <f t="shared" si="34"/>
        <v>富田林市</v>
      </c>
      <c r="BZ55" s="226">
        <f t="shared" si="35"/>
        <v>6.8240319842269567E-2</v>
      </c>
      <c r="CA55" s="226">
        <f t="shared" si="36"/>
        <v>6.8000000000000005E-2</v>
      </c>
      <c r="CB55" s="113" t="str">
        <f t="shared" si="37"/>
        <v>富田林市</v>
      </c>
      <c r="CC55" s="226">
        <f t="shared" si="38"/>
        <v>6.8185552330357627E-2</v>
      </c>
      <c r="CD55" s="226">
        <f t="shared" si="39"/>
        <v>6.8000000000000005E-2</v>
      </c>
      <c r="CE55" s="115"/>
      <c r="CF55" s="226">
        <f t="shared" si="40"/>
        <v>7.2999999999999995E-2</v>
      </c>
      <c r="CG55" s="226">
        <f t="shared" si="41"/>
        <v>7.2999999999999995E-2</v>
      </c>
      <c r="CH55" s="227">
        <v>0</v>
      </c>
    </row>
    <row r="56" spans="2:86" s="20" customFormat="1" ht="12">
      <c r="B56" s="148">
        <v>50</v>
      </c>
      <c r="C56" s="154" t="s">
        <v>18</v>
      </c>
      <c r="D56" s="230">
        <f>'市区町村別_在宅(医科)'!D56</f>
        <v>56</v>
      </c>
      <c r="E56" s="149">
        <v>7</v>
      </c>
      <c r="F56" s="149">
        <v>7</v>
      </c>
      <c r="G56" s="150">
        <f t="shared" si="0"/>
        <v>0.125</v>
      </c>
      <c r="H56" s="150">
        <f t="shared" si="1"/>
        <v>0.125</v>
      </c>
      <c r="I56" s="197">
        <v>742380</v>
      </c>
      <c r="J56" s="197">
        <v>742380</v>
      </c>
      <c r="K56" s="197">
        <f t="shared" si="2"/>
        <v>106054.28571428571</v>
      </c>
      <c r="L56" s="197">
        <f t="shared" si="3"/>
        <v>106054.28571428571</v>
      </c>
      <c r="M56" s="230">
        <f>'市区町村別_在宅(医科)'!M56</f>
        <v>160</v>
      </c>
      <c r="N56" s="149">
        <v>16</v>
      </c>
      <c r="O56" s="149">
        <v>16</v>
      </c>
      <c r="P56" s="150">
        <f t="shared" si="4"/>
        <v>0.1</v>
      </c>
      <c r="Q56" s="150">
        <f t="shared" si="5"/>
        <v>0.1</v>
      </c>
      <c r="R56" s="197">
        <v>2636320</v>
      </c>
      <c r="S56" s="197">
        <v>2636320</v>
      </c>
      <c r="T56" s="197">
        <f t="shared" si="6"/>
        <v>164770</v>
      </c>
      <c r="U56" s="197">
        <f t="shared" si="7"/>
        <v>164770</v>
      </c>
      <c r="V56" s="230">
        <f>'市区町村別_在宅(医科)'!V56</f>
        <v>7800</v>
      </c>
      <c r="W56" s="149">
        <v>166</v>
      </c>
      <c r="X56" s="149">
        <v>166</v>
      </c>
      <c r="Y56" s="150">
        <f t="shared" si="8"/>
        <v>2.1282051282051281E-2</v>
      </c>
      <c r="Z56" s="150">
        <f t="shared" si="9"/>
        <v>2.1282051282051281E-2</v>
      </c>
      <c r="AA56" s="197">
        <v>23661170</v>
      </c>
      <c r="AB56" s="197">
        <v>23584980</v>
      </c>
      <c r="AC56" s="197">
        <f t="shared" si="10"/>
        <v>142537.1686746988</v>
      </c>
      <c r="AD56" s="197">
        <f t="shared" si="11"/>
        <v>142078.19277108434</v>
      </c>
      <c r="AE56" s="149">
        <f>'市区町村別_在宅(医科)'!AE56</f>
        <v>5268</v>
      </c>
      <c r="AF56" s="149">
        <v>252</v>
      </c>
      <c r="AG56" s="149">
        <v>251</v>
      </c>
      <c r="AH56" s="150">
        <f t="shared" si="12"/>
        <v>4.7835990888382689E-2</v>
      </c>
      <c r="AI56" s="150">
        <f t="shared" si="13"/>
        <v>4.7646165527714501E-2</v>
      </c>
      <c r="AJ56" s="197">
        <v>33670420</v>
      </c>
      <c r="AK56" s="197">
        <v>33118960</v>
      </c>
      <c r="AL56" s="197">
        <f t="shared" si="14"/>
        <v>133612.77777777778</v>
      </c>
      <c r="AM56" s="197">
        <f t="shared" si="15"/>
        <v>131948.04780876494</v>
      </c>
      <c r="AN56" s="149">
        <f>'市区町村別_在宅(医科)'!AN56</f>
        <v>2904</v>
      </c>
      <c r="AO56" s="149">
        <v>323</v>
      </c>
      <c r="AP56" s="149">
        <v>323</v>
      </c>
      <c r="AQ56" s="150">
        <f t="shared" si="16"/>
        <v>0.11122589531680441</v>
      </c>
      <c r="AR56" s="150">
        <f t="shared" si="17"/>
        <v>0.11122589531680441</v>
      </c>
      <c r="AS56" s="197">
        <v>46140720</v>
      </c>
      <c r="AT56" s="197">
        <v>46043220</v>
      </c>
      <c r="AU56" s="197">
        <f t="shared" si="18"/>
        <v>142850.52631578947</v>
      </c>
      <c r="AV56" s="197">
        <f t="shared" si="19"/>
        <v>142548.66873065016</v>
      </c>
      <c r="AW56" s="149">
        <f>'市区町村別_在宅(医科)'!AW56</f>
        <v>1197</v>
      </c>
      <c r="AX56" s="149">
        <v>228</v>
      </c>
      <c r="AY56" s="149">
        <v>228</v>
      </c>
      <c r="AZ56" s="150">
        <f t="shared" si="20"/>
        <v>0.19047619047619047</v>
      </c>
      <c r="BA56" s="150">
        <f t="shared" si="21"/>
        <v>0.19047619047619047</v>
      </c>
      <c r="BB56" s="197">
        <v>32475830</v>
      </c>
      <c r="BC56" s="197">
        <v>32437840</v>
      </c>
      <c r="BD56" s="197">
        <f t="shared" si="22"/>
        <v>142437.85087719298</v>
      </c>
      <c r="BE56" s="197">
        <f t="shared" si="23"/>
        <v>142271.22807017545</v>
      </c>
      <c r="BF56" s="149">
        <f>'市区町村別_在宅(医科)'!BF56</f>
        <v>389</v>
      </c>
      <c r="BG56" s="149">
        <v>102</v>
      </c>
      <c r="BH56" s="149">
        <v>102</v>
      </c>
      <c r="BI56" s="150">
        <f t="shared" si="24"/>
        <v>0.26221079691516708</v>
      </c>
      <c r="BJ56" s="150">
        <f t="shared" si="25"/>
        <v>0.26221079691516708</v>
      </c>
      <c r="BK56" s="197">
        <v>12328050</v>
      </c>
      <c r="BL56" s="197">
        <v>12310790</v>
      </c>
      <c r="BM56" s="197">
        <f t="shared" si="26"/>
        <v>120863.23529411765</v>
      </c>
      <c r="BN56" s="197">
        <f t="shared" si="27"/>
        <v>120694.01960784313</v>
      </c>
      <c r="BO56" s="149">
        <f>'市区町村別_在宅(医科)'!BO56</f>
        <v>17774</v>
      </c>
      <c r="BP56" s="149">
        <f t="shared" si="42"/>
        <v>1094</v>
      </c>
      <c r="BQ56" s="149">
        <f t="shared" si="42"/>
        <v>1093</v>
      </c>
      <c r="BR56" s="150">
        <f t="shared" si="29"/>
        <v>6.1550579498143354E-2</v>
      </c>
      <c r="BS56" s="150">
        <f t="shared" si="30"/>
        <v>6.1494317542477778E-2</v>
      </c>
      <c r="BT56" s="197">
        <f t="shared" si="43"/>
        <v>151654890</v>
      </c>
      <c r="BU56" s="197">
        <f t="shared" si="43"/>
        <v>150874490</v>
      </c>
      <c r="BV56" s="197">
        <f t="shared" si="32"/>
        <v>138624.2138939671</v>
      </c>
      <c r="BW56" s="197">
        <f t="shared" si="33"/>
        <v>138037.04483074107</v>
      </c>
      <c r="BY56" s="113" t="str">
        <f t="shared" si="34"/>
        <v>守口市</v>
      </c>
      <c r="BZ56" s="226">
        <f t="shared" si="35"/>
        <v>6.8184742055834302E-2</v>
      </c>
      <c r="CA56" s="226">
        <f t="shared" si="36"/>
        <v>6.8000000000000005E-2</v>
      </c>
      <c r="CB56" s="113" t="str">
        <f t="shared" si="37"/>
        <v>守口市</v>
      </c>
      <c r="CC56" s="226">
        <f t="shared" si="38"/>
        <v>6.8141858570264585E-2</v>
      </c>
      <c r="CD56" s="226">
        <f t="shared" si="39"/>
        <v>6.8000000000000005E-2</v>
      </c>
      <c r="CE56" s="115"/>
      <c r="CF56" s="226">
        <f t="shared" si="40"/>
        <v>7.2999999999999995E-2</v>
      </c>
      <c r="CG56" s="226">
        <f t="shared" si="41"/>
        <v>7.2999999999999995E-2</v>
      </c>
      <c r="CH56" s="227">
        <v>0</v>
      </c>
    </row>
    <row r="57" spans="2:86" s="20" customFormat="1" ht="12">
      <c r="B57" s="148">
        <v>51</v>
      </c>
      <c r="C57" s="154" t="s">
        <v>50</v>
      </c>
      <c r="D57" s="230">
        <f>'市区町村別_在宅(医科)'!D57</f>
        <v>85</v>
      </c>
      <c r="E57" s="149">
        <v>10</v>
      </c>
      <c r="F57" s="149">
        <v>10</v>
      </c>
      <c r="G57" s="150">
        <f t="shared" si="0"/>
        <v>0.11764705882352941</v>
      </c>
      <c r="H57" s="150">
        <f t="shared" si="1"/>
        <v>0.11764705882352941</v>
      </c>
      <c r="I57" s="197">
        <v>1623180</v>
      </c>
      <c r="J57" s="197">
        <v>1623180</v>
      </c>
      <c r="K57" s="197">
        <f t="shared" si="2"/>
        <v>162318</v>
      </c>
      <c r="L57" s="197">
        <f t="shared" si="3"/>
        <v>162318</v>
      </c>
      <c r="M57" s="230">
        <f>'市区町村別_在宅(医科)'!M57</f>
        <v>173</v>
      </c>
      <c r="N57" s="149">
        <v>14</v>
      </c>
      <c r="O57" s="149">
        <v>14</v>
      </c>
      <c r="P57" s="150">
        <f t="shared" si="4"/>
        <v>8.0924855491329481E-2</v>
      </c>
      <c r="Q57" s="150">
        <f t="shared" si="5"/>
        <v>8.0924855491329481E-2</v>
      </c>
      <c r="R57" s="197">
        <v>2233830</v>
      </c>
      <c r="S57" s="197">
        <v>2227830</v>
      </c>
      <c r="T57" s="197">
        <f t="shared" si="6"/>
        <v>159559.28571428571</v>
      </c>
      <c r="U57" s="197">
        <f t="shared" si="7"/>
        <v>159130.71428571429</v>
      </c>
      <c r="V57" s="230">
        <f>'市区町村別_在宅(医科)'!V57</f>
        <v>9742</v>
      </c>
      <c r="W57" s="149">
        <v>193</v>
      </c>
      <c r="X57" s="149">
        <v>192</v>
      </c>
      <c r="Y57" s="150">
        <f t="shared" si="8"/>
        <v>1.9811127078628619E-2</v>
      </c>
      <c r="Z57" s="150">
        <f t="shared" si="9"/>
        <v>1.9708478751796345E-2</v>
      </c>
      <c r="AA57" s="197">
        <v>28821780</v>
      </c>
      <c r="AB57" s="197">
        <v>28774980</v>
      </c>
      <c r="AC57" s="197">
        <f t="shared" si="10"/>
        <v>149335.64766839379</v>
      </c>
      <c r="AD57" s="197">
        <f t="shared" si="11"/>
        <v>149869.6875</v>
      </c>
      <c r="AE57" s="149">
        <f>'市区町村別_在宅(医科)'!AE57</f>
        <v>6752</v>
      </c>
      <c r="AF57" s="149">
        <v>373</v>
      </c>
      <c r="AG57" s="149">
        <v>373</v>
      </c>
      <c r="AH57" s="150">
        <f t="shared" si="12"/>
        <v>5.5242890995260661E-2</v>
      </c>
      <c r="AI57" s="150">
        <f t="shared" si="13"/>
        <v>5.5242890995260661E-2</v>
      </c>
      <c r="AJ57" s="197">
        <v>49100790</v>
      </c>
      <c r="AK57" s="197">
        <v>49049790</v>
      </c>
      <c r="AL57" s="197">
        <f t="shared" si="14"/>
        <v>131637.50670241288</v>
      </c>
      <c r="AM57" s="197">
        <f t="shared" si="15"/>
        <v>131500.77747989277</v>
      </c>
      <c r="AN57" s="149">
        <f>'市区町村別_在宅(医科)'!AN57</f>
        <v>4096</v>
      </c>
      <c r="AO57" s="149">
        <v>483</v>
      </c>
      <c r="AP57" s="149">
        <v>483</v>
      </c>
      <c r="AQ57" s="150">
        <f t="shared" si="16"/>
        <v>0.117919921875</v>
      </c>
      <c r="AR57" s="150">
        <f t="shared" si="17"/>
        <v>0.117919921875</v>
      </c>
      <c r="AS57" s="197">
        <v>64196790</v>
      </c>
      <c r="AT57" s="197">
        <v>64151790</v>
      </c>
      <c r="AU57" s="197">
        <f t="shared" si="18"/>
        <v>132912.60869565216</v>
      </c>
      <c r="AV57" s="197">
        <f t="shared" si="19"/>
        <v>132819.44099378883</v>
      </c>
      <c r="AW57" s="149">
        <f>'市区町村別_在宅(医科)'!AW57</f>
        <v>1917</v>
      </c>
      <c r="AX57" s="149">
        <v>360</v>
      </c>
      <c r="AY57" s="149">
        <v>358</v>
      </c>
      <c r="AZ57" s="150">
        <f t="shared" si="20"/>
        <v>0.18779342723004694</v>
      </c>
      <c r="BA57" s="150">
        <f t="shared" si="21"/>
        <v>0.18675013041210226</v>
      </c>
      <c r="BB57" s="197">
        <v>41582360</v>
      </c>
      <c r="BC57" s="197">
        <v>41540360</v>
      </c>
      <c r="BD57" s="197">
        <f t="shared" si="22"/>
        <v>115506.55555555556</v>
      </c>
      <c r="BE57" s="197">
        <f t="shared" si="23"/>
        <v>116034.52513966481</v>
      </c>
      <c r="BF57" s="149">
        <f>'市区町村別_在宅(医科)'!BF57</f>
        <v>727</v>
      </c>
      <c r="BG57" s="149">
        <v>173</v>
      </c>
      <c r="BH57" s="149">
        <v>173</v>
      </c>
      <c r="BI57" s="150">
        <f t="shared" si="24"/>
        <v>0.23796423658872076</v>
      </c>
      <c r="BJ57" s="150">
        <f t="shared" si="25"/>
        <v>0.23796423658872076</v>
      </c>
      <c r="BK57" s="197">
        <v>18918160</v>
      </c>
      <c r="BL57" s="197">
        <v>18906160</v>
      </c>
      <c r="BM57" s="197">
        <f t="shared" si="26"/>
        <v>109353.52601156069</v>
      </c>
      <c r="BN57" s="197">
        <f t="shared" si="27"/>
        <v>109284.16184971099</v>
      </c>
      <c r="BO57" s="149">
        <f>'市区町村別_在宅(医科)'!BO57</f>
        <v>23492</v>
      </c>
      <c r="BP57" s="149">
        <f t="shared" si="42"/>
        <v>1606</v>
      </c>
      <c r="BQ57" s="149">
        <f t="shared" si="42"/>
        <v>1603</v>
      </c>
      <c r="BR57" s="150">
        <f t="shared" si="29"/>
        <v>6.8363698280265617E-2</v>
      </c>
      <c r="BS57" s="150">
        <f t="shared" si="30"/>
        <v>6.823599523241955E-2</v>
      </c>
      <c r="BT57" s="197">
        <f t="shared" si="43"/>
        <v>206476890</v>
      </c>
      <c r="BU57" s="197">
        <f t="shared" si="43"/>
        <v>206274090</v>
      </c>
      <c r="BV57" s="197">
        <f t="shared" si="32"/>
        <v>128565.93399750935</v>
      </c>
      <c r="BW57" s="197">
        <f t="shared" si="33"/>
        <v>128680.03119151591</v>
      </c>
      <c r="BY57" s="113" t="str">
        <f t="shared" si="34"/>
        <v>城東区</v>
      </c>
      <c r="BZ57" s="226">
        <f t="shared" si="35"/>
        <v>6.7693189729309142E-2</v>
      </c>
      <c r="CA57" s="226">
        <f t="shared" si="36"/>
        <v>6.8000000000000005E-2</v>
      </c>
      <c r="CB57" s="113" t="str">
        <f t="shared" si="37"/>
        <v>城東区</v>
      </c>
      <c r="CC57" s="226">
        <f t="shared" si="38"/>
        <v>6.7570334575535448E-2</v>
      </c>
      <c r="CD57" s="226">
        <f t="shared" si="39"/>
        <v>6.8000000000000005E-2</v>
      </c>
      <c r="CE57" s="115"/>
      <c r="CF57" s="226">
        <f t="shared" si="40"/>
        <v>7.2999999999999995E-2</v>
      </c>
      <c r="CG57" s="226">
        <f t="shared" si="41"/>
        <v>7.2999999999999995E-2</v>
      </c>
      <c r="CH57" s="227">
        <v>0</v>
      </c>
    </row>
    <row r="58" spans="2:86" s="20" customFormat="1" ht="12">
      <c r="B58" s="148">
        <v>52</v>
      </c>
      <c r="C58" s="154" t="s">
        <v>6</v>
      </c>
      <c r="D58" s="230">
        <f>'市区町村別_在宅(医科)'!D58</f>
        <v>10</v>
      </c>
      <c r="E58" s="149">
        <v>3</v>
      </c>
      <c r="F58" s="149">
        <v>3</v>
      </c>
      <c r="G58" s="150">
        <f t="shared" si="0"/>
        <v>0.3</v>
      </c>
      <c r="H58" s="150">
        <f t="shared" si="1"/>
        <v>0.3</v>
      </c>
      <c r="I58" s="197">
        <v>458080</v>
      </c>
      <c r="J58" s="197">
        <v>449080</v>
      </c>
      <c r="K58" s="197">
        <f t="shared" si="2"/>
        <v>152693.33333333334</v>
      </c>
      <c r="L58" s="197">
        <f t="shared" si="3"/>
        <v>149693.33333333334</v>
      </c>
      <c r="M58" s="230">
        <f>'市区町村別_在宅(医科)'!M58</f>
        <v>35</v>
      </c>
      <c r="N58" s="149">
        <v>2</v>
      </c>
      <c r="O58" s="149">
        <v>2</v>
      </c>
      <c r="P58" s="150">
        <f t="shared" si="4"/>
        <v>5.7142857142857141E-2</v>
      </c>
      <c r="Q58" s="150">
        <f t="shared" si="5"/>
        <v>5.7142857142857141E-2</v>
      </c>
      <c r="R58" s="197">
        <v>678200</v>
      </c>
      <c r="S58" s="197">
        <v>678200</v>
      </c>
      <c r="T58" s="197">
        <f t="shared" si="6"/>
        <v>339100</v>
      </c>
      <c r="U58" s="197">
        <f t="shared" si="7"/>
        <v>339100</v>
      </c>
      <c r="V58" s="230">
        <f>'市区町村別_在宅(医科)'!V58</f>
        <v>7805</v>
      </c>
      <c r="W58" s="149">
        <v>117</v>
      </c>
      <c r="X58" s="149">
        <v>116</v>
      </c>
      <c r="Y58" s="150">
        <f t="shared" si="8"/>
        <v>1.4990390775144139E-2</v>
      </c>
      <c r="Z58" s="150">
        <f t="shared" si="9"/>
        <v>1.4862267777065983E-2</v>
      </c>
      <c r="AA58" s="197">
        <v>13600520</v>
      </c>
      <c r="AB58" s="197">
        <v>13597520</v>
      </c>
      <c r="AC58" s="197">
        <f t="shared" si="10"/>
        <v>116243.76068376069</v>
      </c>
      <c r="AD58" s="197">
        <f t="shared" si="11"/>
        <v>117220</v>
      </c>
      <c r="AE58" s="149">
        <f>'市区町村別_在宅(医科)'!AE58</f>
        <v>5459</v>
      </c>
      <c r="AF58" s="149">
        <v>247</v>
      </c>
      <c r="AG58" s="149">
        <v>247</v>
      </c>
      <c r="AH58" s="150">
        <f t="shared" si="12"/>
        <v>4.524638212126763E-2</v>
      </c>
      <c r="AI58" s="150">
        <f t="shared" si="13"/>
        <v>4.524638212126763E-2</v>
      </c>
      <c r="AJ58" s="197">
        <v>32395340</v>
      </c>
      <c r="AK58" s="197">
        <v>32298940</v>
      </c>
      <c r="AL58" s="197">
        <f t="shared" si="14"/>
        <v>131155.22267206479</v>
      </c>
      <c r="AM58" s="197">
        <f t="shared" si="15"/>
        <v>130764.93927125506</v>
      </c>
      <c r="AN58" s="149">
        <f>'市区町村別_在宅(医科)'!AN58</f>
        <v>3442</v>
      </c>
      <c r="AO58" s="149">
        <v>426</v>
      </c>
      <c r="AP58" s="149">
        <v>425</v>
      </c>
      <c r="AQ58" s="150">
        <f t="shared" si="16"/>
        <v>0.12376525276002324</v>
      </c>
      <c r="AR58" s="150">
        <f t="shared" si="17"/>
        <v>0.12347472399767577</v>
      </c>
      <c r="AS58" s="197">
        <v>54893110</v>
      </c>
      <c r="AT58" s="197">
        <v>54382320</v>
      </c>
      <c r="AU58" s="197">
        <f t="shared" si="18"/>
        <v>128857.06572769953</v>
      </c>
      <c r="AV58" s="197">
        <f t="shared" si="19"/>
        <v>127958.39999999999</v>
      </c>
      <c r="AW58" s="149">
        <f>'市区町村別_在宅(医科)'!AW58</f>
        <v>1832</v>
      </c>
      <c r="AX58" s="149">
        <v>420</v>
      </c>
      <c r="AY58" s="149">
        <v>419</v>
      </c>
      <c r="AZ58" s="150">
        <f t="shared" si="20"/>
        <v>0.22925764192139739</v>
      </c>
      <c r="BA58" s="150">
        <f t="shared" si="21"/>
        <v>0.22871179039301309</v>
      </c>
      <c r="BB58" s="197">
        <v>48923510</v>
      </c>
      <c r="BC58" s="197">
        <v>48659690</v>
      </c>
      <c r="BD58" s="197">
        <f t="shared" si="22"/>
        <v>116484.54761904762</v>
      </c>
      <c r="BE58" s="197">
        <f t="shared" si="23"/>
        <v>116132.91169451074</v>
      </c>
      <c r="BF58" s="149">
        <f>'市区町村別_在宅(医科)'!BF58</f>
        <v>697</v>
      </c>
      <c r="BG58" s="149">
        <v>202</v>
      </c>
      <c r="BH58" s="149">
        <v>202</v>
      </c>
      <c r="BI58" s="150">
        <f t="shared" si="24"/>
        <v>0.2898134863701578</v>
      </c>
      <c r="BJ58" s="150">
        <f t="shared" si="25"/>
        <v>0.2898134863701578</v>
      </c>
      <c r="BK58" s="197">
        <v>20249220</v>
      </c>
      <c r="BL58" s="197">
        <v>20213050</v>
      </c>
      <c r="BM58" s="197">
        <f t="shared" si="26"/>
        <v>100243.66336633664</v>
      </c>
      <c r="BN58" s="197">
        <f t="shared" si="27"/>
        <v>100064.60396039604</v>
      </c>
      <c r="BO58" s="149">
        <f>'市区町村別_在宅(医科)'!BO58</f>
        <v>19280</v>
      </c>
      <c r="BP58" s="149">
        <f t="shared" si="42"/>
        <v>1417</v>
      </c>
      <c r="BQ58" s="149">
        <f t="shared" si="42"/>
        <v>1414</v>
      </c>
      <c r="BR58" s="150">
        <f t="shared" si="29"/>
        <v>7.3495850622406642E-2</v>
      </c>
      <c r="BS58" s="150">
        <f t="shared" si="30"/>
        <v>7.3340248962655605E-2</v>
      </c>
      <c r="BT58" s="197">
        <f t="shared" si="43"/>
        <v>171197980</v>
      </c>
      <c r="BU58" s="197">
        <f t="shared" si="43"/>
        <v>170278800</v>
      </c>
      <c r="BV58" s="197">
        <f t="shared" si="32"/>
        <v>120817.20536344389</v>
      </c>
      <c r="BW58" s="197">
        <f t="shared" si="33"/>
        <v>120423.47949080622</v>
      </c>
      <c r="BY58" s="113" t="str">
        <f t="shared" si="34"/>
        <v>堺市北区</v>
      </c>
      <c r="BZ58" s="226">
        <f t="shared" si="35"/>
        <v>6.6332692221675538E-2</v>
      </c>
      <c r="CA58" s="226">
        <f t="shared" si="36"/>
        <v>6.6000000000000003E-2</v>
      </c>
      <c r="CB58" s="113" t="str">
        <f t="shared" si="37"/>
        <v>福島区</v>
      </c>
      <c r="CC58" s="226">
        <f t="shared" si="38"/>
        <v>6.6093308199811504E-2</v>
      </c>
      <c r="CD58" s="226">
        <f t="shared" si="39"/>
        <v>6.6000000000000003E-2</v>
      </c>
      <c r="CE58" s="115"/>
      <c r="CF58" s="226">
        <f t="shared" si="40"/>
        <v>7.2999999999999995E-2</v>
      </c>
      <c r="CG58" s="226">
        <f t="shared" si="41"/>
        <v>7.2999999999999995E-2</v>
      </c>
      <c r="CH58" s="227">
        <v>0</v>
      </c>
    </row>
    <row r="59" spans="2:86" s="20" customFormat="1" ht="12">
      <c r="B59" s="148">
        <v>53</v>
      </c>
      <c r="C59" s="154" t="s">
        <v>24</v>
      </c>
      <c r="D59" s="230">
        <f>'市区町村別_在宅(医科)'!D59</f>
        <v>54</v>
      </c>
      <c r="E59" s="149">
        <v>6</v>
      </c>
      <c r="F59" s="149">
        <v>6</v>
      </c>
      <c r="G59" s="150">
        <f t="shared" si="0"/>
        <v>0.1111111111111111</v>
      </c>
      <c r="H59" s="150">
        <f t="shared" si="1"/>
        <v>0.1111111111111111</v>
      </c>
      <c r="I59" s="197">
        <v>742450</v>
      </c>
      <c r="J59" s="197">
        <v>742450</v>
      </c>
      <c r="K59" s="197">
        <f t="shared" si="2"/>
        <v>123741.66666666667</v>
      </c>
      <c r="L59" s="197">
        <f t="shared" si="3"/>
        <v>123741.66666666667</v>
      </c>
      <c r="M59" s="230">
        <f>'市区町村別_在宅(医科)'!M59</f>
        <v>78</v>
      </c>
      <c r="N59" s="149">
        <v>10</v>
      </c>
      <c r="O59" s="149">
        <v>10</v>
      </c>
      <c r="P59" s="150">
        <f t="shared" si="4"/>
        <v>0.12820512820512819</v>
      </c>
      <c r="Q59" s="150">
        <f t="shared" si="5"/>
        <v>0.12820512820512819</v>
      </c>
      <c r="R59" s="197">
        <v>1363730</v>
      </c>
      <c r="S59" s="197">
        <v>1363730</v>
      </c>
      <c r="T59" s="197">
        <f t="shared" si="6"/>
        <v>136373</v>
      </c>
      <c r="U59" s="197">
        <f t="shared" si="7"/>
        <v>136373</v>
      </c>
      <c r="V59" s="230">
        <f>'市区町村別_在宅(医科)'!V59</f>
        <v>4493</v>
      </c>
      <c r="W59" s="149">
        <v>91</v>
      </c>
      <c r="X59" s="149">
        <v>91</v>
      </c>
      <c r="Y59" s="150">
        <f t="shared" si="8"/>
        <v>2.025372802136657E-2</v>
      </c>
      <c r="Z59" s="150">
        <f t="shared" si="9"/>
        <v>2.025372802136657E-2</v>
      </c>
      <c r="AA59" s="197">
        <v>10534730</v>
      </c>
      <c r="AB59" s="197">
        <v>10531730</v>
      </c>
      <c r="AC59" s="197">
        <f t="shared" si="10"/>
        <v>115766.26373626373</v>
      </c>
      <c r="AD59" s="197">
        <f t="shared" si="11"/>
        <v>115733.2967032967</v>
      </c>
      <c r="AE59" s="149">
        <f>'市区町村別_在宅(医科)'!AE59</f>
        <v>3198</v>
      </c>
      <c r="AF59" s="149">
        <v>135</v>
      </c>
      <c r="AG59" s="149">
        <v>134</v>
      </c>
      <c r="AH59" s="150">
        <f t="shared" si="12"/>
        <v>4.2213883677298308E-2</v>
      </c>
      <c r="AI59" s="150">
        <f t="shared" si="13"/>
        <v>4.1901188242651655E-2</v>
      </c>
      <c r="AJ59" s="197">
        <v>15995010</v>
      </c>
      <c r="AK59" s="197">
        <v>15992010</v>
      </c>
      <c r="AL59" s="197">
        <f t="shared" si="14"/>
        <v>118481.55555555556</v>
      </c>
      <c r="AM59" s="197">
        <f t="shared" si="15"/>
        <v>119343.35820895522</v>
      </c>
      <c r="AN59" s="149">
        <f>'市区町村別_在宅(医科)'!AN59</f>
        <v>1871</v>
      </c>
      <c r="AO59" s="149">
        <v>163</v>
      </c>
      <c r="AP59" s="149">
        <v>163</v>
      </c>
      <c r="AQ59" s="150">
        <f t="shared" si="16"/>
        <v>8.7119187600213796E-2</v>
      </c>
      <c r="AR59" s="150">
        <f t="shared" si="17"/>
        <v>8.7119187600213796E-2</v>
      </c>
      <c r="AS59" s="197">
        <v>17349830</v>
      </c>
      <c r="AT59" s="197">
        <v>17346830</v>
      </c>
      <c r="AU59" s="197">
        <f t="shared" si="18"/>
        <v>106440.67484662577</v>
      </c>
      <c r="AV59" s="197">
        <f t="shared" si="19"/>
        <v>106422.26993865031</v>
      </c>
      <c r="AW59" s="149">
        <f>'市区町村別_在宅(医科)'!AW59</f>
        <v>922</v>
      </c>
      <c r="AX59" s="149">
        <v>177</v>
      </c>
      <c r="AY59" s="149">
        <v>177</v>
      </c>
      <c r="AZ59" s="150">
        <f t="shared" si="20"/>
        <v>0.19197396963123645</v>
      </c>
      <c r="BA59" s="150">
        <f t="shared" si="21"/>
        <v>0.19197396963123645</v>
      </c>
      <c r="BB59" s="197">
        <v>19556030</v>
      </c>
      <c r="BC59" s="197">
        <v>19520030</v>
      </c>
      <c r="BD59" s="197">
        <f t="shared" si="22"/>
        <v>110486.04519774011</v>
      </c>
      <c r="BE59" s="197">
        <f t="shared" si="23"/>
        <v>110282.65536723164</v>
      </c>
      <c r="BF59" s="149">
        <f>'市区町村別_在宅(医科)'!BF59</f>
        <v>310</v>
      </c>
      <c r="BG59" s="149">
        <v>74</v>
      </c>
      <c r="BH59" s="149">
        <v>74</v>
      </c>
      <c r="BI59" s="150">
        <f t="shared" si="24"/>
        <v>0.23870967741935484</v>
      </c>
      <c r="BJ59" s="150">
        <f t="shared" si="25"/>
        <v>0.23870967741935484</v>
      </c>
      <c r="BK59" s="197">
        <v>9058360</v>
      </c>
      <c r="BL59" s="197">
        <v>9037360</v>
      </c>
      <c r="BM59" s="197">
        <f t="shared" si="26"/>
        <v>122410.27027027027</v>
      </c>
      <c r="BN59" s="197">
        <f t="shared" si="27"/>
        <v>122126.48648648648</v>
      </c>
      <c r="BO59" s="149">
        <f>'市区町村別_在宅(医科)'!BO59</f>
        <v>10926</v>
      </c>
      <c r="BP59" s="149">
        <f t="shared" si="42"/>
        <v>656</v>
      </c>
      <c r="BQ59" s="149">
        <f t="shared" si="42"/>
        <v>655</v>
      </c>
      <c r="BR59" s="150">
        <f t="shared" si="29"/>
        <v>6.0040270913417536E-2</v>
      </c>
      <c r="BS59" s="150">
        <f t="shared" si="30"/>
        <v>5.9948746110195864E-2</v>
      </c>
      <c r="BT59" s="197">
        <f t="shared" si="43"/>
        <v>74600140</v>
      </c>
      <c r="BU59" s="197">
        <f t="shared" si="43"/>
        <v>74534140</v>
      </c>
      <c r="BV59" s="197">
        <f t="shared" si="32"/>
        <v>113719.7256097561</v>
      </c>
      <c r="BW59" s="197">
        <f t="shared" si="33"/>
        <v>113792.58015267176</v>
      </c>
      <c r="BY59" s="113" t="str">
        <f t="shared" si="34"/>
        <v>福島区</v>
      </c>
      <c r="BZ59" s="226">
        <f t="shared" si="35"/>
        <v>6.6093308199811504E-2</v>
      </c>
      <c r="CA59" s="226">
        <f t="shared" si="36"/>
        <v>6.6000000000000003E-2</v>
      </c>
      <c r="CB59" s="113" t="str">
        <f t="shared" si="37"/>
        <v>堺市北区</v>
      </c>
      <c r="CC59" s="226">
        <f t="shared" si="38"/>
        <v>6.6064319899807669E-2</v>
      </c>
      <c r="CD59" s="226">
        <f t="shared" si="39"/>
        <v>6.6000000000000003E-2</v>
      </c>
      <c r="CE59" s="115"/>
      <c r="CF59" s="226">
        <f t="shared" si="40"/>
        <v>7.2999999999999995E-2</v>
      </c>
      <c r="CG59" s="226">
        <f t="shared" si="41"/>
        <v>7.2999999999999995E-2</v>
      </c>
      <c r="CH59" s="227">
        <v>0</v>
      </c>
    </row>
    <row r="60" spans="2:86" s="20" customFormat="1" ht="12">
      <c r="B60" s="148">
        <v>54</v>
      </c>
      <c r="C60" s="154" t="s">
        <v>30</v>
      </c>
      <c r="D60" s="230">
        <f>'市区町村別_在宅(医科)'!D60</f>
        <v>86</v>
      </c>
      <c r="E60" s="149">
        <v>13</v>
      </c>
      <c r="F60" s="149">
        <v>13</v>
      </c>
      <c r="G60" s="150">
        <f t="shared" si="0"/>
        <v>0.15116279069767441</v>
      </c>
      <c r="H60" s="150">
        <f t="shared" si="1"/>
        <v>0.15116279069767441</v>
      </c>
      <c r="I60" s="197">
        <v>1944690</v>
      </c>
      <c r="J60" s="197">
        <v>1935690</v>
      </c>
      <c r="K60" s="197">
        <f t="shared" si="2"/>
        <v>149591.53846153847</v>
      </c>
      <c r="L60" s="197">
        <f t="shared" si="3"/>
        <v>148899.23076923078</v>
      </c>
      <c r="M60" s="230">
        <f>'市区町村別_在宅(医科)'!M60</f>
        <v>177</v>
      </c>
      <c r="N60" s="149">
        <v>18</v>
      </c>
      <c r="O60" s="149">
        <v>18</v>
      </c>
      <c r="P60" s="150">
        <f t="shared" si="4"/>
        <v>0.10169491525423729</v>
      </c>
      <c r="Q60" s="150">
        <f t="shared" si="5"/>
        <v>0.10169491525423729</v>
      </c>
      <c r="R60" s="197">
        <v>2419980</v>
      </c>
      <c r="S60" s="197">
        <v>2407980</v>
      </c>
      <c r="T60" s="197">
        <f t="shared" si="6"/>
        <v>134443.33333333334</v>
      </c>
      <c r="U60" s="197">
        <f t="shared" si="7"/>
        <v>133776.66666666666</v>
      </c>
      <c r="V60" s="230">
        <f>'市区町村別_在宅(医科)'!V60</f>
        <v>7434</v>
      </c>
      <c r="W60" s="149">
        <v>195</v>
      </c>
      <c r="X60" s="149">
        <v>194</v>
      </c>
      <c r="Y60" s="150">
        <f t="shared" si="8"/>
        <v>2.6230831315577078E-2</v>
      </c>
      <c r="Z60" s="150">
        <f t="shared" si="9"/>
        <v>2.6096314231907454E-2</v>
      </c>
      <c r="AA60" s="197">
        <v>23752390</v>
      </c>
      <c r="AB60" s="197">
        <v>23683390</v>
      </c>
      <c r="AC60" s="197">
        <f t="shared" si="10"/>
        <v>121807.1282051282</v>
      </c>
      <c r="AD60" s="197">
        <f t="shared" si="11"/>
        <v>122079.32989690722</v>
      </c>
      <c r="AE60" s="149">
        <f>'市区町村別_在宅(医科)'!AE60</f>
        <v>5243</v>
      </c>
      <c r="AF60" s="149">
        <v>302</v>
      </c>
      <c r="AG60" s="149">
        <v>301</v>
      </c>
      <c r="AH60" s="150">
        <f t="shared" si="12"/>
        <v>5.7600610337592978E-2</v>
      </c>
      <c r="AI60" s="150">
        <f t="shared" si="13"/>
        <v>5.7409879839786383E-2</v>
      </c>
      <c r="AJ60" s="197">
        <v>36580080</v>
      </c>
      <c r="AK60" s="197">
        <v>36472160</v>
      </c>
      <c r="AL60" s="197">
        <f t="shared" si="14"/>
        <v>121126.09271523179</v>
      </c>
      <c r="AM60" s="197">
        <f t="shared" si="15"/>
        <v>121169.96677740864</v>
      </c>
      <c r="AN60" s="149">
        <f>'市区町村別_在宅(医科)'!AN60</f>
        <v>3307</v>
      </c>
      <c r="AO60" s="149">
        <v>421</v>
      </c>
      <c r="AP60" s="149">
        <v>421</v>
      </c>
      <c r="AQ60" s="150">
        <f t="shared" si="16"/>
        <v>0.1273057151496825</v>
      </c>
      <c r="AR60" s="150">
        <f t="shared" si="17"/>
        <v>0.1273057151496825</v>
      </c>
      <c r="AS60" s="197">
        <v>49728040</v>
      </c>
      <c r="AT60" s="197">
        <v>49605160</v>
      </c>
      <c r="AU60" s="197">
        <f t="shared" si="18"/>
        <v>118118.85985748218</v>
      </c>
      <c r="AV60" s="197">
        <f t="shared" si="19"/>
        <v>117826.98337292162</v>
      </c>
      <c r="AW60" s="149">
        <f>'市区町村別_在宅(医科)'!AW60</f>
        <v>1592</v>
      </c>
      <c r="AX60" s="149">
        <v>336</v>
      </c>
      <c r="AY60" s="149">
        <v>336</v>
      </c>
      <c r="AZ60" s="150">
        <f t="shared" si="20"/>
        <v>0.21105527638190955</v>
      </c>
      <c r="BA60" s="150">
        <f t="shared" si="21"/>
        <v>0.21105527638190955</v>
      </c>
      <c r="BB60" s="197">
        <v>38591230</v>
      </c>
      <c r="BC60" s="197">
        <v>38564230</v>
      </c>
      <c r="BD60" s="197">
        <f t="shared" si="22"/>
        <v>114854.85119047618</v>
      </c>
      <c r="BE60" s="197">
        <f t="shared" si="23"/>
        <v>114774.49404761905</v>
      </c>
      <c r="BF60" s="149">
        <f>'市区町村別_在宅(医科)'!BF60</f>
        <v>557</v>
      </c>
      <c r="BG60" s="149">
        <v>177</v>
      </c>
      <c r="BH60" s="149">
        <v>177</v>
      </c>
      <c r="BI60" s="150">
        <f t="shared" si="24"/>
        <v>0.31777378815080792</v>
      </c>
      <c r="BJ60" s="150">
        <f t="shared" si="25"/>
        <v>0.31777378815080792</v>
      </c>
      <c r="BK60" s="197">
        <v>18610550</v>
      </c>
      <c r="BL60" s="197">
        <v>18574550</v>
      </c>
      <c r="BM60" s="197">
        <f t="shared" si="26"/>
        <v>105144.35028248587</v>
      </c>
      <c r="BN60" s="197">
        <f t="shared" si="27"/>
        <v>104940.9604519774</v>
      </c>
      <c r="BO60" s="149">
        <f>'市区町村別_在宅(医科)'!BO60</f>
        <v>18396</v>
      </c>
      <c r="BP60" s="149">
        <f t="shared" si="42"/>
        <v>1462</v>
      </c>
      <c r="BQ60" s="149">
        <f t="shared" si="42"/>
        <v>1460</v>
      </c>
      <c r="BR60" s="150">
        <f t="shared" si="29"/>
        <v>7.9473798651880839E-2</v>
      </c>
      <c r="BS60" s="150">
        <f t="shared" si="30"/>
        <v>7.9365079365079361E-2</v>
      </c>
      <c r="BT60" s="197">
        <f t="shared" si="43"/>
        <v>171626960</v>
      </c>
      <c r="BU60" s="197">
        <f t="shared" si="43"/>
        <v>171243160</v>
      </c>
      <c r="BV60" s="197">
        <f t="shared" si="32"/>
        <v>117391.90150478797</v>
      </c>
      <c r="BW60" s="197">
        <f t="shared" si="33"/>
        <v>117289.83561643836</v>
      </c>
      <c r="BY60" s="113" t="str">
        <f t="shared" si="34"/>
        <v>千早赤阪村</v>
      </c>
      <c r="BZ60" s="226">
        <f t="shared" si="35"/>
        <v>6.6045066045066048E-2</v>
      </c>
      <c r="CA60" s="226">
        <f t="shared" si="36"/>
        <v>6.6000000000000003E-2</v>
      </c>
      <c r="CB60" s="113" t="str">
        <f t="shared" si="37"/>
        <v>阪南市</v>
      </c>
      <c r="CC60" s="226">
        <f t="shared" si="38"/>
        <v>6.5361574668378261E-2</v>
      </c>
      <c r="CD60" s="226">
        <f t="shared" si="39"/>
        <v>6.5000000000000002E-2</v>
      </c>
      <c r="CE60" s="115"/>
      <c r="CF60" s="226">
        <f t="shared" si="40"/>
        <v>7.2999999999999995E-2</v>
      </c>
      <c r="CG60" s="226">
        <f t="shared" si="41"/>
        <v>7.2999999999999995E-2</v>
      </c>
      <c r="CH60" s="227">
        <v>0</v>
      </c>
    </row>
    <row r="61" spans="2:86" s="20" customFormat="1" ht="12">
      <c r="B61" s="148">
        <v>55</v>
      </c>
      <c r="C61" s="154" t="s">
        <v>19</v>
      </c>
      <c r="D61" s="230">
        <f>'市区町村別_在宅(医科)'!D61</f>
        <v>28</v>
      </c>
      <c r="E61" s="149">
        <v>0</v>
      </c>
      <c r="F61" s="149">
        <v>0</v>
      </c>
      <c r="G61" s="150">
        <f t="shared" si="0"/>
        <v>0</v>
      </c>
      <c r="H61" s="150">
        <f t="shared" si="1"/>
        <v>0</v>
      </c>
      <c r="I61" s="197">
        <v>0</v>
      </c>
      <c r="J61" s="197">
        <v>0</v>
      </c>
      <c r="K61" s="197" t="str">
        <f t="shared" si="2"/>
        <v>-</v>
      </c>
      <c r="L61" s="197" t="str">
        <f t="shared" si="3"/>
        <v>-</v>
      </c>
      <c r="M61" s="230">
        <f>'市区町村別_在宅(医科)'!M61</f>
        <v>125</v>
      </c>
      <c r="N61" s="149">
        <v>11</v>
      </c>
      <c r="O61" s="149">
        <v>11</v>
      </c>
      <c r="P61" s="150">
        <f t="shared" si="4"/>
        <v>8.7999999999999995E-2</v>
      </c>
      <c r="Q61" s="150">
        <f t="shared" si="5"/>
        <v>8.7999999999999995E-2</v>
      </c>
      <c r="R61" s="197">
        <v>1794580</v>
      </c>
      <c r="S61" s="197">
        <v>1794580</v>
      </c>
      <c r="T61" s="197">
        <f t="shared" si="6"/>
        <v>163143.63636363635</v>
      </c>
      <c r="U61" s="197">
        <f t="shared" si="7"/>
        <v>163143.63636363635</v>
      </c>
      <c r="V61" s="230">
        <f>'市区町村別_在宅(医科)'!V61</f>
        <v>8340</v>
      </c>
      <c r="W61" s="149">
        <v>193</v>
      </c>
      <c r="X61" s="149">
        <v>193</v>
      </c>
      <c r="Y61" s="150">
        <f t="shared" si="8"/>
        <v>2.3141486810551559E-2</v>
      </c>
      <c r="Z61" s="150">
        <f t="shared" si="9"/>
        <v>2.3141486810551559E-2</v>
      </c>
      <c r="AA61" s="197">
        <v>26613500</v>
      </c>
      <c r="AB61" s="197">
        <v>26532500</v>
      </c>
      <c r="AC61" s="197">
        <f t="shared" si="10"/>
        <v>137893.78238341969</v>
      </c>
      <c r="AD61" s="197">
        <f t="shared" si="11"/>
        <v>137474.09326424872</v>
      </c>
      <c r="AE61" s="149">
        <f>'市区町村別_在宅(医科)'!AE61</f>
        <v>5928</v>
      </c>
      <c r="AF61" s="149">
        <v>282</v>
      </c>
      <c r="AG61" s="149">
        <v>280</v>
      </c>
      <c r="AH61" s="150">
        <f t="shared" si="12"/>
        <v>4.7570850202429148E-2</v>
      </c>
      <c r="AI61" s="150">
        <f t="shared" si="13"/>
        <v>4.7233468286099867E-2</v>
      </c>
      <c r="AJ61" s="197">
        <v>39207440</v>
      </c>
      <c r="AK61" s="197">
        <v>39162440</v>
      </c>
      <c r="AL61" s="197">
        <f t="shared" si="14"/>
        <v>139033.47517730496</v>
      </c>
      <c r="AM61" s="197">
        <f t="shared" si="15"/>
        <v>139865.85714285713</v>
      </c>
      <c r="AN61" s="149">
        <f>'市区町村別_在宅(医科)'!AN61</f>
        <v>3252</v>
      </c>
      <c r="AO61" s="149">
        <v>341</v>
      </c>
      <c r="AP61" s="149">
        <v>341</v>
      </c>
      <c r="AQ61" s="150">
        <f t="shared" si="16"/>
        <v>0.10485854858548585</v>
      </c>
      <c r="AR61" s="150">
        <f t="shared" si="17"/>
        <v>0.10485854858548585</v>
      </c>
      <c r="AS61" s="197">
        <v>45730210</v>
      </c>
      <c r="AT61" s="197">
        <v>45697210</v>
      </c>
      <c r="AU61" s="197">
        <f t="shared" si="18"/>
        <v>134106.18768328446</v>
      </c>
      <c r="AV61" s="197">
        <f t="shared" si="19"/>
        <v>134009.41348973606</v>
      </c>
      <c r="AW61" s="149">
        <f>'市区町村別_在宅(医科)'!AW61</f>
        <v>1151</v>
      </c>
      <c r="AX61" s="149">
        <v>215</v>
      </c>
      <c r="AY61" s="149">
        <v>215</v>
      </c>
      <c r="AZ61" s="150">
        <f t="shared" si="20"/>
        <v>0.18679409209383144</v>
      </c>
      <c r="BA61" s="150">
        <f t="shared" si="21"/>
        <v>0.18679409209383144</v>
      </c>
      <c r="BB61" s="197">
        <v>27679900</v>
      </c>
      <c r="BC61" s="197">
        <v>27640900</v>
      </c>
      <c r="BD61" s="197">
        <f t="shared" si="22"/>
        <v>128743.72093023256</v>
      </c>
      <c r="BE61" s="197">
        <f t="shared" si="23"/>
        <v>128562.32558139534</v>
      </c>
      <c r="BF61" s="149">
        <f>'市区町村別_在宅(医科)'!BF61</f>
        <v>366</v>
      </c>
      <c r="BG61" s="149">
        <v>80</v>
      </c>
      <c r="BH61" s="149">
        <v>80</v>
      </c>
      <c r="BI61" s="150">
        <f t="shared" si="24"/>
        <v>0.21857923497267759</v>
      </c>
      <c r="BJ61" s="150">
        <f t="shared" si="25"/>
        <v>0.21857923497267759</v>
      </c>
      <c r="BK61" s="197">
        <v>10022650</v>
      </c>
      <c r="BL61" s="197">
        <v>10019650</v>
      </c>
      <c r="BM61" s="197">
        <f t="shared" si="26"/>
        <v>125283.125</v>
      </c>
      <c r="BN61" s="197">
        <f t="shared" si="27"/>
        <v>125245.625</v>
      </c>
      <c r="BO61" s="149">
        <f>'市区町村別_在宅(医科)'!BO61</f>
        <v>19190</v>
      </c>
      <c r="BP61" s="149">
        <f t="shared" si="42"/>
        <v>1122</v>
      </c>
      <c r="BQ61" s="149">
        <f t="shared" si="42"/>
        <v>1120</v>
      </c>
      <c r="BR61" s="150">
        <f t="shared" si="29"/>
        <v>5.8467952058363734E-2</v>
      </c>
      <c r="BS61" s="150">
        <f t="shared" si="30"/>
        <v>5.8363731109953097E-2</v>
      </c>
      <c r="BT61" s="197">
        <f t="shared" si="43"/>
        <v>151048280</v>
      </c>
      <c r="BU61" s="197">
        <f t="shared" si="43"/>
        <v>150847280</v>
      </c>
      <c r="BV61" s="197">
        <f t="shared" si="32"/>
        <v>134624.13547237078</v>
      </c>
      <c r="BW61" s="197">
        <f t="shared" si="33"/>
        <v>134685.07142857142</v>
      </c>
      <c r="BY61" s="113" t="str">
        <f t="shared" si="34"/>
        <v>阪南市</v>
      </c>
      <c r="BZ61" s="226">
        <f t="shared" si="35"/>
        <v>6.5468549422336333E-2</v>
      </c>
      <c r="CA61" s="226">
        <f t="shared" si="36"/>
        <v>6.5000000000000002E-2</v>
      </c>
      <c r="CB61" s="113" t="str">
        <f t="shared" si="37"/>
        <v>千早赤阪村</v>
      </c>
      <c r="CC61" s="226">
        <f t="shared" si="38"/>
        <v>6.5268065268065265E-2</v>
      </c>
      <c r="CD61" s="226">
        <f t="shared" si="39"/>
        <v>6.5000000000000002E-2</v>
      </c>
      <c r="CE61" s="115"/>
      <c r="CF61" s="226">
        <f t="shared" si="40"/>
        <v>7.2999999999999995E-2</v>
      </c>
      <c r="CG61" s="226">
        <f t="shared" si="41"/>
        <v>7.2999999999999995E-2</v>
      </c>
      <c r="CH61" s="227">
        <v>0</v>
      </c>
    </row>
    <row r="62" spans="2:86" s="20" customFormat="1" ht="12">
      <c r="B62" s="148">
        <v>56</v>
      </c>
      <c r="C62" s="154" t="s">
        <v>12</v>
      </c>
      <c r="D62" s="230">
        <f>'市区町村別_在宅(医科)'!D62</f>
        <v>23</v>
      </c>
      <c r="E62" s="149">
        <v>4</v>
      </c>
      <c r="F62" s="149">
        <v>4</v>
      </c>
      <c r="G62" s="150">
        <f t="shared" si="0"/>
        <v>0.17391304347826086</v>
      </c>
      <c r="H62" s="150">
        <f t="shared" si="1"/>
        <v>0.17391304347826086</v>
      </c>
      <c r="I62" s="197">
        <v>419560</v>
      </c>
      <c r="J62" s="197">
        <v>419560</v>
      </c>
      <c r="K62" s="197">
        <f t="shared" si="2"/>
        <v>104890</v>
      </c>
      <c r="L62" s="197">
        <f t="shared" si="3"/>
        <v>104890</v>
      </c>
      <c r="M62" s="230">
        <f>'市区町村別_在宅(医科)'!M62</f>
        <v>58</v>
      </c>
      <c r="N62" s="149">
        <v>9</v>
      </c>
      <c r="O62" s="149">
        <v>9</v>
      </c>
      <c r="P62" s="150">
        <f t="shared" si="4"/>
        <v>0.15517241379310345</v>
      </c>
      <c r="Q62" s="150">
        <f t="shared" si="5"/>
        <v>0.15517241379310345</v>
      </c>
      <c r="R62" s="197">
        <v>1180220</v>
      </c>
      <c r="S62" s="197">
        <v>1180220</v>
      </c>
      <c r="T62" s="197">
        <f t="shared" si="6"/>
        <v>131135.55555555556</v>
      </c>
      <c r="U62" s="197">
        <f t="shared" si="7"/>
        <v>131135.55555555556</v>
      </c>
      <c r="V62" s="230">
        <f>'市区町村別_在宅(医科)'!V62</f>
        <v>5313</v>
      </c>
      <c r="W62" s="149">
        <v>109</v>
      </c>
      <c r="X62" s="149">
        <v>109</v>
      </c>
      <c r="Y62" s="150">
        <f t="shared" si="8"/>
        <v>2.051571616789008E-2</v>
      </c>
      <c r="Z62" s="150">
        <f t="shared" si="9"/>
        <v>2.051571616789008E-2</v>
      </c>
      <c r="AA62" s="197">
        <v>12623610</v>
      </c>
      <c r="AB62" s="197">
        <v>12620610</v>
      </c>
      <c r="AC62" s="197">
        <f t="shared" si="10"/>
        <v>115812.93577981651</v>
      </c>
      <c r="AD62" s="197">
        <f t="shared" si="11"/>
        <v>115785.41284403669</v>
      </c>
      <c r="AE62" s="149">
        <f>'市区町村別_在宅(医科)'!AE62</f>
        <v>3443</v>
      </c>
      <c r="AF62" s="149">
        <v>180</v>
      </c>
      <c r="AG62" s="149">
        <v>180</v>
      </c>
      <c r="AH62" s="150">
        <f t="shared" si="12"/>
        <v>5.2279988382224807E-2</v>
      </c>
      <c r="AI62" s="150">
        <f t="shared" si="13"/>
        <v>5.2279988382224807E-2</v>
      </c>
      <c r="AJ62" s="197">
        <v>20489030</v>
      </c>
      <c r="AK62" s="197">
        <v>20483030</v>
      </c>
      <c r="AL62" s="197">
        <f t="shared" si="14"/>
        <v>113827.94444444444</v>
      </c>
      <c r="AM62" s="197">
        <f t="shared" si="15"/>
        <v>113794.61111111111</v>
      </c>
      <c r="AN62" s="149">
        <f>'市区町村別_在宅(医科)'!AN62</f>
        <v>1851</v>
      </c>
      <c r="AO62" s="149">
        <v>260</v>
      </c>
      <c r="AP62" s="149">
        <v>260</v>
      </c>
      <c r="AQ62" s="150">
        <f t="shared" si="16"/>
        <v>0.14046461372231225</v>
      </c>
      <c r="AR62" s="150">
        <f t="shared" si="17"/>
        <v>0.14046461372231225</v>
      </c>
      <c r="AS62" s="197">
        <v>30186810</v>
      </c>
      <c r="AT62" s="197">
        <v>30042700</v>
      </c>
      <c r="AU62" s="197">
        <f t="shared" si="18"/>
        <v>116103.11538461539</v>
      </c>
      <c r="AV62" s="197">
        <f t="shared" si="19"/>
        <v>115548.84615384616</v>
      </c>
      <c r="AW62" s="149">
        <f>'市区町村別_在宅(医科)'!AW62</f>
        <v>827</v>
      </c>
      <c r="AX62" s="149">
        <v>187</v>
      </c>
      <c r="AY62" s="149">
        <v>187</v>
      </c>
      <c r="AZ62" s="150">
        <f t="shared" si="20"/>
        <v>0.22611850060459493</v>
      </c>
      <c r="BA62" s="150">
        <f t="shared" si="21"/>
        <v>0.22611850060459493</v>
      </c>
      <c r="BB62" s="197">
        <v>22203300</v>
      </c>
      <c r="BC62" s="197">
        <v>22045430</v>
      </c>
      <c r="BD62" s="197">
        <f t="shared" si="22"/>
        <v>118734.22459893048</v>
      </c>
      <c r="BE62" s="197">
        <f t="shared" si="23"/>
        <v>117890</v>
      </c>
      <c r="BF62" s="149">
        <f>'市区町村別_在宅(医科)'!BF62</f>
        <v>300</v>
      </c>
      <c r="BG62" s="149">
        <v>100</v>
      </c>
      <c r="BH62" s="149">
        <v>100</v>
      </c>
      <c r="BI62" s="150">
        <f t="shared" si="24"/>
        <v>0.33333333333333331</v>
      </c>
      <c r="BJ62" s="150">
        <f t="shared" si="25"/>
        <v>0.33333333333333331</v>
      </c>
      <c r="BK62" s="197">
        <v>13478380</v>
      </c>
      <c r="BL62" s="197">
        <v>13475380</v>
      </c>
      <c r="BM62" s="197">
        <f t="shared" si="26"/>
        <v>134783.79999999999</v>
      </c>
      <c r="BN62" s="197">
        <f t="shared" si="27"/>
        <v>134753.79999999999</v>
      </c>
      <c r="BO62" s="149">
        <f>'市区町村別_在宅(医科)'!BO62</f>
        <v>11815</v>
      </c>
      <c r="BP62" s="149">
        <f t="shared" si="42"/>
        <v>849</v>
      </c>
      <c r="BQ62" s="149">
        <f t="shared" si="42"/>
        <v>849</v>
      </c>
      <c r="BR62" s="150">
        <f t="shared" si="29"/>
        <v>7.1857807871349974E-2</v>
      </c>
      <c r="BS62" s="150">
        <f t="shared" si="30"/>
        <v>7.1857807871349974E-2</v>
      </c>
      <c r="BT62" s="197">
        <f t="shared" si="43"/>
        <v>100580910</v>
      </c>
      <c r="BU62" s="197">
        <f t="shared" si="43"/>
        <v>100266930</v>
      </c>
      <c r="BV62" s="197">
        <f t="shared" si="32"/>
        <v>118469.85865724382</v>
      </c>
      <c r="BW62" s="197">
        <f t="shared" si="33"/>
        <v>118100.03533568904</v>
      </c>
      <c r="BY62" s="113" t="str">
        <f t="shared" si="34"/>
        <v>堺市中区</v>
      </c>
      <c r="BZ62" s="226">
        <f t="shared" si="35"/>
        <v>6.3930635838150285E-2</v>
      </c>
      <c r="CA62" s="226">
        <f t="shared" si="36"/>
        <v>6.4000000000000001E-2</v>
      </c>
      <c r="CB62" s="113" t="str">
        <f t="shared" si="37"/>
        <v>堺市中区</v>
      </c>
      <c r="CC62" s="226">
        <f t="shared" si="38"/>
        <v>6.3872832369942192E-2</v>
      </c>
      <c r="CD62" s="226">
        <f t="shared" si="39"/>
        <v>6.4000000000000001E-2</v>
      </c>
      <c r="CE62" s="115"/>
      <c r="CF62" s="226">
        <f t="shared" si="40"/>
        <v>7.2999999999999995E-2</v>
      </c>
      <c r="CG62" s="226">
        <f t="shared" si="41"/>
        <v>7.2999999999999995E-2</v>
      </c>
      <c r="CH62" s="227">
        <v>0</v>
      </c>
    </row>
    <row r="63" spans="2:86" s="20" customFormat="1" ht="12">
      <c r="B63" s="148">
        <v>57</v>
      </c>
      <c r="C63" s="154" t="s">
        <v>51</v>
      </c>
      <c r="D63" s="230">
        <f>'市区町村別_在宅(医科)'!D63</f>
        <v>42</v>
      </c>
      <c r="E63" s="149">
        <v>5</v>
      </c>
      <c r="F63" s="149">
        <v>5</v>
      </c>
      <c r="G63" s="150">
        <f t="shared" si="0"/>
        <v>0.11904761904761904</v>
      </c>
      <c r="H63" s="150">
        <f t="shared" si="1"/>
        <v>0.11904761904761904</v>
      </c>
      <c r="I63" s="197">
        <v>547460</v>
      </c>
      <c r="J63" s="197">
        <v>547460</v>
      </c>
      <c r="K63" s="197">
        <f t="shared" si="2"/>
        <v>109492</v>
      </c>
      <c r="L63" s="197">
        <f t="shared" si="3"/>
        <v>109492</v>
      </c>
      <c r="M63" s="230">
        <f>'市区町村別_在宅(医科)'!M63</f>
        <v>77</v>
      </c>
      <c r="N63" s="149">
        <v>6</v>
      </c>
      <c r="O63" s="149">
        <v>6</v>
      </c>
      <c r="P63" s="150">
        <f t="shared" si="4"/>
        <v>7.792207792207792E-2</v>
      </c>
      <c r="Q63" s="150">
        <f t="shared" si="5"/>
        <v>7.792207792207792E-2</v>
      </c>
      <c r="R63" s="197">
        <v>610100</v>
      </c>
      <c r="S63" s="197">
        <v>610100</v>
      </c>
      <c r="T63" s="197">
        <f t="shared" si="6"/>
        <v>101683.33333333333</v>
      </c>
      <c r="U63" s="197">
        <f t="shared" si="7"/>
        <v>101683.33333333333</v>
      </c>
      <c r="V63" s="230">
        <f>'市区町村別_在宅(医科)'!V63</f>
        <v>3358</v>
      </c>
      <c r="W63" s="149">
        <v>70</v>
      </c>
      <c r="X63" s="149">
        <v>70</v>
      </c>
      <c r="Y63" s="150">
        <f t="shared" si="8"/>
        <v>2.084574151280524E-2</v>
      </c>
      <c r="Z63" s="150">
        <f t="shared" si="9"/>
        <v>2.084574151280524E-2</v>
      </c>
      <c r="AA63" s="197">
        <v>8535310</v>
      </c>
      <c r="AB63" s="197">
        <v>8529310</v>
      </c>
      <c r="AC63" s="197">
        <f t="shared" si="10"/>
        <v>121933</v>
      </c>
      <c r="AD63" s="197">
        <f t="shared" si="11"/>
        <v>121847.28571428571</v>
      </c>
      <c r="AE63" s="149">
        <f>'市区町村別_在宅(医科)'!AE63</f>
        <v>2551</v>
      </c>
      <c r="AF63" s="149">
        <v>128</v>
      </c>
      <c r="AG63" s="149">
        <v>127</v>
      </c>
      <c r="AH63" s="150">
        <f t="shared" si="12"/>
        <v>5.017640141121129E-2</v>
      </c>
      <c r="AI63" s="150">
        <f t="shared" si="13"/>
        <v>4.9784398275186201E-2</v>
      </c>
      <c r="AJ63" s="197">
        <v>15530000</v>
      </c>
      <c r="AK63" s="197">
        <v>15488000</v>
      </c>
      <c r="AL63" s="197">
        <f t="shared" si="14"/>
        <v>121328.125</v>
      </c>
      <c r="AM63" s="197">
        <f t="shared" si="15"/>
        <v>121952.75590551182</v>
      </c>
      <c r="AN63" s="149">
        <f>'市区町村別_在宅(医科)'!AN63</f>
        <v>1705</v>
      </c>
      <c r="AO63" s="149">
        <v>203</v>
      </c>
      <c r="AP63" s="149">
        <v>203</v>
      </c>
      <c r="AQ63" s="150">
        <f t="shared" si="16"/>
        <v>0.11906158357771261</v>
      </c>
      <c r="AR63" s="150">
        <f t="shared" si="17"/>
        <v>0.11906158357771261</v>
      </c>
      <c r="AS63" s="197">
        <v>21905070</v>
      </c>
      <c r="AT63" s="197">
        <v>21852750</v>
      </c>
      <c r="AU63" s="197">
        <f t="shared" si="18"/>
        <v>107906.74876847291</v>
      </c>
      <c r="AV63" s="197">
        <f t="shared" si="19"/>
        <v>107649.01477832512</v>
      </c>
      <c r="AW63" s="149">
        <f>'市区町村別_在宅(医科)'!AW63</f>
        <v>826</v>
      </c>
      <c r="AX63" s="149">
        <v>203</v>
      </c>
      <c r="AY63" s="149">
        <v>201</v>
      </c>
      <c r="AZ63" s="150">
        <f t="shared" si="20"/>
        <v>0.24576271186440679</v>
      </c>
      <c r="BA63" s="150">
        <f t="shared" si="21"/>
        <v>0.24334140435835352</v>
      </c>
      <c r="BB63" s="197">
        <v>18654680</v>
      </c>
      <c r="BC63" s="197">
        <v>18594850</v>
      </c>
      <c r="BD63" s="197">
        <f t="shared" si="22"/>
        <v>91894.97536945813</v>
      </c>
      <c r="BE63" s="197">
        <f t="shared" si="23"/>
        <v>92511.69154228855</v>
      </c>
      <c r="BF63" s="149">
        <f>'市区町村別_在宅(医科)'!BF63</f>
        <v>279</v>
      </c>
      <c r="BG63" s="149">
        <v>85</v>
      </c>
      <c r="BH63" s="149">
        <v>85</v>
      </c>
      <c r="BI63" s="150">
        <f t="shared" si="24"/>
        <v>0.30465949820788529</v>
      </c>
      <c r="BJ63" s="150">
        <f t="shared" si="25"/>
        <v>0.30465949820788529</v>
      </c>
      <c r="BK63" s="197">
        <v>6618960</v>
      </c>
      <c r="BL63" s="197">
        <v>6618960</v>
      </c>
      <c r="BM63" s="197">
        <f t="shared" si="26"/>
        <v>77870.117647058825</v>
      </c>
      <c r="BN63" s="197">
        <f t="shared" si="27"/>
        <v>77870.117647058825</v>
      </c>
      <c r="BO63" s="149">
        <f>'市区町村別_在宅(医科)'!BO63</f>
        <v>8838</v>
      </c>
      <c r="BP63" s="149">
        <f t="shared" si="42"/>
        <v>700</v>
      </c>
      <c r="BQ63" s="149">
        <f t="shared" si="42"/>
        <v>697</v>
      </c>
      <c r="BR63" s="150">
        <f t="shared" si="29"/>
        <v>7.9203439692238059E-2</v>
      </c>
      <c r="BS63" s="150">
        <f t="shared" si="30"/>
        <v>7.8863996379271328E-2</v>
      </c>
      <c r="BT63" s="197">
        <f t="shared" si="43"/>
        <v>72401580</v>
      </c>
      <c r="BU63" s="197">
        <f t="shared" si="43"/>
        <v>72241430</v>
      </c>
      <c r="BV63" s="197">
        <f t="shared" si="32"/>
        <v>103430.82857142857</v>
      </c>
      <c r="BW63" s="197">
        <f t="shared" si="33"/>
        <v>103646.24103299857</v>
      </c>
      <c r="BY63" s="113" t="str">
        <f t="shared" si="34"/>
        <v>高槻市</v>
      </c>
      <c r="BZ63" s="226">
        <f t="shared" si="35"/>
        <v>6.3140288521848206E-2</v>
      </c>
      <c r="CA63" s="226">
        <f t="shared" si="36"/>
        <v>6.3E-2</v>
      </c>
      <c r="CB63" s="113" t="str">
        <f t="shared" si="37"/>
        <v>交野市</v>
      </c>
      <c r="CC63" s="226">
        <f t="shared" si="38"/>
        <v>6.2696443341604638E-2</v>
      </c>
      <c r="CD63" s="226">
        <f t="shared" si="39"/>
        <v>6.3E-2</v>
      </c>
      <c r="CE63" s="115"/>
      <c r="CF63" s="226">
        <f t="shared" si="40"/>
        <v>7.2999999999999995E-2</v>
      </c>
      <c r="CG63" s="226">
        <f t="shared" si="41"/>
        <v>7.2999999999999995E-2</v>
      </c>
      <c r="CH63" s="227">
        <v>0</v>
      </c>
    </row>
    <row r="64" spans="2:86" s="20" customFormat="1" ht="12">
      <c r="B64" s="148">
        <v>58</v>
      </c>
      <c r="C64" s="154" t="s">
        <v>31</v>
      </c>
      <c r="D64" s="230">
        <f>'市区町村別_在宅(医科)'!D64</f>
        <v>23</v>
      </c>
      <c r="E64" s="149">
        <v>2</v>
      </c>
      <c r="F64" s="149">
        <v>2</v>
      </c>
      <c r="G64" s="150">
        <f t="shared" si="0"/>
        <v>8.6956521739130432E-2</v>
      </c>
      <c r="H64" s="150">
        <f t="shared" si="1"/>
        <v>8.6956521739130432E-2</v>
      </c>
      <c r="I64" s="197">
        <v>259940</v>
      </c>
      <c r="J64" s="197">
        <v>259940</v>
      </c>
      <c r="K64" s="197">
        <f t="shared" si="2"/>
        <v>129970</v>
      </c>
      <c r="L64" s="197">
        <f t="shared" si="3"/>
        <v>129970</v>
      </c>
      <c r="M64" s="230">
        <f>'市区町村別_在宅(医科)'!M64</f>
        <v>48</v>
      </c>
      <c r="N64" s="149">
        <v>8</v>
      </c>
      <c r="O64" s="149">
        <v>8</v>
      </c>
      <c r="P64" s="150">
        <f t="shared" si="4"/>
        <v>0.16666666666666666</v>
      </c>
      <c r="Q64" s="150">
        <f t="shared" si="5"/>
        <v>0.16666666666666666</v>
      </c>
      <c r="R64" s="197">
        <v>1335040</v>
      </c>
      <c r="S64" s="197">
        <v>1335040</v>
      </c>
      <c r="T64" s="197">
        <f t="shared" si="6"/>
        <v>166880</v>
      </c>
      <c r="U64" s="197">
        <f t="shared" si="7"/>
        <v>166880</v>
      </c>
      <c r="V64" s="230">
        <f>'市区町村別_在宅(医科)'!V64</f>
        <v>4015</v>
      </c>
      <c r="W64" s="149">
        <v>73</v>
      </c>
      <c r="X64" s="149">
        <v>73</v>
      </c>
      <c r="Y64" s="150">
        <f t="shared" si="8"/>
        <v>1.8181818181818181E-2</v>
      </c>
      <c r="Z64" s="150">
        <f t="shared" si="9"/>
        <v>1.8181818181818181E-2</v>
      </c>
      <c r="AA64" s="197">
        <v>10286240</v>
      </c>
      <c r="AB64" s="197">
        <v>10282960</v>
      </c>
      <c r="AC64" s="197">
        <f t="shared" si="10"/>
        <v>140907.39726027398</v>
      </c>
      <c r="AD64" s="197">
        <f t="shared" si="11"/>
        <v>140862.46575342465</v>
      </c>
      <c r="AE64" s="149">
        <f>'市区町村別_在宅(医科)'!AE64</f>
        <v>2962</v>
      </c>
      <c r="AF64" s="149">
        <v>166</v>
      </c>
      <c r="AG64" s="149">
        <v>166</v>
      </c>
      <c r="AH64" s="150">
        <f t="shared" si="12"/>
        <v>5.6043214044564485E-2</v>
      </c>
      <c r="AI64" s="150">
        <f t="shared" si="13"/>
        <v>5.6043214044564485E-2</v>
      </c>
      <c r="AJ64" s="197">
        <v>23237120</v>
      </c>
      <c r="AK64" s="197">
        <v>23237120</v>
      </c>
      <c r="AL64" s="197">
        <f t="shared" si="14"/>
        <v>139982.65060240965</v>
      </c>
      <c r="AM64" s="197">
        <f t="shared" si="15"/>
        <v>139982.65060240965</v>
      </c>
      <c r="AN64" s="149">
        <f>'市区町村別_在宅(医科)'!AN64</f>
        <v>1925</v>
      </c>
      <c r="AO64" s="149">
        <v>247</v>
      </c>
      <c r="AP64" s="149">
        <v>247</v>
      </c>
      <c r="AQ64" s="150">
        <f t="shared" si="16"/>
        <v>0.12831168831168832</v>
      </c>
      <c r="AR64" s="150">
        <f t="shared" si="17"/>
        <v>0.12831168831168832</v>
      </c>
      <c r="AS64" s="197">
        <v>29637250</v>
      </c>
      <c r="AT64" s="197">
        <v>29603870</v>
      </c>
      <c r="AU64" s="197">
        <f t="shared" si="18"/>
        <v>119988.86639676114</v>
      </c>
      <c r="AV64" s="197">
        <f t="shared" si="19"/>
        <v>119853.72469635628</v>
      </c>
      <c r="AW64" s="149">
        <f>'市区町村別_在宅(医科)'!AW64</f>
        <v>945</v>
      </c>
      <c r="AX64" s="149">
        <v>227</v>
      </c>
      <c r="AY64" s="149">
        <v>226</v>
      </c>
      <c r="AZ64" s="150">
        <f t="shared" si="20"/>
        <v>0.24021164021164021</v>
      </c>
      <c r="BA64" s="150">
        <f t="shared" si="21"/>
        <v>0.23915343915343915</v>
      </c>
      <c r="BB64" s="197">
        <v>29913920</v>
      </c>
      <c r="BC64" s="197">
        <v>29886320</v>
      </c>
      <c r="BD64" s="197">
        <f t="shared" si="22"/>
        <v>131779.38325991191</v>
      </c>
      <c r="BE64" s="197">
        <f t="shared" si="23"/>
        <v>132240.35398230088</v>
      </c>
      <c r="BF64" s="149">
        <f>'市区町村別_在宅(医科)'!BF64</f>
        <v>340</v>
      </c>
      <c r="BG64" s="149">
        <v>105</v>
      </c>
      <c r="BH64" s="149">
        <v>105</v>
      </c>
      <c r="BI64" s="150">
        <f t="shared" si="24"/>
        <v>0.30882352941176472</v>
      </c>
      <c r="BJ64" s="150">
        <f t="shared" si="25"/>
        <v>0.30882352941176472</v>
      </c>
      <c r="BK64" s="197">
        <v>12040320</v>
      </c>
      <c r="BL64" s="197">
        <v>12024480</v>
      </c>
      <c r="BM64" s="197">
        <f t="shared" si="26"/>
        <v>114669.71428571429</v>
      </c>
      <c r="BN64" s="197">
        <f t="shared" si="27"/>
        <v>114518.85714285714</v>
      </c>
      <c r="BO64" s="149">
        <f>'市区町村別_在宅(医科)'!BO64</f>
        <v>10258</v>
      </c>
      <c r="BP64" s="149">
        <f t="shared" si="42"/>
        <v>828</v>
      </c>
      <c r="BQ64" s="149">
        <f t="shared" si="42"/>
        <v>827</v>
      </c>
      <c r="BR64" s="150">
        <f t="shared" si="29"/>
        <v>8.0717488789237665E-2</v>
      </c>
      <c r="BS64" s="150">
        <f t="shared" si="30"/>
        <v>8.0620003899395595E-2</v>
      </c>
      <c r="BT64" s="197">
        <f t="shared" si="43"/>
        <v>106709830</v>
      </c>
      <c r="BU64" s="197">
        <f t="shared" si="43"/>
        <v>106629730</v>
      </c>
      <c r="BV64" s="197">
        <f t="shared" si="32"/>
        <v>128876.60628019324</v>
      </c>
      <c r="BW64" s="197">
        <f t="shared" si="33"/>
        <v>128935.58645707376</v>
      </c>
      <c r="BY64" s="113" t="str">
        <f t="shared" si="34"/>
        <v>交野市</v>
      </c>
      <c r="BZ64" s="226">
        <f t="shared" si="35"/>
        <v>6.2696443341604638E-2</v>
      </c>
      <c r="CA64" s="226">
        <f t="shared" si="36"/>
        <v>6.3E-2</v>
      </c>
      <c r="CB64" s="113" t="str">
        <f t="shared" si="37"/>
        <v>高槻市</v>
      </c>
      <c r="CC64" s="226">
        <f t="shared" si="38"/>
        <v>6.2687295281901173E-2</v>
      </c>
      <c r="CD64" s="226">
        <f t="shared" si="39"/>
        <v>6.3E-2</v>
      </c>
      <c r="CE64" s="115"/>
      <c r="CF64" s="226">
        <f t="shared" si="40"/>
        <v>7.2999999999999995E-2</v>
      </c>
      <c r="CG64" s="226">
        <f t="shared" si="41"/>
        <v>7.2999999999999995E-2</v>
      </c>
      <c r="CH64" s="227">
        <v>0</v>
      </c>
    </row>
    <row r="65" spans="2:86" s="20" customFormat="1" ht="12">
      <c r="B65" s="148">
        <v>59</v>
      </c>
      <c r="C65" s="154" t="s">
        <v>25</v>
      </c>
      <c r="D65" s="230">
        <f>'市区町村別_在宅(医科)'!D65</f>
        <v>57</v>
      </c>
      <c r="E65" s="149">
        <v>4</v>
      </c>
      <c r="F65" s="149">
        <v>4</v>
      </c>
      <c r="G65" s="150">
        <f t="shared" si="0"/>
        <v>7.0175438596491224E-2</v>
      </c>
      <c r="H65" s="150">
        <f t="shared" si="1"/>
        <v>7.0175438596491224E-2</v>
      </c>
      <c r="I65" s="197">
        <v>464160</v>
      </c>
      <c r="J65" s="197">
        <v>464160</v>
      </c>
      <c r="K65" s="197">
        <f t="shared" si="2"/>
        <v>116040</v>
      </c>
      <c r="L65" s="197">
        <f t="shared" si="3"/>
        <v>116040</v>
      </c>
      <c r="M65" s="230">
        <f>'市区町村別_在宅(医科)'!M65</f>
        <v>138</v>
      </c>
      <c r="N65" s="149">
        <v>15</v>
      </c>
      <c r="O65" s="149">
        <v>15</v>
      </c>
      <c r="P65" s="150">
        <f t="shared" si="4"/>
        <v>0.10869565217391304</v>
      </c>
      <c r="Q65" s="150">
        <f t="shared" si="5"/>
        <v>0.10869565217391304</v>
      </c>
      <c r="R65" s="197">
        <v>2409030</v>
      </c>
      <c r="S65" s="197">
        <v>2409030</v>
      </c>
      <c r="T65" s="197">
        <f t="shared" si="6"/>
        <v>160602</v>
      </c>
      <c r="U65" s="197">
        <f t="shared" si="7"/>
        <v>160602</v>
      </c>
      <c r="V65" s="230">
        <f>'市区町村別_在宅(医科)'!V65</f>
        <v>30523</v>
      </c>
      <c r="W65" s="149">
        <v>744</v>
      </c>
      <c r="X65" s="149">
        <v>744</v>
      </c>
      <c r="Y65" s="150">
        <f t="shared" si="8"/>
        <v>2.4375061429086263E-2</v>
      </c>
      <c r="Z65" s="150">
        <f t="shared" si="9"/>
        <v>2.4375061429086263E-2</v>
      </c>
      <c r="AA65" s="197">
        <v>97263750</v>
      </c>
      <c r="AB65" s="197">
        <v>97166630</v>
      </c>
      <c r="AC65" s="197">
        <f t="shared" si="10"/>
        <v>130730.84677419355</v>
      </c>
      <c r="AD65" s="197">
        <f t="shared" si="11"/>
        <v>130600.30913978495</v>
      </c>
      <c r="AE65" s="149">
        <f>'市区町村別_在宅(医科)'!AE65</f>
        <v>22111</v>
      </c>
      <c r="AF65" s="149">
        <v>1178</v>
      </c>
      <c r="AG65" s="149">
        <v>1176</v>
      </c>
      <c r="AH65" s="150">
        <f t="shared" si="12"/>
        <v>5.327664963140518E-2</v>
      </c>
      <c r="AI65" s="150">
        <f t="shared" si="13"/>
        <v>5.3186196915562388E-2</v>
      </c>
      <c r="AJ65" s="197">
        <v>162918540</v>
      </c>
      <c r="AK65" s="197">
        <v>162794690</v>
      </c>
      <c r="AL65" s="197">
        <f t="shared" si="14"/>
        <v>138300.96774193548</v>
      </c>
      <c r="AM65" s="197">
        <f t="shared" si="15"/>
        <v>138430.85884353743</v>
      </c>
      <c r="AN65" s="149">
        <f>'市区町村別_在宅(医科)'!AN65</f>
        <v>13076</v>
      </c>
      <c r="AO65" s="149">
        <v>1546</v>
      </c>
      <c r="AP65" s="149">
        <v>1545</v>
      </c>
      <c r="AQ65" s="150">
        <f t="shared" si="16"/>
        <v>0.11823187519118997</v>
      </c>
      <c r="AR65" s="150">
        <f t="shared" si="17"/>
        <v>0.11815539920464974</v>
      </c>
      <c r="AS65" s="197">
        <v>199686710</v>
      </c>
      <c r="AT65" s="197">
        <v>199575110</v>
      </c>
      <c r="AU65" s="197">
        <f t="shared" si="18"/>
        <v>129163.46054333764</v>
      </c>
      <c r="AV65" s="197">
        <f t="shared" si="19"/>
        <v>129174.82847896439</v>
      </c>
      <c r="AW65" s="149">
        <f>'市区町村別_在宅(医科)'!AW65</f>
        <v>5610</v>
      </c>
      <c r="AX65" s="149">
        <v>1161</v>
      </c>
      <c r="AY65" s="149">
        <v>1161</v>
      </c>
      <c r="AZ65" s="150">
        <f t="shared" si="20"/>
        <v>0.206951871657754</v>
      </c>
      <c r="BA65" s="150">
        <f t="shared" si="21"/>
        <v>0.206951871657754</v>
      </c>
      <c r="BB65" s="197">
        <v>150474660</v>
      </c>
      <c r="BC65" s="197">
        <v>150372660</v>
      </c>
      <c r="BD65" s="197">
        <f t="shared" si="22"/>
        <v>129607.80361757106</v>
      </c>
      <c r="BE65" s="197">
        <f t="shared" si="23"/>
        <v>129519.94832041343</v>
      </c>
      <c r="BF65" s="149">
        <f>'市区町村別_在宅(医科)'!BF65</f>
        <v>2000</v>
      </c>
      <c r="BG65" s="149">
        <v>529</v>
      </c>
      <c r="BH65" s="149">
        <v>528</v>
      </c>
      <c r="BI65" s="150">
        <f t="shared" si="24"/>
        <v>0.26450000000000001</v>
      </c>
      <c r="BJ65" s="150">
        <f t="shared" si="25"/>
        <v>0.26400000000000001</v>
      </c>
      <c r="BK65" s="197">
        <v>61704020</v>
      </c>
      <c r="BL65" s="197">
        <v>61680020</v>
      </c>
      <c r="BM65" s="197">
        <f t="shared" si="26"/>
        <v>116642.75992438564</v>
      </c>
      <c r="BN65" s="197">
        <f t="shared" si="27"/>
        <v>116818.2196969697</v>
      </c>
      <c r="BO65" s="149">
        <f>'市区町村別_在宅(医科)'!BO65</f>
        <v>73515</v>
      </c>
      <c r="BP65" s="149">
        <f t="shared" si="42"/>
        <v>5177</v>
      </c>
      <c r="BQ65" s="149">
        <f t="shared" si="42"/>
        <v>5173</v>
      </c>
      <c r="BR65" s="150">
        <f t="shared" si="29"/>
        <v>7.0421002516493234E-2</v>
      </c>
      <c r="BS65" s="150">
        <f t="shared" si="30"/>
        <v>7.0366591852002988E-2</v>
      </c>
      <c r="BT65" s="197">
        <f t="shared" si="43"/>
        <v>674920870</v>
      </c>
      <c r="BU65" s="197">
        <f t="shared" si="43"/>
        <v>674462300</v>
      </c>
      <c r="BV65" s="197">
        <f t="shared" si="32"/>
        <v>130369.10759126907</v>
      </c>
      <c r="BW65" s="197">
        <f t="shared" si="33"/>
        <v>130381.26812294607</v>
      </c>
      <c r="BY65" s="113" t="str">
        <f t="shared" si="34"/>
        <v>枚方市</v>
      </c>
      <c r="BZ65" s="226">
        <f t="shared" si="35"/>
        <v>6.253795802685741E-2</v>
      </c>
      <c r="CA65" s="226">
        <f t="shared" si="36"/>
        <v>6.3E-2</v>
      </c>
      <c r="CB65" s="113" t="str">
        <f t="shared" si="37"/>
        <v>枚方市</v>
      </c>
      <c r="CC65" s="226">
        <f t="shared" si="38"/>
        <v>6.2419866387745465E-2</v>
      </c>
      <c r="CD65" s="226">
        <f t="shared" si="39"/>
        <v>6.2E-2</v>
      </c>
      <c r="CE65" s="115"/>
      <c r="CF65" s="226">
        <f t="shared" si="40"/>
        <v>7.2999999999999995E-2</v>
      </c>
      <c r="CG65" s="226">
        <f t="shared" si="41"/>
        <v>7.2999999999999995E-2</v>
      </c>
      <c r="CH65" s="227">
        <v>0</v>
      </c>
    </row>
    <row r="66" spans="2:86" s="20" customFormat="1" ht="12">
      <c r="B66" s="148">
        <v>60</v>
      </c>
      <c r="C66" s="154" t="s">
        <v>52</v>
      </c>
      <c r="D66" s="230">
        <f>'市区町村別_在宅(医科)'!D66</f>
        <v>33</v>
      </c>
      <c r="E66" s="149">
        <v>3</v>
      </c>
      <c r="F66" s="149">
        <v>3</v>
      </c>
      <c r="G66" s="150">
        <f t="shared" si="0"/>
        <v>9.0909090909090912E-2</v>
      </c>
      <c r="H66" s="150">
        <f t="shared" si="1"/>
        <v>9.0909090909090912E-2</v>
      </c>
      <c r="I66" s="197">
        <v>402000</v>
      </c>
      <c r="J66" s="197">
        <v>402000</v>
      </c>
      <c r="K66" s="197">
        <f t="shared" si="2"/>
        <v>134000</v>
      </c>
      <c r="L66" s="197">
        <f t="shared" si="3"/>
        <v>134000</v>
      </c>
      <c r="M66" s="230">
        <f>'市区町村別_在宅(医科)'!M66</f>
        <v>72</v>
      </c>
      <c r="N66" s="149">
        <v>8</v>
      </c>
      <c r="O66" s="149">
        <v>8</v>
      </c>
      <c r="P66" s="150">
        <f t="shared" si="4"/>
        <v>0.1111111111111111</v>
      </c>
      <c r="Q66" s="150">
        <f t="shared" si="5"/>
        <v>0.1111111111111111</v>
      </c>
      <c r="R66" s="197">
        <v>1200070</v>
      </c>
      <c r="S66" s="197">
        <v>1200070</v>
      </c>
      <c r="T66" s="197">
        <f t="shared" si="6"/>
        <v>150008.75</v>
      </c>
      <c r="U66" s="197">
        <f t="shared" si="7"/>
        <v>150008.75</v>
      </c>
      <c r="V66" s="230">
        <f>'市区町村別_在宅(医科)'!V66</f>
        <v>4003</v>
      </c>
      <c r="W66" s="149">
        <v>81</v>
      </c>
      <c r="X66" s="149">
        <v>81</v>
      </c>
      <c r="Y66" s="150">
        <f t="shared" si="8"/>
        <v>2.0234823882088433E-2</v>
      </c>
      <c r="Z66" s="150">
        <f t="shared" si="9"/>
        <v>2.0234823882088433E-2</v>
      </c>
      <c r="AA66" s="197">
        <v>10656650</v>
      </c>
      <c r="AB66" s="197">
        <v>10656650</v>
      </c>
      <c r="AC66" s="197">
        <f t="shared" si="10"/>
        <v>131563.58024691357</v>
      </c>
      <c r="AD66" s="197">
        <f t="shared" si="11"/>
        <v>131563.58024691357</v>
      </c>
      <c r="AE66" s="149">
        <f>'市区町村別_在宅(医科)'!AE66</f>
        <v>2721</v>
      </c>
      <c r="AF66" s="149">
        <v>105</v>
      </c>
      <c r="AG66" s="149">
        <v>105</v>
      </c>
      <c r="AH66" s="150">
        <f t="shared" si="12"/>
        <v>3.8588754134509372E-2</v>
      </c>
      <c r="AI66" s="150">
        <f t="shared" si="13"/>
        <v>3.8588754134509372E-2</v>
      </c>
      <c r="AJ66" s="197">
        <v>13637900</v>
      </c>
      <c r="AK66" s="197">
        <v>13637900</v>
      </c>
      <c r="AL66" s="197">
        <f t="shared" si="14"/>
        <v>129884.76190476191</v>
      </c>
      <c r="AM66" s="197">
        <f t="shared" si="15"/>
        <v>129884.76190476191</v>
      </c>
      <c r="AN66" s="149">
        <f>'市区町村別_在宅(医科)'!AN66</f>
        <v>1659</v>
      </c>
      <c r="AO66" s="149">
        <v>146</v>
      </c>
      <c r="AP66" s="149">
        <v>146</v>
      </c>
      <c r="AQ66" s="150">
        <f t="shared" si="16"/>
        <v>8.8004822182037368E-2</v>
      </c>
      <c r="AR66" s="150">
        <f t="shared" si="17"/>
        <v>8.8004822182037368E-2</v>
      </c>
      <c r="AS66" s="197">
        <v>16107110</v>
      </c>
      <c r="AT66" s="197">
        <v>16104110</v>
      </c>
      <c r="AU66" s="197">
        <f t="shared" si="18"/>
        <v>110322.67123287672</v>
      </c>
      <c r="AV66" s="197">
        <f t="shared" si="19"/>
        <v>110302.12328767123</v>
      </c>
      <c r="AW66" s="149">
        <f>'市区町村別_在宅(医科)'!AW66</f>
        <v>748</v>
      </c>
      <c r="AX66" s="149">
        <v>112</v>
      </c>
      <c r="AY66" s="149">
        <v>112</v>
      </c>
      <c r="AZ66" s="150">
        <f t="shared" si="20"/>
        <v>0.1497326203208556</v>
      </c>
      <c r="BA66" s="150">
        <f t="shared" si="21"/>
        <v>0.1497326203208556</v>
      </c>
      <c r="BB66" s="197">
        <v>11106540</v>
      </c>
      <c r="BC66" s="197">
        <v>11106540</v>
      </c>
      <c r="BD66" s="197">
        <f t="shared" si="22"/>
        <v>99165.53571428571</v>
      </c>
      <c r="BE66" s="197">
        <f t="shared" si="23"/>
        <v>99165.53571428571</v>
      </c>
      <c r="BF66" s="149">
        <f>'市区町村別_在宅(医科)'!BF66</f>
        <v>240</v>
      </c>
      <c r="BG66" s="149">
        <v>49</v>
      </c>
      <c r="BH66" s="149">
        <v>49</v>
      </c>
      <c r="BI66" s="150">
        <f t="shared" si="24"/>
        <v>0.20416666666666666</v>
      </c>
      <c r="BJ66" s="150">
        <f t="shared" si="25"/>
        <v>0.20416666666666666</v>
      </c>
      <c r="BK66" s="197">
        <v>6063790</v>
      </c>
      <c r="BL66" s="197">
        <v>6048790</v>
      </c>
      <c r="BM66" s="197">
        <f t="shared" si="26"/>
        <v>123750.81632653061</v>
      </c>
      <c r="BN66" s="197">
        <f t="shared" si="27"/>
        <v>123444.69387755102</v>
      </c>
      <c r="BO66" s="149">
        <f>'市区町村別_在宅(医科)'!BO66</f>
        <v>9476</v>
      </c>
      <c r="BP66" s="149">
        <f t="shared" si="42"/>
        <v>504</v>
      </c>
      <c r="BQ66" s="149">
        <f t="shared" si="42"/>
        <v>504</v>
      </c>
      <c r="BR66" s="150">
        <f t="shared" si="29"/>
        <v>5.3186998733642889E-2</v>
      </c>
      <c r="BS66" s="150">
        <f t="shared" si="30"/>
        <v>5.3186998733642889E-2</v>
      </c>
      <c r="BT66" s="197">
        <f t="shared" si="43"/>
        <v>59174060</v>
      </c>
      <c r="BU66" s="197">
        <f t="shared" si="43"/>
        <v>59156060</v>
      </c>
      <c r="BV66" s="197">
        <f t="shared" si="32"/>
        <v>117408.8492063492</v>
      </c>
      <c r="BW66" s="197">
        <f t="shared" si="33"/>
        <v>117373.13492063493</v>
      </c>
      <c r="BY66" s="113" t="str">
        <f t="shared" si="34"/>
        <v>四條畷市</v>
      </c>
      <c r="BZ66" s="226">
        <f t="shared" si="35"/>
        <v>6.2254420432220042E-2</v>
      </c>
      <c r="CA66" s="226">
        <f t="shared" si="36"/>
        <v>6.2E-2</v>
      </c>
      <c r="CB66" s="113" t="str">
        <f t="shared" si="37"/>
        <v>四條畷市</v>
      </c>
      <c r="CC66" s="226">
        <f t="shared" si="38"/>
        <v>6.1886051080550099E-2</v>
      </c>
      <c r="CD66" s="226">
        <f t="shared" si="39"/>
        <v>6.2E-2</v>
      </c>
      <c r="CE66" s="115"/>
      <c r="CF66" s="226">
        <f t="shared" si="40"/>
        <v>7.2999999999999995E-2</v>
      </c>
      <c r="CG66" s="226">
        <f t="shared" si="41"/>
        <v>7.2999999999999995E-2</v>
      </c>
      <c r="CH66" s="227">
        <v>0</v>
      </c>
    </row>
    <row r="67" spans="2:86" s="20" customFormat="1" ht="12">
      <c r="B67" s="148">
        <v>61</v>
      </c>
      <c r="C67" s="154" t="s">
        <v>20</v>
      </c>
      <c r="D67" s="230">
        <f>'市区町村別_在宅(医科)'!D67</f>
        <v>3</v>
      </c>
      <c r="E67" s="149">
        <v>0</v>
      </c>
      <c r="F67" s="149">
        <v>0</v>
      </c>
      <c r="G67" s="150">
        <f t="shared" si="0"/>
        <v>0</v>
      </c>
      <c r="H67" s="150">
        <f t="shared" si="1"/>
        <v>0</v>
      </c>
      <c r="I67" s="197">
        <v>0</v>
      </c>
      <c r="J67" s="197">
        <v>0</v>
      </c>
      <c r="K67" s="197" t="str">
        <f t="shared" si="2"/>
        <v>-</v>
      </c>
      <c r="L67" s="197" t="str">
        <f t="shared" si="3"/>
        <v>-</v>
      </c>
      <c r="M67" s="230">
        <f>'市区町村別_在宅(医科)'!M67</f>
        <v>27</v>
      </c>
      <c r="N67" s="149">
        <v>1</v>
      </c>
      <c r="O67" s="149">
        <v>1</v>
      </c>
      <c r="P67" s="150">
        <f t="shared" si="4"/>
        <v>3.7037037037037035E-2</v>
      </c>
      <c r="Q67" s="150">
        <f t="shared" si="5"/>
        <v>3.7037037037037035E-2</v>
      </c>
      <c r="R67" s="197">
        <v>4530</v>
      </c>
      <c r="S67" s="197">
        <v>4530</v>
      </c>
      <c r="T67" s="197">
        <f t="shared" si="6"/>
        <v>4530</v>
      </c>
      <c r="U67" s="197">
        <f t="shared" si="7"/>
        <v>4530</v>
      </c>
      <c r="V67" s="230">
        <f>'市区町村別_在宅(医科)'!V67</f>
        <v>3648</v>
      </c>
      <c r="W67" s="149">
        <v>67</v>
      </c>
      <c r="X67" s="149">
        <v>67</v>
      </c>
      <c r="Y67" s="150">
        <f t="shared" si="8"/>
        <v>1.836622807017544E-2</v>
      </c>
      <c r="Z67" s="150">
        <f t="shared" si="9"/>
        <v>1.836622807017544E-2</v>
      </c>
      <c r="AA67" s="197">
        <v>7457530</v>
      </c>
      <c r="AB67" s="197">
        <v>7457530</v>
      </c>
      <c r="AC67" s="197">
        <f t="shared" si="10"/>
        <v>111306.41791044777</v>
      </c>
      <c r="AD67" s="197">
        <f t="shared" si="11"/>
        <v>111306.41791044777</v>
      </c>
      <c r="AE67" s="149">
        <f>'市区町村別_在宅(医科)'!AE67</f>
        <v>2395</v>
      </c>
      <c r="AF67" s="149">
        <v>135</v>
      </c>
      <c r="AG67" s="149">
        <v>135</v>
      </c>
      <c r="AH67" s="150">
        <f t="shared" si="12"/>
        <v>5.6367432150313153E-2</v>
      </c>
      <c r="AI67" s="150">
        <f t="shared" si="13"/>
        <v>5.6367432150313153E-2</v>
      </c>
      <c r="AJ67" s="197">
        <v>18384500</v>
      </c>
      <c r="AK67" s="197">
        <v>18372500</v>
      </c>
      <c r="AL67" s="197">
        <f t="shared" si="14"/>
        <v>136181.48148148149</v>
      </c>
      <c r="AM67" s="197">
        <f t="shared" si="15"/>
        <v>136092.59259259258</v>
      </c>
      <c r="AN67" s="149">
        <f>'市区町村別_在宅(医科)'!AN67</f>
        <v>1290</v>
      </c>
      <c r="AO67" s="149">
        <v>152</v>
      </c>
      <c r="AP67" s="149">
        <v>151</v>
      </c>
      <c r="AQ67" s="150">
        <f t="shared" si="16"/>
        <v>0.11782945736434108</v>
      </c>
      <c r="AR67" s="150">
        <f t="shared" si="17"/>
        <v>0.11705426356589148</v>
      </c>
      <c r="AS67" s="197">
        <v>17542690</v>
      </c>
      <c r="AT67" s="197">
        <v>17437640</v>
      </c>
      <c r="AU67" s="197">
        <f t="shared" si="18"/>
        <v>115412.43421052632</v>
      </c>
      <c r="AV67" s="197">
        <f t="shared" si="19"/>
        <v>115481.05960264901</v>
      </c>
      <c r="AW67" s="149">
        <f>'市区町村別_在宅(医科)'!AW67</f>
        <v>569</v>
      </c>
      <c r="AX67" s="149">
        <v>106</v>
      </c>
      <c r="AY67" s="149">
        <v>105</v>
      </c>
      <c r="AZ67" s="150">
        <f t="shared" si="20"/>
        <v>0.18629173989455183</v>
      </c>
      <c r="BA67" s="150">
        <f t="shared" si="21"/>
        <v>0.18453427065026362</v>
      </c>
      <c r="BB67" s="197">
        <v>13569850</v>
      </c>
      <c r="BC67" s="197">
        <v>13391800</v>
      </c>
      <c r="BD67" s="197">
        <f t="shared" si="22"/>
        <v>128017.45283018867</v>
      </c>
      <c r="BE67" s="197">
        <f t="shared" si="23"/>
        <v>127540.95238095238</v>
      </c>
      <c r="BF67" s="149">
        <f>'市区町村別_在宅(医科)'!BF67</f>
        <v>212</v>
      </c>
      <c r="BG67" s="149">
        <v>46</v>
      </c>
      <c r="BH67" s="149">
        <v>45</v>
      </c>
      <c r="BI67" s="150">
        <f t="shared" si="24"/>
        <v>0.21698113207547171</v>
      </c>
      <c r="BJ67" s="150">
        <f t="shared" si="25"/>
        <v>0.21226415094339623</v>
      </c>
      <c r="BK67" s="197">
        <v>5302990</v>
      </c>
      <c r="BL67" s="197">
        <v>5273940</v>
      </c>
      <c r="BM67" s="197">
        <f t="shared" si="26"/>
        <v>115282.39130434782</v>
      </c>
      <c r="BN67" s="197">
        <f t="shared" si="27"/>
        <v>117198.66666666667</v>
      </c>
      <c r="BO67" s="149">
        <f>'市区町村別_在宅(医科)'!BO67</f>
        <v>8144</v>
      </c>
      <c r="BP67" s="149">
        <f t="shared" si="42"/>
        <v>507</v>
      </c>
      <c r="BQ67" s="149">
        <f t="shared" si="42"/>
        <v>504</v>
      </c>
      <c r="BR67" s="150">
        <f t="shared" si="29"/>
        <v>6.2254420432220042E-2</v>
      </c>
      <c r="BS67" s="150">
        <f t="shared" si="30"/>
        <v>6.1886051080550099E-2</v>
      </c>
      <c r="BT67" s="197">
        <f t="shared" si="43"/>
        <v>62262090</v>
      </c>
      <c r="BU67" s="197">
        <f t="shared" si="43"/>
        <v>61937940</v>
      </c>
      <c r="BV67" s="197">
        <f t="shared" si="32"/>
        <v>122804.91124260356</v>
      </c>
      <c r="BW67" s="197">
        <f t="shared" si="33"/>
        <v>122892.73809523809</v>
      </c>
      <c r="BY67" s="113" t="str">
        <f t="shared" si="34"/>
        <v>松原市</v>
      </c>
      <c r="BZ67" s="226">
        <f t="shared" si="35"/>
        <v>6.1926147704590817E-2</v>
      </c>
      <c r="CA67" s="226">
        <f t="shared" si="36"/>
        <v>6.2E-2</v>
      </c>
      <c r="CB67" s="113" t="str">
        <f t="shared" si="37"/>
        <v>松原市</v>
      </c>
      <c r="CC67" s="226">
        <f t="shared" si="38"/>
        <v>6.1726546906187625E-2</v>
      </c>
      <c r="CD67" s="226">
        <f t="shared" si="39"/>
        <v>6.2E-2</v>
      </c>
      <c r="CE67" s="115"/>
      <c r="CF67" s="226">
        <f t="shared" si="40"/>
        <v>7.2999999999999995E-2</v>
      </c>
      <c r="CG67" s="226">
        <f t="shared" si="41"/>
        <v>7.2999999999999995E-2</v>
      </c>
      <c r="CH67" s="227">
        <v>0</v>
      </c>
    </row>
    <row r="68" spans="2:86" s="20" customFormat="1" ht="12">
      <c r="B68" s="148">
        <v>62</v>
      </c>
      <c r="C68" s="154" t="s">
        <v>21</v>
      </c>
      <c r="D68" s="230">
        <f>'市区町村別_在宅(医科)'!D68</f>
        <v>25</v>
      </c>
      <c r="E68" s="149">
        <v>1</v>
      </c>
      <c r="F68" s="149">
        <v>1</v>
      </c>
      <c r="G68" s="150">
        <f t="shared" si="0"/>
        <v>0.04</v>
      </c>
      <c r="H68" s="150">
        <f t="shared" si="1"/>
        <v>0.04</v>
      </c>
      <c r="I68" s="197">
        <v>160280</v>
      </c>
      <c r="J68" s="197">
        <v>160280</v>
      </c>
      <c r="K68" s="197">
        <f t="shared" si="2"/>
        <v>160280</v>
      </c>
      <c r="L68" s="197">
        <f t="shared" si="3"/>
        <v>160280</v>
      </c>
      <c r="M68" s="230">
        <f>'市区町村別_在宅(医科)'!M68</f>
        <v>69</v>
      </c>
      <c r="N68" s="149">
        <v>10</v>
      </c>
      <c r="O68" s="149">
        <v>10</v>
      </c>
      <c r="P68" s="150">
        <f t="shared" si="4"/>
        <v>0.14492753623188406</v>
      </c>
      <c r="Q68" s="150">
        <f t="shared" si="5"/>
        <v>0.14492753623188406</v>
      </c>
      <c r="R68" s="197">
        <v>1890700</v>
      </c>
      <c r="S68" s="197">
        <v>1890700</v>
      </c>
      <c r="T68" s="197">
        <f t="shared" si="6"/>
        <v>189070</v>
      </c>
      <c r="U68" s="197">
        <f t="shared" si="7"/>
        <v>189070</v>
      </c>
      <c r="V68" s="230">
        <f>'市区町村別_在宅(医科)'!V68</f>
        <v>5294</v>
      </c>
      <c r="W68" s="149">
        <v>98</v>
      </c>
      <c r="X68" s="149">
        <v>98</v>
      </c>
      <c r="Y68" s="150">
        <f t="shared" si="8"/>
        <v>1.8511522478277295E-2</v>
      </c>
      <c r="Z68" s="150">
        <f t="shared" si="9"/>
        <v>1.8511522478277295E-2</v>
      </c>
      <c r="AA68" s="197">
        <v>11656670</v>
      </c>
      <c r="AB68" s="197">
        <v>11647670</v>
      </c>
      <c r="AC68" s="197">
        <f t="shared" si="10"/>
        <v>118945.61224489796</v>
      </c>
      <c r="AD68" s="197">
        <f t="shared" si="11"/>
        <v>118853.77551020408</v>
      </c>
      <c r="AE68" s="149">
        <f>'市区町村別_在宅(医科)'!AE68</f>
        <v>3622</v>
      </c>
      <c r="AF68" s="149">
        <v>178</v>
      </c>
      <c r="AG68" s="149">
        <v>178</v>
      </c>
      <c r="AH68" s="150">
        <f t="shared" si="12"/>
        <v>4.9144119271120924E-2</v>
      </c>
      <c r="AI68" s="150">
        <f t="shared" si="13"/>
        <v>4.9144119271120924E-2</v>
      </c>
      <c r="AJ68" s="197">
        <v>23291960</v>
      </c>
      <c r="AK68" s="197">
        <v>23282960</v>
      </c>
      <c r="AL68" s="197">
        <f t="shared" si="14"/>
        <v>130853.70786516854</v>
      </c>
      <c r="AM68" s="197">
        <f t="shared" si="15"/>
        <v>130803.14606741573</v>
      </c>
      <c r="AN68" s="149">
        <f>'市区町村別_在宅(医科)'!AN68</f>
        <v>1850</v>
      </c>
      <c r="AO68" s="149">
        <v>217</v>
      </c>
      <c r="AP68" s="149">
        <v>217</v>
      </c>
      <c r="AQ68" s="150">
        <f t="shared" si="16"/>
        <v>0.11729729729729729</v>
      </c>
      <c r="AR68" s="150">
        <f t="shared" si="17"/>
        <v>0.11729729729729729</v>
      </c>
      <c r="AS68" s="197">
        <v>26917190</v>
      </c>
      <c r="AT68" s="197">
        <v>26889150</v>
      </c>
      <c r="AU68" s="197">
        <f t="shared" si="18"/>
        <v>124042.35023041474</v>
      </c>
      <c r="AV68" s="197">
        <f t="shared" si="19"/>
        <v>123913.133640553</v>
      </c>
      <c r="AW68" s="149">
        <f>'市区町村別_在宅(医科)'!AW68</f>
        <v>896</v>
      </c>
      <c r="AX68" s="149">
        <v>165</v>
      </c>
      <c r="AY68" s="149">
        <v>165</v>
      </c>
      <c r="AZ68" s="150">
        <f t="shared" si="20"/>
        <v>0.18415178571428573</v>
      </c>
      <c r="BA68" s="150">
        <f t="shared" si="21"/>
        <v>0.18415178571428573</v>
      </c>
      <c r="BB68" s="197">
        <v>23067270</v>
      </c>
      <c r="BC68" s="197">
        <v>23060710</v>
      </c>
      <c r="BD68" s="197">
        <f t="shared" si="22"/>
        <v>139801.63636363635</v>
      </c>
      <c r="BE68" s="197">
        <f t="shared" si="23"/>
        <v>139761.87878787878</v>
      </c>
      <c r="BF68" s="149">
        <f>'市区町村別_在宅(医科)'!BF68</f>
        <v>334</v>
      </c>
      <c r="BG68" s="149">
        <v>89</v>
      </c>
      <c r="BH68" s="149">
        <v>89</v>
      </c>
      <c r="BI68" s="150">
        <f t="shared" si="24"/>
        <v>0.26646706586826346</v>
      </c>
      <c r="BJ68" s="150">
        <f t="shared" si="25"/>
        <v>0.26646706586826346</v>
      </c>
      <c r="BK68" s="197">
        <v>11137760</v>
      </c>
      <c r="BL68" s="197">
        <v>11104760</v>
      </c>
      <c r="BM68" s="197">
        <f t="shared" si="26"/>
        <v>125143.37078651685</v>
      </c>
      <c r="BN68" s="197">
        <f t="shared" si="27"/>
        <v>124772.58426966293</v>
      </c>
      <c r="BO68" s="149">
        <f>'市区町村別_在宅(医科)'!BO68</f>
        <v>12090</v>
      </c>
      <c r="BP68" s="149">
        <f t="shared" si="42"/>
        <v>758</v>
      </c>
      <c r="BQ68" s="149">
        <f t="shared" si="42"/>
        <v>758</v>
      </c>
      <c r="BR68" s="150">
        <f t="shared" si="29"/>
        <v>6.2696443341604638E-2</v>
      </c>
      <c r="BS68" s="150">
        <f t="shared" si="30"/>
        <v>6.2696443341604638E-2</v>
      </c>
      <c r="BT68" s="197">
        <f t="shared" si="43"/>
        <v>98121830</v>
      </c>
      <c r="BU68" s="197">
        <f t="shared" si="43"/>
        <v>98036230</v>
      </c>
      <c r="BV68" s="197">
        <f t="shared" si="32"/>
        <v>129448.32453825857</v>
      </c>
      <c r="BW68" s="197">
        <f t="shared" si="33"/>
        <v>129335.39577836411</v>
      </c>
      <c r="BY68" s="113" t="str">
        <f t="shared" si="34"/>
        <v>泉佐野市</v>
      </c>
      <c r="BZ68" s="226">
        <f t="shared" si="35"/>
        <v>6.1691679922539593E-2</v>
      </c>
      <c r="CA68" s="226">
        <f t="shared" si="36"/>
        <v>6.2E-2</v>
      </c>
      <c r="CB68" s="113" t="str">
        <f t="shared" si="37"/>
        <v>泉佐野市</v>
      </c>
      <c r="CC68" s="226">
        <f t="shared" si="38"/>
        <v>6.1691679922539593E-2</v>
      </c>
      <c r="CD68" s="226">
        <f t="shared" si="39"/>
        <v>6.2E-2</v>
      </c>
      <c r="CE68" s="115"/>
      <c r="CF68" s="226">
        <f t="shared" si="40"/>
        <v>7.2999999999999995E-2</v>
      </c>
      <c r="CG68" s="226">
        <f t="shared" si="41"/>
        <v>7.2999999999999995E-2</v>
      </c>
      <c r="CH68" s="227">
        <v>0</v>
      </c>
    </row>
    <row r="69" spans="2:86" s="20" customFormat="1" ht="12">
      <c r="B69" s="148">
        <v>63</v>
      </c>
      <c r="C69" s="154" t="s">
        <v>32</v>
      </c>
      <c r="D69" s="230">
        <f>'市区町村別_在宅(医科)'!D69</f>
        <v>7</v>
      </c>
      <c r="E69" s="149">
        <v>0</v>
      </c>
      <c r="F69" s="149">
        <v>0</v>
      </c>
      <c r="G69" s="150">
        <f t="shared" si="0"/>
        <v>0</v>
      </c>
      <c r="H69" s="150">
        <f t="shared" si="1"/>
        <v>0</v>
      </c>
      <c r="I69" s="197">
        <v>0</v>
      </c>
      <c r="J69" s="197">
        <v>0</v>
      </c>
      <c r="K69" s="197" t="str">
        <f t="shared" si="2"/>
        <v>-</v>
      </c>
      <c r="L69" s="197" t="str">
        <f t="shared" si="3"/>
        <v>-</v>
      </c>
      <c r="M69" s="230">
        <f>'市区町村別_在宅(医科)'!M69</f>
        <v>18</v>
      </c>
      <c r="N69" s="149">
        <v>0</v>
      </c>
      <c r="O69" s="149">
        <v>0</v>
      </c>
      <c r="P69" s="150">
        <f t="shared" si="4"/>
        <v>0</v>
      </c>
      <c r="Q69" s="150">
        <f t="shared" si="5"/>
        <v>0</v>
      </c>
      <c r="R69" s="197">
        <v>0</v>
      </c>
      <c r="S69" s="197">
        <v>0</v>
      </c>
      <c r="T69" s="197" t="str">
        <f t="shared" si="6"/>
        <v>-</v>
      </c>
      <c r="U69" s="197" t="str">
        <f t="shared" si="7"/>
        <v>-</v>
      </c>
      <c r="V69" s="230">
        <f>'市区町村別_在宅(医科)'!V69</f>
        <v>3613</v>
      </c>
      <c r="W69" s="149">
        <v>61</v>
      </c>
      <c r="X69" s="149">
        <v>61</v>
      </c>
      <c r="Y69" s="150">
        <f t="shared" si="8"/>
        <v>1.68834763354553E-2</v>
      </c>
      <c r="Z69" s="150">
        <f t="shared" si="9"/>
        <v>1.68834763354553E-2</v>
      </c>
      <c r="AA69" s="197">
        <v>7919780</v>
      </c>
      <c r="AB69" s="197">
        <v>7889780</v>
      </c>
      <c r="AC69" s="197">
        <f t="shared" si="10"/>
        <v>129832.45901639345</v>
      </c>
      <c r="AD69" s="197">
        <f t="shared" si="11"/>
        <v>129340.65573770492</v>
      </c>
      <c r="AE69" s="149">
        <f>'市区町村別_在宅(医科)'!AE69</f>
        <v>2538</v>
      </c>
      <c r="AF69" s="149">
        <v>132</v>
      </c>
      <c r="AG69" s="149">
        <v>132</v>
      </c>
      <c r="AH69" s="150">
        <f t="shared" si="12"/>
        <v>5.2009456264775412E-2</v>
      </c>
      <c r="AI69" s="150">
        <f t="shared" si="13"/>
        <v>5.2009456264775412E-2</v>
      </c>
      <c r="AJ69" s="197">
        <v>19599100</v>
      </c>
      <c r="AK69" s="197">
        <v>19572100</v>
      </c>
      <c r="AL69" s="197">
        <f t="shared" si="14"/>
        <v>148478.0303030303</v>
      </c>
      <c r="AM69" s="197">
        <f t="shared" si="15"/>
        <v>148273.48484848486</v>
      </c>
      <c r="AN69" s="149">
        <f>'市区町村別_在宅(医科)'!AN69</f>
        <v>1617</v>
      </c>
      <c r="AO69" s="149">
        <v>175</v>
      </c>
      <c r="AP69" s="149">
        <v>173</v>
      </c>
      <c r="AQ69" s="150">
        <f t="shared" si="16"/>
        <v>0.10822510822510822</v>
      </c>
      <c r="AR69" s="150">
        <f t="shared" si="17"/>
        <v>0.10698824984539271</v>
      </c>
      <c r="AS69" s="197">
        <v>23509510</v>
      </c>
      <c r="AT69" s="197">
        <v>23418290</v>
      </c>
      <c r="AU69" s="197">
        <f t="shared" si="18"/>
        <v>134340.05714285714</v>
      </c>
      <c r="AV69" s="197">
        <f t="shared" si="19"/>
        <v>135365.83815028903</v>
      </c>
      <c r="AW69" s="149">
        <f>'市区町村別_在宅(医科)'!AW69</f>
        <v>796</v>
      </c>
      <c r="AX69" s="149">
        <v>172</v>
      </c>
      <c r="AY69" s="149">
        <v>172</v>
      </c>
      <c r="AZ69" s="150">
        <f t="shared" si="20"/>
        <v>0.21608040201005024</v>
      </c>
      <c r="BA69" s="150">
        <f t="shared" si="21"/>
        <v>0.21608040201005024</v>
      </c>
      <c r="BB69" s="197">
        <v>25169000</v>
      </c>
      <c r="BC69" s="197">
        <v>25088000</v>
      </c>
      <c r="BD69" s="197">
        <f t="shared" si="22"/>
        <v>146331.39534883722</v>
      </c>
      <c r="BE69" s="197">
        <f t="shared" si="23"/>
        <v>145860.46511627908</v>
      </c>
      <c r="BF69" s="149">
        <f>'市区町村別_在宅(医科)'!BF69</f>
        <v>267</v>
      </c>
      <c r="BG69" s="149">
        <v>95</v>
      </c>
      <c r="BH69" s="149">
        <v>95</v>
      </c>
      <c r="BI69" s="150">
        <f t="shared" si="24"/>
        <v>0.35580524344569286</v>
      </c>
      <c r="BJ69" s="150">
        <f t="shared" si="25"/>
        <v>0.35580524344569286</v>
      </c>
      <c r="BK69" s="197">
        <v>14224530</v>
      </c>
      <c r="BL69" s="197">
        <v>14201030</v>
      </c>
      <c r="BM69" s="197">
        <f t="shared" si="26"/>
        <v>149731.89473684211</v>
      </c>
      <c r="BN69" s="197">
        <f t="shared" si="27"/>
        <v>149484.52631578947</v>
      </c>
      <c r="BO69" s="149">
        <f>'市区町村別_在宅(医科)'!BO69</f>
        <v>8856</v>
      </c>
      <c r="BP69" s="149">
        <f t="shared" si="42"/>
        <v>635</v>
      </c>
      <c r="BQ69" s="149">
        <f t="shared" si="42"/>
        <v>633</v>
      </c>
      <c r="BR69" s="150">
        <f t="shared" si="29"/>
        <v>7.1702800361336944E-2</v>
      </c>
      <c r="BS69" s="150">
        <f t="shared" si="30"/>
        <v>7.1476964769647697E-2</v>
      </c>
      <c r="BT69" s="197">
        <f t="shared" si="43"/>
        <v>90421920</v>
      </c>
      <c r="BU69" s="197">
        <f t="shared" si="43"/>
        <v>90169200</v>
      </c>
      <c r="BV69" s="197">
        <f t="shared" si="32"/>
        <v>142396.72440944883</v>
      </c>
      <c r="BW69" s="197">
        <f t="shared" si="33"/>
        <v>142447.3933649289</v>
      </c>
      <c r="BY69" s="113" t="str">
        <f t="shared" si="34"/>
        <v>大東市</v>
      </c>
      <c r="BZ69" s="226">
        <f t="shared" si="35"/>
        <v>6.1550579498143354E-2</v>
      </c>
      <c r="CA69" s="226">
        <f t="shared" si="36"/>
        <v>6.2E-2</v>
      </c>
      <c r="CB69" s="113" t="str">
        <f t="shared" si="37"/>
        <v>大東市</v>
      </c>
      <c r="CC69" s="226">
        <f t="shared" si="38"/>
        <v>6.1494317542477778E-2</v>
      </c>
      <c r="CD69" s="226">
        <f t="shared" si="39"/>
        <v>6.0999999999999999E-2</v>
      </c>
      <c r="CE69" s="115"/>
      <c r="CF69" s="226">
        <f t="shared" si="40"/>
        <v>7.2999999999999995E-2</v>
      </c>
      <c r="CG69" s="226">
        <f t="shared" si="41"/>
        <v>7.2999999999999995E-2</v>
      </c>
      <c r="CH69" s="227">
        <v>0</v>
      </c>
    </row>
    <row r="70" spans="2:86" s="20" customFormat="1" ht="12">
      <c r="B70" s="148">
        <v>64</v>
      </c>
      <c r="C70" s="154" t="s">
        <v>53</v>
      </c>
      <c r="D70" s="230">
        <f>'市区町村別_在宅(医科)'!D70</f>
        <v>91</v>
      </c>
      <c r="E70" s="149">
        <v>6</v>
      </c>
      <c r="F70" s="149">
        <v>6</v>
      </c>
      <c r="G70" s="150">
        <f t="shared" si="0"/>
        <v>6.5934065934065936E-2</v>
      </c>
      <c r="H70" s="150">
        <f t="shared" si="1"/>
        <v>6.5934065934065936E-2</v>
      </c>
      <c r="I70" s="197">
        <v>1288870</v>
      </c>
      <c r="J70" s="197">
        <v>1288870</v>
      </c>
      <c r="K70" s="197">
        <f t="shared" si="2"/>
        <v>214811.66666666666</v>
      </c>
      <c r="L70" s="197">
        <f t="shared" si="3"/>
        <v>214811.66666666666</v>
      </c>
      <c r="M70" s="230">
        <f>'市区町村別_在宅(医科)'!M70</f>
        <v>124</v>
      </c>
      <c r="N70" s="149">
        <v>14</v>
      </c>
      <c r="O70" s="149">
        <v>14</v>
      </c>
      <c r="P70" s="150">
        <f t="shared" si="4"/>
        <v>0.11290322580645161</v>
      </c>
      <c r="Q70" s="150">
        <f t="shared" si="5"/>
        <v>0.11290322580645161</v>
      </c>
      <c r="R70" s="197">
        <v>1894580</v>
      </c>
      <c r="S70" s="197">
        <v>1894580</v>
      </c>
      <c r="T70" s="197">
        <f t="shared" si="6"/>
        <v>135327.14285714287</v>
      </c>
      <c r="U70" s="197">
        <f t="shared" si="7"/>
        <v>135327.14285714287</v>
      </c>
      <c r="V70" s="230">
        <f>'市区町村別_在宅(医科)'!V70</f>
        <v>4017</v>
      </c>
      <c r="W70" s="149">
        <v>87</v>
      </c>
      <c r="X70" s="149">
        <v>87</v>
      </c>
      <c r="Y70" s="150">
        <f t="shared" si="8"/>
        <v>2.1657953696788648E-2</v>
      </c>
      <c r="Z70" s="150">
        <f t="shared" si="9"/>
        <v>2.1657953696788648E-2</v>
      </c>
      <c r="AA70" s="197">
        <v>16510120</v>
      </c>
      <c r="AB70" s="197">
        <v>16510120</v>
      </c>
      <c r="AC70" s="197">
        <f t="shared" si="10"/>
        <v>189771.49425287356</v>
      </c>
      <c r="AD70" s="197">
        <f t="shared" si="11"/>
        <v>189771.49425287356</v>
      </c>
      <c r="AE70" s="149">
        <f>'市区町村別_在宅(医科)'!AE70</f>
        <v>2514</v>
      </c>
      <c r="AF70" s="149">
        <v>128</v>
      </c>
      <c r="AG70" s="149">
        <v>128</v>
      </c>
      <c r="AH70" s="150">
        <f t="shared" si="12"/>
        <v>5.0914876690533017E-2</v>
      </c>
      <c r="AI70" s="150">
        <f t="shared" si="13"/>
        <v>5.0914876690533017E-2</v>
      </c>
      <c r="AJ70" s="197">
        <v>15345010</v>
      </c>
      <c r="AK70" s="197">
        <v>15335730</v>
      </c>
      <c r="AL70" s="197">
        <f t="shared" si="14"/>
        <v>119882.890625</v>
      </c>
      <c r="AM70" s="197">
        <f t="shared" si="15"/>
        <v>119810.390625</v>
      </c>
      <c r="AN70" s="149">
        <f>'市区町村別_在宅(医科)'!AN70</f>
        <v>1563</v>
      </c>
      <c r="AO70" s="149">
        <v>181</v>
      </c>
      <c r="AP70" s="149">
        <v>180</v>
      </c>
      <c r="AQ70" s="150">
        <f t="shared" si="16"/>
        <v>0.11580294305822136</v>
      </c>
      <c r="AR70" s="150">
        <f t="shared" si="17"/>
        <v>0.11516314779270634</v>
      </c>
      <c r="AS70" s="197">
        <v>27612630</v>
      </c>
      <c r="AT70" s="197">
        <v>27603630</v>
      </c>
      <c r="AU70" s="197">
        <f t="shared" si="18"/>
        <v>152555.96685082873</v>
      </c>
      <c r="AV70" s="197">
        <f t="shared" si="19"/>
        <v>153353.5</v>
      </c>
      <c r="AW70" s="149">
        <f>'市区町村別_在宅(医科)'!AW70</f>
        <v>750</v>
      </c>
      <c r="AX70" s="149">
        <v>142</v>
      </c>
      <c r="AY70" s="149">
        <v>142</v>
      </c>
      <c r="AZ70" s="150">
        <f t="shared" si="20"/>
        <v>0.18933333333333333</v>
      </c>
      <c r="BA70" s="150">
        <f t="shared" si="21"/>
        <v>0.18933333333333333</v>
      </c>
      <c r="BB70" s="197">
        <v>23088080</v>
      </c>
      <c r="BC70" s="197">
        <v>23088080</v>
      </c>
      <c r="BD70" s="197">
        <f t="shared" si="22"/>
        <v>162592.11267605633</v>
      </c>
      <c r="BE70" s="197">
        <f t="shared" si="23"/>
        <v>162592.11267605633</v>
      </c>
      <c r="BF70" s="149">
        <f>'市区町村別_在宅(医科)'!BF70</f>
        <v>289</v>
      </c>
      <c r="BG70" s="149">
        <v>54</v>
      </c>
      <c r="BH70" s="149">
        <v>54</v>
      </c>
      <c r="BI70" s="150">
        <f t="shared" si="24"/>
        <v>0.18685121107266436</v>
      </c>
      <c r="BJ70" s="150">
        <f t="shared" si="25"/>
        <v>0.18685121107266436</v>
      </c>
      <c r="BK70" s="197">
        <v>6875110</v>
      </c>
      <c r="BL70" s="197">
        <v>6848110</v>
      </c>
      <c r="BM70" s="197">
        <f t="shared" si="26"/>
        <v>127316.85185185185</v>
      </c>
      <c r="BN70" s="197">
        <f t="shared" si="27"/>
        <v>126816.85185185185</v>
      </c>
      <c r="BO70" s="149">
        <f>'市区町村別_在宅(医科)'!BO70</f>
        <v>9348</v>
      </c>
      <c r="BP70" s="149">
        <f t="shared" si="42"/>
        <v>612</v>
      </c>
      <c r="BQ70" s="149">
        <f t="shared" si="42"/>
        <v>611</v>
      </c>
      <c r="BR70" s="150">
        <f t="shared" si="29"/>
        <v>6.5468549422336333E-2</v>
      </c>
      <c r="BS70" s="150">
        <f t="shared" si="30"/>
        <v>6.5361574668378261E-2</v>
      </c>
      <c r="BT70" s="197">
        <f t="shared" si="43"/>
        <v>92614400</v>
      </c>
      <c r="BU70" s="197">
        <f t="shared" si="43"/>
        <v>92569120</v>
      </c>
      <c r="BV70" s="197">
        <f t="shared" si="32"/>
        <v>151330.71895424835</v>
      </c>
      <c r="BW70" s="197">
        <f t="shared" si="33"/>
        <v>151504.28805237316</v>
      </c>
      <c r="BY70" s="113" t="str">
        <f t="shared" si="34"/>
        <v>西区</v>
      </c>
      <c r="BZ70" s="226">
        <f t="shared" si="35"/>
        <v>6.1446503287507469E-2</v>
      </c>
      <c r="CA70" s="226">
        <f t="shared" si="36"/>
        <v>6.0999999999999999E-2</v>
      </c>
      <c r="CB70" s="113" t="str">
        <f t="shared" si="37"/>
        <v>西区</v>
      </c>
      <c r="CC70" s="226">
        <f t="shared" si="38"/>
        <v>6.1446503287507469E-2</v>
      </c>
      <c r="CD70" s="226">
        <f t="shared" si="39"/>
        <v>6.0999999999999999E-2</v>
      </c>
      <c r="CE70" s="115"/>
      <c r="CF70" s="226">
        <f t="shared" si="40"/>
        <v>7.2999999999999995E-2</v>
      </c>
      <c r="CG70" s="226">
        <f t="shared" si="41"/>
        <v>7.2999999999999995E-2</v>
      </c>
      <c r="CH70" s="227">
        <v>0</v>
      </c>
    </row>
    <row r="71" spans="2:86" s="20" customFormat="1" ht="12">
      <c r="B71" s="148">
        <v>65</v>
      </c>
      <c r="C71" s="154" t="s">
        <v>13</v>
      </c>
      <c r="D71" s="230">
        <f>'市区町村別_在宅(医科)'!D71</f>
        <v>8</v>
      </c>
      <c r="E71" s="149">
        <v>0</v>
      </c>
      <c r="F71" s="149">
        <v>0</v>
      </c>
      <c r="G71" s="150">
        <f t="shared" si="0"/>
        <v>0</v>
      </c>
      <c r="H71" s="150">
        <f t="shared" si="1"/>
        <v>0</v>
      </c>
      <c r="I71" s="197">
        <v>0</v>
      </c>
      <c r="J71" s="197">
        <v>0</v>
      </c>
      <c r="K71" s="197" t="str">
        <f t="shared" si="2"/>
        <v>-</v>
      </c>
      <c r="L71" s="197" t="str">
        <f t="shared" si="3"/>
        <v>-</v>
      </c>
      <c r="M71" s="230">
        <f>'市区町村別_在宅(医科)'!M71</f>
        <v>24</v>
      </c>
      <c r="N71" s="149">
        <v>6</v>
      </c>
      <c r="O71" s="149">
        <v>6</v>
      </c>
      <c r="P71" s="150">
        <f t="shared" si="4"/>
        <v>0.25</v>
      </c>
      <c r="Q71" s="150">
        <f t="shared" si="5"/>
        <v>0.25</v>
      </c>
      <c r="R71" s="197">
        <v>711720</v>
      </c>
      <c r="S71" s="197">
        <v>699720</v>
      </c>
      <c r="T71" s="197">
        <f t="shared" si="6"/>
        <v>118620</v>
      </c>
      <c r="U71" s="197">
        <f t="shared" si="7"/>
        <v>116620</v>
      </c>
      <c r="V71" s="230">
        <f>'市区町村別_在宅(医科)'!V71</f>
        <v>1863</v>
      </c>
      <c r="W71" s="149">
        <v>41</v>
      </c>
      <c r="X71" s="149">
        <v>41</v>
      </c>
      <c r="Y71" s="150">
        <f t="shared" si="8"/>
        <v>2.200751476113795E-2</v>
      </c>
      <c r="Z71" s="150">
        <f t="shared" si="9"/>
        <v>2.200751476113795E-2</v>
      </c>
      <c r="AA71" s="197">
        <v>4187170</v>
      </c>
      <c r="AB71" s="197">
        <v>4066030</v>
      </c>
      <c r="AC71" s="197">
        <f t="shared" si="10"/>
        <v>102126.09756097561</v>
      </c>
      <c r="AD71" s="197">
        <f t="shared" si="11"/>
        <v>99171.463414634141</v>
      </c>
      <c r="AE71" s="149">
        <f>'市区町村別_在宅(医科)'!AE71</f>
        <v>1235</v>
      </c>
      <c r="AF71" s="149">
        <v>69</v>
      </c>
      <c r="AG71" s="149">
        <v>69</v>
      </c>
      <c r="AH71" s="150">
        <f t="shared" si="12"/>
        <v>5.5870445344129556E-2</v>
      </c>
      <c r="AI71" s="150">
        <f t="shared" si="13"/>
        <v>5.5870445344129556E-2</v>
      </c>
      <c r="AJ71" s="197">
        <v>6677310</v>
      </c>
      <c r="AK71" s="197">
        <v>6530030</v>
      </c>
      <c r="AL71" s="197">
        <f t="shared" si="14"/>
        <v>96772.608695652176</v>
      </c>
      <c r="AM71" s="197">
        <f t="shared" si="15"/>
        <v>94638.115942028991</v>
      </c>
      <c r="AN71" s="149">
        <f>'市区町村別_在宅(医科)'!AN71</f>
        <v>810</v>
      </c>
      <c r="AO71" s="149">
        <v>110</v>
      </c>
      <c r="AP71" s="149">
        <v>110</v>
      </c>
      <c r="AQ71" s="150">
        <f t="shared" si="16"/>
        <v>0.13580246913580246</v>
      </c>
      <c r="AR71" s="150">
        <f t="shared" si="17"/>
        <v>0.13580246913580246</v>
      </c>
      <c r="AS71" s="197">
        <v>8923550</v>
      </c>
      <c r="AT71" s="197">
        <v>8552160</v>
      </c>
      <c r="AU71" s="197">
        <f t="shared" si="18"/>
        <v>81123.181818181823</v>
      </c>
      <c r="AV71" s="197">
        <f t="shared" si="19"/>
        <v>77746.909090909088</v>
      </c>
      <c r="AW71" s="149">
        <f>'市区町村別_在宅(医科)'!AW71</f>
        <v>403</v>
      </c>
      <c r="AX71" s="149">
        <v>80</v>
      </c>
      <c r="AY71" s="149">
        <v>80</v>
      </c>
      <c r="AZ71" s="150">
        <f t="shared" si="20"/>
        <v>0.19851116625310175</v>
      </c>
      <c r="BA71" s="150">
        <f t="shared" si="21"/>
        <v>0.19851116625310175</v>
      </c>
      <c r="BB71" s="197">
        <v>9191720</v>
      </c>
      <c r="BC71" s="197">
        <v>9023720</v>
      </c>
      <c r="BD71" s="197">
        <f t="shared" si="22"/>
        <v>114896.5</v>
      </c>
      <c r="BE71" s="197">
        <f t="shared" si="23"/>
        <v>112796.5</v>
      </c>
      <c r="BF71" s="149">
        <f>'市区町村別_在宅(医科)'!BF71</f>
        <v>168</v>
      </c>
      <c r="BG71" s="149">
        <v>59</v>
      </c>
      <c r="BH71" s="149">
        <v>58</v>
      </c>
      <c r="BI71" s="150">
        <f t="shared" si="24"/>
        <v>0.35119047619047616</v>
      </c>
      <c r="BJ71" s="150">
        <f t="shared" si="25"/>
        <v>0.34523809523809523</v>
      </c>
      <c r="BK71" s="197">
        <v>5901580</v>
      </c>
      <c r="BL71" s="197">
        <v>5599160</v>
      </c>
      <c r="BM71" s="197">
        <f t="shared" si="26"/>
        <v>100026.77966101695</v>
      </c>
      <c r="BN71" s="197">
        <f t="shared" si="27"/>
        <v>96537.241379310348</v>
      </c>
      <c r="BO71" s="149">
        <f>'市区町村別_在宅(医科)'!BO71</f>
        <v>4511</v>
      </c>
      <c r="BP71" s="149">
        <f t="shared" si="42"/>
        <v>365</v>
      </c>
      <c r="BQ71" s="149">
        <f t="shared" si="42"/>
        <v>364</v>
      </c>
      <c r="BR71" s="150">
        <f t="shared" si="29"/>
        <v>8.0913322988250935E-2</v>
      </c>
      <c r="BS71" s="150">
        <f t="shared" si="30"/>
        <v>8.069164265129683E-2</v>
      </c>
      <c r="BT71" s="197">
        <f t="shared" si="43"/>
        <v>35593050</v>
      </c>
      <c r="BU71" s="197">
        <f t="shared" si="43"/>
        <v>34470820</v>
      </c>
      <c r="BV71" s="197">
        <f t="shared" si="32"/>
        <v>97515.205479452052</v>
      </c>
      <c r="BW71" s="197">
        <f t="shared" si="33"/>
        <v>94700.054945054944</v>
      </c>
      <c r="BY71" s="113" t="str">
        <f t="shared" si="34"/>
        <v>寝屋川市</v>
      </c>
      <c r="BZ71" s="226">
        <f t="shared" si="35"/>
        <v>6.1402792520617297E-2</v>
      </c>
      <c r="CA71" s="226">
        <f t="shared" si="36"/>
        <v>6.0999999999999999E-2</v>
      </c>
      <c r="CB71" s="113" t="str">
        <f t="shared" si="37"/>
        <v>寝屋川市</v>
      </c>
      <c r="CC71" s="226">
        <f t="shared" si="38"/>
        <v>6.1375574970741135E-2</v>
      </c>
      <c r="CD71" s="226">
        <f t="shared" si="39"/>
        <v>6.0999999999999999E-2</v>
      </c>
      <c r="CE71" s="115"/>
      <c r="CF71" s="226">
        <f t="shared" si="40"/>
        <v>7.2999999999999995E-2</v>
      </c>
      <c r="CG71" s="226">
        <f t="shared" si="41"/>
        <v>7.2999999999999995E-2</v>
      </c>
      <c r="CH71" s="227">
        <v>0</v>
      </c>
    </row>
    <row r="72" spans="2:86" s="20" customFormat="1" ht="12">
      <c r="B72" s="148">
        <v>66</v>
      </c>
      <c r="C72" s="154" t="s">
        <v>7</v>
      </c>
      <c r="D72" s="230">
        <f>'市区町村別_在宅(医科)'!D72</f>
        <v>7</v>
      </c>
      <c r="E72" s="149">
        <v>6</v>
      </c>
      <c r="F72" s="149">
        <v>6</v>
      </c>
      <c r="G72" s="150">
        <f t="shared" ref="G72:G80" si="44">IFERROR(E72/D72,"-")</f>
        <v>0.8571428571428571</v>
      </c>
      <c r="H72" s="150">
        <f t="shared" ref="H72:H80" si="45">IFERROR(F72/D72,"-")</f>
        <v>0.8571428571428571</v>
      </c>
      <c r="I72" s="197">
        <v>868080</v>
      </c>
      <c r="J72" s="197">
        <v>868080</v>
      </c>
      <c r="K72" s="197">
        <f t="shared" ref="K72:K80" si="46">IFERROR(I72/E72,"-")</f>
        <v>144680</v>
      </c>
      <c r="L72" s="197">
        <f t="shared" ref="L72:L80" si="47">IFERROR(J72/F72,"-")</f>
        <v>144680</v>
      </c>
      <c r="M72" s="230">
        <f>'市区町村別_在宅(医科)'!M72</f>
        <v>12</v>
      </c>
      <c r="N72" s="149">
        <v>5</v>
      </c>
      <c r="O72" s="149">
        <v>5</v>
      </c>
      <c r="P72" s="150">
        <f t="shared" ref="P72:P80" si="48">IFERROR(N72/M72,"-")</f>
        <v>0.41666666666666669</v>
      </c>
      <c r="Q72" s="150">
        <f t="shared" ref="Q72:Q80" si="49">IFERROR(O72/M72,"-")</f>
        <v>0.41666666666666669</v>
      </c>
      <c r="R72" s="197">
        <v>491600</v>
      </c>
      <c r="S72" s="197">
        <v>491600</v>
      </c>
      <c r="T72" s="197">
        <f t="shared" ref="T72:T80" si="50">IFERROR(R72/N72,"-")</f>
        <v>98320</v>
      </c>
      <c r="U72" s="197">
        <f t="shared" ref="U72:U80" si="51">IFERROR(S72/O72,"-")</f>
        <v>98320</v>
      </c>
      <c r="V72" s="230">
        <f>'市区町村別_在宅(医科)'!V72</f>
        <v>1962</v>
      </c>
      <c r="W72" s="149">
        <v>19</v>
      </c>
      <c r="X72" s="149">
        <v>19</v>
      </c>
      <c r="Y72" s="150">
        <f t="shared" ref="Y72:Y80" si="52">IFERROR(W72/V72,"-")</f>
        <v>9.6839959225280322E-3</v>
      </c>
      <c r="Z72" s="150">
        <f t="shared" ref="Z72:Z80" si="53">IFERROR(X72/V72,"-")</f>
        <v>9.6839959225280322E-3</v>
      </c>
      <c r="AA72" s="197">
        <v>2895580</v>
      </c>
      <c r="AB72" s="197">
        <v>2895580</v>
      </c>
      <c r="AC72" s="197">
        <f t="shared" ref="AC72:AC80" si="54">IFERROR(AA72/W72,"-")</f>
        <v>152398.94736842104</v>
      </c>
      <c r="AD72" s="197">
        <f t="shared" ref="AD72:AD80" si="55">IFERROR(AB72/X72,"-")</f>
        <v>152398.94736842104</v>
      </c>
      <c r="AE72" s="149">
        <f>'市区町村別_在宅(医科)'!AE72</f>
        <v>1244</v>
      </c>
      <c r="AF72" s="149">
        <v>54</v>
      </c>
      <c r="AG72" s="149">
        <v>54</v>
      </c>
      <c r="AH72" s="150">
        <f t="shared" ref="AH72:AH80" si="56">IFERROR(AF72/AE72,"-")</f>
        <v>4.3408360128617367E-2</v>
      </c>
      <c r="AI72" s="150">
        <f t="shared" ref="AI72:AI80" si="57">IFERROR(AG72/AE72,"-")</f>
        <v>4.3408360128617367E-2</v>
      </c>
      <c r="AJ72" s="197">
        <v>5638430</v>
      </c>
      <c r="AK72" s="197">
        <v>5632430</v>
      </c>
      <c r="AL72" s="197">
        <f t="shared" ref="AL72:AL80" si="58">IFERROR(AJ72/AF72,"-")</f>
        <v>104415.37037037036</v>
      </c>
      <c r="AM72" s="197">
        <f t="shared" ref="AM72:AM80" si="59">IFERROR(AK72/AG72,"-")</f>
        <v>104304.25925925926</v>
      </c>
      <c r="AN72" s="149">
        <f>'市区町村別_在宅(医科)'!AN72</f>
        <v>742</v>
      </c>
      <c r="AO72" s="149">
        <v>78</v>
      </c>
      <c r="AP72" s="149">
        <v>78</v>
      </c>
      <c r="AQ72" s="150">
        <f t="shared" ref="AQ72:AQ80" si="60">IFERROR(AO72/AN72,"-")</f>
        <v>0.10512129380053908</v>
      </c>
      <c r="AR72" s="150">
        <f t="shared" ref="AR72:AR80" si="61">IFERROR(AP72/AN72,"-")</f>
        <v>0.10512129380053908</v>
      </c>
      <c r="AS72" s="197">
        <v>9385290</v>
      </c>
      <c r="AT72" s="197">
        <v>9370290</v>
      </c>
      <c r="AU72" s="197">
        <f t="shared" ref="AU72:AU80" si="62">IFERROR(AS72/AO72,"-")</f>
        <v>120324.23076923077</v>
      </c>
      <c r="AV72" s="197">
        <f t="shared" ref="AV72:AV80" si="63">IFERROR(AT72/AP72,"-")</f>
        <v>120131.92307692308</v>
      </c>
      <c r="AW72" s="149">
        <f>'市区町村別_在宅(医科)'!AW72</f>
        <v>430</v>
      </c>
      <c r="AX72" s="149">
        <v>95</v>
      </c>
      <c r="AY72" s="149">
        <v>95</v>
      </c>
      <c r="AZ72" s="150">
        <f t="shared" ref="AZ72:AZ80" si="64">IFERROR(AX72/AW72,"-")</f>
        <v>0.22093023255813954</v>
      </c>
      <c r="BA72" s="150">
        <f t="shared" ref="BA72:BA80" si="65">IFERROR(AY72/AW72,"-")</f>
        <v>0.22093023255813954</v>
      </c>
      <c r="BB72" s="197">
        <v>11435990</v>
      </c>
      <c r="BC72" s="197">
        <v>11378990</v>
      </c>
      <c r="BD72" s="197">
        <f t="shared" ref="BD72:BD80" si="66">IFERROR(BB72/AX72,"-")</f>
        <v>120378.84210526316</v>
      </c>
      <c r="BE72" s="197">
        <f t="shared" ref="BE72:BE80" si="67">IFERROR(BC72/AY72,"-")</f>
        <v>119778.84210526316</v>
      </c>
      <c r="BF72" s="149">
        <f>'市区町村別_在宅(医科)'!BF72</f>
        <v>172</v>
      </c>
      <c r="BG72" s="149">
        <v>75</v>
      </c>
      <c r="BH72" s="149">
        <v>75</v>
      </c>
      <c r="BI72" s="150">
        <f t="shared" ref="BI72:BI80" si="68">IFERROR(BG72/BF72,"-")</f>
        <v>0.43604651162790697</v>
      </c>
      <c r="BJ72" s="150">
        <f t="shared" ref="BJ72:BJ80" si="69">IFERROR(BH72/BF72,"-")</f>
        <v>0.43604651162790697</v>
      </c>
      <c r="BK72" s="197">
        <v>9868980</v>
      </c>
      <c r="BL72" s="197">
        <v>9859980</v>
      </c>
      <c r="BM72" s="197">
        <f t="shared" ref="BM72:BM80" si="70">IFERROR(BK72/BG72,"-")</f>
        <v>131586.4</v>
      </c>
      <c r="BN72" s="197">
        <f t="shared" ref="BN72:BN80" si="71">IFERROR(BL72/BH72,"-")</f>
        <v>131466.4</v>
      </c>
      <c r="BO72" s="149">
        <f>'市区町村別_在宅(医科)'!BO72</f>
        <v>4569</v>
      </c>
      <c r="BP72" s="149">
        <f t="shared" si="42"/>
        <v>332</v>
      </c>
      <c r="BQ72" s="149">
        <f t="shared" si="42"/>
        <v>332</v>
      </c>
      <c r="BR72" s="150">
        <f t="shared" ref="BR72:BR80" si="72">IFERROR(BP72/BO72,"-")</f>
        <v>7.2663602538848765E-2</v>
      </c>
      <c r="BS72" s="150">
        <f t="shared" ref="BS72:BS80" si="73">IFERROR(BQ72/BO72,"-")</f>
        <v>7.2663602538848765E-2</v>
      </c>
      <c r="BT72" s="197">
        <f t="shared" si="43"/>
        <v>40583950</v>
      </c>
      <c r="BU72" s="197">
        <f t="shared" si="43"/>
        <v>40496950</v>
      </c>
      <c r="BV72" s="197">
        <f t="shared" ref="BV72:BV80" si="74">IFERROR(BT72/BP72,"-")</f>
        <v>122240.81325301205</v>
      </c>
      <c r="BW72" s="197">
        <f t="shared" ref="BW72:BW80" si="75">IFERROR(BU72/BQ72,"-")</f>
        <v>121978.76506024097</v>
      </c>
      <c r="BY72" s="113" t="str">
        <f t="shared" ref="BY72:BY80" si="76">INDEX($C$7:$C$80,MATCH(BZ72,BR$7:BR$80,0))</f>
        <v>柏原市</v>
      </c>
      <c r="BZ72" s="226">
        <f t="shared" ref="BZ72:BZ80" si="77">LARGE(BR$7:BR$80,ROW(BH66))</f>
        <v>6.0040270913417536E-2</v>
      </c>
      <c r="CA72" s="226">
        <f t="shared" ref="CA72:CA80" si="78">ROUND(BZ72,3)</f>
        <v>0.06</v>
      </c>
      <c r="CB72" s="113" t="str">
        <f t="shared" ref="CB72:CB80" si="79">INDEX($C$7:$C$80,MATCH(CC72,BS$7:BS$80,0))</f>
        <v>柏原市</v>
      </c>
      <c r="CC72" s="226">
        <f t="shared" ref="CC72:CC80" si="80">LARGE(BS$7:BS$80,ROW(BJ66))</f>
        <v>5.9948746110195864E-2</v>
      </c>
      <c r="CD72" s="226">
        <f t="shared" ref="CD72:CD80" si="81">ROUND(CC72,3)</f>
        <v>0.06</v>
      </c>
      <c r="CE72" s="115"/>
      <c r="CF72" s="226">
        <f t="shared" ref="CF72:CF80" si="82">ROUND($BR$81,3)</f>
        <v>7.2999999999999995E-2</v>
      </c>
      <c r="CG72" s="226">
        <f t="shared" ref="CG72:CG80" si="83">ROUND($BS$81,3)</f>
        <v>7.2999999999999995E-2</v>
      </c>
      <c r="CH72" s="227">
        <v>0</v>
      </c>
    </row>
    <row r="73" spans="2:86" s="20" customFormat="1" ht="12">
      <c r="B73" s="148">
        <v>67</v>
      </c>
      <c r="C73" s="154" t="s">
        <v>8</v>
      </c>
      <c r="D73" s="230">
        <f>'市区町村別_在宅(医科)'!D73</f>
        <v>27</v>
      </c>
      <c r="E73" s="149">
        <v>3</v>
      </c>
      <c r="F73" s="149">
        <v>3</v>
      </c>
      <c r="G73" s="150">
        <f t="shared" si="44"/>
        <v>0.1111111111111111</v>
      </c>
      <c r="H73" s="150">
        <f t="shared" si="45"/>
        <v>0.1111111111111111</v>
      </c>
      <c r="I73" s="197">
        <v>625420</v>
      </c>
      <c r="J73" s="197">
        <v>625420</v>
      </c>
      <c r="K73" s="197">
        <f t="shared" si="46"/>
        <v>208473.33333333334</v>
      </c>
      <c r="L73" s="197">
        <f t="shared" si="47"/>
        <v>208473.33333333334</v>
      </c>
      <c r="M73" s="230">
        <f>'市区町村別_在宅(医科)'!M73</f>
        <v>35</v>
      </c>
      <c r="N73" s="149">
        <v>9</v>
      </c>
      <c r="O73" s="149">
        <v>9</v>
      </c>
      <c r="P73" s="150">
        <f t="shared" si="48"/>
        <v>0.25714285714285712</v>
      </c>
      <c r="Q73" s="150">
        <f t="shared" si="49"/>
        <v>0.25714285714285712</v>
      </c>
      <c r="R73" s="197">
        <v>2212220</v>
      </c>
      <c r="S73" s="197">
        <v>2212220</v>
      </c>
      <c r="T73" s="197">
        <f t="shared" si="50"/>
        <v>245802.22222222222</v>
      </c>
      <c r="U73" s="197">
        <f t="shared" si="51"/>
        <v>245802.22222222222</v>
      </c>
      <c r="V73" s="230">
        <f>'市区町村別_在宅(医科)'!V73</f>
        <v>742</v>
      </c>
      <c r="W73" s="149">
        <v>11</v>
      </c>
      <c r="X73" s="149">
        <v>11</v>
      </c>
      <c r="Y73" s="150">
        <f t="shared" si="52"/>
        <v>1.4824797843665768E-2</v>
      </c>
      <c r="Z73" s="150">
        <f t="shared" si="53"/>
        <v>1.4824797843665768E-2</v>
      </c>
      <c r="AA73" s="197">
        <v>1141410</v>
      </c>
      <c r="AB73" s="197">
        <v>1141410</v>
      </c>
      <c r="AC73" s="197">
        <f t="shared" si="54"/>
        <v>103764.54545454546</v>
      </c>
      <c r="AD73" s="197">
        <f t="shared" si="55"/>
        <v>103764.54545454546</v>
      </c>
      <c r="AE73" s="149">
        <f>'市区町村別_在宅(医科)'!AE73</f>
        <v>534</v>
      </c>
      <c r="AF73" s="149">
        <v>23</v>
      </c>
      <c r="AG73" s="149">
        <v>23</v>
      </c>
      <c r="AH73" s="150">
        <f t="shared" si="56"/>
        <v>4.307116104868914E-2</v>
      </c>
      <c r="AI73" s="150">
        <f t="shared" si="57"/>
        <v>4.307116104868914E-2</v>
      </c>
      <c r="AJ73" s="197">
        <v>3764570</v>
      </c>
      <c r="AK73" s="197">
        <v>3740570</v>
      </c>
      <c r="AL73" s="197">
        <f t="shared" si="58"/>
        <v>163676.95652173914</v>
      </c>
      <c r="AM73" s="197">
        <f t="shared" si="59"/>
        <v>162633.47826086957</v>
      </c>
      <c r="AN73" s="149">
        <f>'市区町村別_在宅(医科)'!AN73</f>
        <v>394</v>
      </c>
      <c r="AO73" s="149">
        <v>24</v>
      </c>
      <c r="AP73" s="149">
        <v>24</v>
      </c>
      <c r="AQ73" s="150">
        <f t="shared" si="60"/>
        <v>6.0913705583756347E-2</v>
      </c>
      <c r="AR73" s="150">
        <f t="shared" si="61"/>
        <v>6.0913705583756347E-2</v>
      </c>
      <c r="AS73" s="197">
        <v>3849360</v>
      </c>
      <c r="AT73" s="197">
        <v>3846360</v>
      </c>
      <c r="AU73" s="197">
        <f t="shared" si="62"/>
        <v>160390</v>
      </c>
      <c r="AV73" s="197">
        <f t="shared" si="63"/>
        <v>160265</v>
      </c>
      <c r="AW73" s="149">
        <f>'市区町村別_在宅(医科)'!AW73</f>
        <v>256</v>
      </c>
      <c r="AX73" s="149">
        <v>32</v>
      </c>
      <c r="AY73" s="149">
        <v>32</v>
      </c>
      <c r="AZ73" s="150">
        <f t="shared" si="64"/>
        <v>0.125</v>
      </c>
      <c r="BA73" s="150">
        <f t="shared" si="65"/>
        <v>0.125</v>
      </c>
      <c r="BB73" s="197">
        <v>3553560</v>
      </c>
      <c r="BC73" s="197">
        <v>3550560</v>
      </c>
      <c r="BD73" s="197">
        <f t="shared" si="66"/>
        <v>111048.75</v>
      </c>
      <c r="BE73" s="197">
        <f t="shared" si="67"/>
        <v>110955</v>
      </c>
      <c r="BF73" s="149">
        <f>'市区町村別_在宅(医科)'!BF73</f>
        <v>94</v>
      </c>
      <c r="BG73" s="149">
        <v>9</v>
      </c>
      <c r="BH73" s="149">
        <v>9</v>
      </c>
      <c r="BI73" s="150">
        <f t="shared" si="68"/>
        <v>9.5744680851063829E-2</v>
      </c>
      <c r="BJ73" s="150">
        <f t="shared" si="69"/>
        <v>9.5744680851063829E-2</v>
      </c>
      <c r="BK73" s="197">
        <v>1146460</v>
      </c>
      <c r="BL73" s="197">
        <v>1146460</v>
      </c>
      <c r="BM73" s="197">
        <f t="shared" si="70"/>
        <v>127384.44444444444</v>
      </c>
      <c r="BN73" s="197">
        <f t="shared" si="71"/>
        <v>127384.44444444444</v>
      </c>
      <c r="BO73" s="149">
        <f>'市区町村別_在宅(医科)'!BO73</f>
        <v>2082</v>
      </c>
      <c r="BP73" s="149">
        <f t="shared" si="42"/>
        <v>111</v>
      </c>
      <c r="BQ73" s="149">
        <f t="shared" si="42"/>
        <v>111</v>
      </c>
      <c r="BR73" s="150">
        <f t="shared" si="72"/>
        <v>5.3314121037463975E-2</v>
      </c>
      <c r="BS73" s="150">
        <f t="shared" si="73"/>
        <v>5.3314121037463975E-2</v>
      </c>
      <c r="BT73" s="197">
        <f t="shared" si="43"/>
        <v>16293000</v>
      </c>
      <c r="BU73" s="197">
        <f t="shared" si="43"/>
        <v>16263000</v>
      </c>
      <c r="BV73" s="197">
        <f t="shared" si="74"/>
        <v>146783.78378378379</v>
      </c>
      <c r="BW73" s="197">
        <f t="shared" si="75"/>
        <v>146513.51351351352</v>
      </c>
      <c r="BY73" s="113" t="str">
        <f t="shared" si="76"/>
        <v>港区</v>
      </c>
      <c r="BZ73" s="226">
        <f t="shared" si="77"/>
        <v>5.9099514363322087E-2</v>
      </c>
      <c r="CA73" s="226">
        <f t="shared" si="78"/>
        <v>5.8999999999999997E-2</v>
      </c>
      <c r="CB73" s="113" t="str">
        <f t="shared" si="79"/>
        <v>港区</v>
      </c>
      <c r="CC73" s="226">
        <f t="shared" si="80"/>
        <v>5.9099514363322087E-2</v>
      </c>
      <c r="CD73" s="226">
        <f t="shared" si="81"/>
        <v>5.8999999999999997E-2</v>
      </c>
      <c r="CE73" s="115"/>
      <c r="CF73" s="226">
        <f t="shared" si="82"/>
        <v>7.2999999999999995E-2</v>
      </c>
      <c r="CG73" s="226">
        <f t="shared" si="83"/>
        <v>7.2999999999999995E-2</v>
      </c>
      <c r="CH73" s="227">
        <v>0</v>
      </c>
    </row>
    <row r="74" spans="2:86" s="20" customFormat="1" ht="12">
      <c r="B74" s="148">
        <v>68</v>
      </c>
      <c r="C74" s="154" t="s">
        <v>54</v>
      </c>
      <c r="D74" s="230">
        <f>'市区町村別_在宅(医科)'!D74</f>
        <v>16</v>
      </c>
      <c r="E74" s="149">
        <v>2</v>
      </c>
      <c r="F74" s="149">
        <v>2</v>
      </c>
      <c r="G74" s="150">
        <f t="shared" si="44"/>
        <v>0.125</v>
      </c>
      <c r="H74" s="150">
        <f t="shared" si="45"/>
        <v>0.125</v>
      </c>
      <c r="I74" s="197">
        <v>251250</v>
      </c>
      <c r="J74" s="197">
        <v>251250</v>
      </c>
      <c r="K74" s="197">
        <f t="shared" si="46"/>
        <v>125625</v>
      </c>
      <c r="L74" s="197">
        <f t="shared" si="47"/>
        <v>125625</v>
      </c>
      <c r="M74" s="230">
        <f>'市区町村別_在宅(医科)'!M74</f>
        <v>41</v>
      </c>
      <c r="N74" s="149">
        <v>3</v>
      </c>
      <c r="O74" s="149">
        <v>3</v>
      </c>
      <c r="P74" s="150">
        <f t="shared" si="48"/>
        <v>7.3170731707317069E-2</v>
      </c>
      <c r="Q74" s="150">
        <f t="shared" si="49"/>
        <v>7.3170731707317069E-2</v>
      </c>
      <c r="R74" s="197">
        <v>701720</v>
      </c>
      <c r="S74" s="197">
        <v>701720</v>
      </c>
      <c r="T74" s="197">
        <f t="shared" si="50"/>
        <v>233906.66666666666</v>
      </c>
      <c r="U74" s="197">
        <f t="shared" si="51"/>
        <v>233906.66666666666</v>
      </c>
      <c r="V74" s="230">
        <f>'市区町村別_在宅(医科)'!V74</f>
        <v>1012</v>
      </c>
      <c r="W74" s="149">
        <v>24</v>
      </c>
      <c r="X74" s="149">
        <v>24</v>
      </c>
      <c r="Y74" s="150">
        <f t="shared" si="52"/>
        <v>2.3715415019762844E-2</v>
      </c>
      <c r="Z74" s="150">
        <f t="shared" si="53"/>
        <v>2.3715415019762844E-2</v>
      </c>
      <c r="AA74" s="197">
        <v>3029330</v>
      </c>
      <c r="AB74" s="197">
        <v>3026330</v>
      </c>
      <c r="AC74" s="197">
        <f t="shared" si="54"/>
        <v>126222.08333333333</v>
      </c>
      <c r="AD74" s="197">
        <f t="shared" si="55"/>
        <v>126097.08333333333</v>
      </c>
      <c r="AE74" s="149">
        <f>'市区町村別_在宅(医科)'!AE74</f>
        <v>846</v>
      </c>
      <c r="AF74" s="149">
        <v>41</v>
      </c>
      <c r="AG74" s="149">
        <v>41</v>
      </c>
      <c r="AH74" s="150">
        <f t="shared" si="56"/>
        <v>4.8463356973995272E-2</v>
      </c>
      <c r="AI74" s="150">
        <f t="shared" si="57"/>
        <v>4.8463356973995272E-2</v>
      </c>
      <c r="AJ74" s="197">
        <v>5858480</v>
      </c>
      <c r="AK74" s="197">
        <v>5846480</v>
      </c>
      <c r="AL74" s="197">
        <f t="shared" si="58"/>
        <v>142889.75609756098</v>
      </c>
      <c r="AM74" s="197">
        <f t="shared" si="59"/>
        <v>142597.07317073172</v>
      </c>
      <c r="AN74" s="149">
        <f>'市区町村別_在宅(医科)'!AN74</f>
        <v>515</v>
      </c>
      <c r="AO74" s="149">
        <v>64</v>
      </c>
      <c r="AP74" s="149">
        <v>64</v>
      </c>
      <c r="AQ74" s="150">
        <f t="shared" si="60"/>
        <v>0.12427184466019417</v>
      </c>
      <c r="AR74" s="150">
        <f t="shared" si="61"/>
        <v>0.12427184466019417</v>
      </c>
      <c r="AS74" s="197">
        <v>8980860</v>
      </c>
      <c r="AT74" s="197">
        <v>8980860</v>
      </c>
      <c r="AU74" s="197">
        <f t="shared" si="62"/>
        <v>140325.9375</v>
      </c>
      <c r="AV74" s="197">
        <f t="shared" si="63"/>
        <v>140325.9375</v>
      </c>
      <c r="AW74" s="149">
        <f>'市区町村別_在宅(医科)'!AW74</f>
        <v>285</v>
      </c>
      <c r="AX74" s="149">
        <v>68</v>
      </c>
      <c r="AY74" s="149">
        <v>68</v>
      </c>
      <c r="AZ74" s="150">
        <f t="shared" si="64"/>
        <v>0.23859649122807017</v>
      </c>
      <c r="BA74" s="150">
        <f t="shared" si="65"/>
        <v>0.23859649122807017</v>
      </c>
      <c r="BB74" s="197">
        <v>10502220</v>
      </c>
      <c r="BC74" s="197">
        <v>10502220</v>
      </c>
      <c r="BD74" s="197">
        <f t="shared" si="66"/>
        <v>154444.41176470587</v>
      </c>
      <c r="BE74" s="197">
        <f t="shared" si="67"/>
        <v>154444.41176470587</v>
      </c>
      <c r="BF74" s="149">
        <f>'市区町村別_在宅(医科)'!BF74</f>
        <v>109</v>
      </c>
      <c r="BG74" s="149">
        <v>22</v>
      </c>
      <c r="BH74" s="149">
        <v>22</v>
      </c>
      <c r="BI74" s="150">
        <f t="shared" si="68"/>
        <v>0.20183486238532111</v>
      </c>
      <c r="BJ74" s="150">
        <f t="shared" si="69"/>
        <v>0.20183486238532111</v>
      </c>
      <c r="BK74" s="197">
        <v>3494120</v>
      </c>
      <c r="BL74" s="197">
        <v>3494120</v>
      </c>
      <c r="BM74" s="197">
        <f t="shared" si="70"/>
        <v>158823.63636363635</v>
      </c>
      <c r="BN74" s="197">
        <f t="shared" si="71"/>
        <v>158823.63636363635</v>
      </c>
      <c r="BO74" s="149">
        <f>'市区町村別_在宅(医科)'!BO74</f>
        <v>2824</v>
      </c>
      <c r="BP74" s="149">
        <f t="shared" si="42"/>
        <v>224</v>
      </c>
      <c r="BQ74" s="149">
        <f t="shared" si="42"/>
        <v>224</v>
      </c>
      <c r="BR74" s="150">
        <f t="shared" si="72"/>
        <v>7.9320113314447591E-2</v>
      </c>
      <c r="BS74" s="150">
        <f t="shared" si="73"/>
        <v>7.9320113314447591E-2</v>
      </c>
      <c r="BT74" s="197">
        <f t="shared" si="43"/>
        <v>32817980</v>
      </c>
      <c r="BU74" s="197">
        <f t="shared" si="43"/>
        <v>32802980</v>
      </c>
      <c r="BV74" s="197">
        <f t="shared" si="74"/>
        <v>146508.83928571429</v>
      </c>
      <c r="BW74" s="197">
        <f t="shared" si="75"/>
        <v>146441.875</v>
      </c>
      <c r="BY74" s="113" t="str">
        <f t="shared" si="76"/>
        <v>門真市</v>
      </c>
      <c r="BZ74" s="226">
        <f t="shared" si="77"/>
        <v>5.8467952058363734E-2</v>
      </c>
      <c r="CA74" s="226">
        <f t="shared" si="78"/>
        <v>5.8000000000000003E-2</v>
      </c>
      <c r="CB74" s="113" t="str">
        <f t="shared" si="79"/>
        <v>門真市</v>
      </c>
      <c r="CC74" s="226">
        <f t="shared" si="80"/>
        <v>5.8363731109953097E-2</v>
      </c>
      <c r="CD74" s="226">
        <f t="shared" si="81"/>
        <v>5.8000000000000003E-2</v>
      </c>
      <c r="CE74" s="115"/>
      <c r="CF74" s="226">
        <f t="shared" si="82"/>
        <v>7.2999999999999995E-2</v>
      </c>
      <c r="CG74" s="226">
        <f t="shared" si="83"/>
        <v>7.2999999999999995E-2</v>
      </c>
      <c r="CH74" s="227">
        <v>0</v>
      </c>
    </row>
    <row r="75" spans="2:86" s="20" customFormat="1" ht="12">
      <c r="B75" s="148">
        <v>69</v>
      </c>
      <c r="C75" s="154" t="s">
        <v>55</v>
      </c>
      <c r="D75" s="230">
        <f>'市区町村別_在宅(医科)'!D75</f>
        <v>33</v>
      </c>
      <c r="E75" s="149">
        <v>4</v>
      </c>
      <c r="F75" s="149">
        <v>4</v>
      </c>
      <c r="G75" s="150">
        <f t="shared" si="44"/>
        <v>0.12121212121212122</v>
      </c>
      <c r="H75" s="150">
        <f t="shared" si="45"/>
        <v>0.12121212121212122</v>
      </c>
      <c r="I75" s="197">
        <v>596380</v>
      </c>
      <c r="J75" s="197">
        <v>596380</v>
      </c>
      <c r="K75" s="197">
        <f t="shared" si="46"/>
        <v>149095</v>
      </c>
      <c r="L75" s="197">
        <f t="shared" si="47"/>
        <v>149095</v>
      </c>
      <c r="M75" s="230">
        <f>'市区町村別_在宅(医科)'!M75</f>
        <v>42</v>
      </c>
      <c r="N75" s="149">
        <v>12</v>
      </c>
      <c r="O75" s="149">
        <v>12</v>
      </c>
      <c r="P75" s="150">
        <f t="shared" si="48"/>
        <v>0.2857142857142857</v>
      </c>
      <c r="Q75" s="150">
        <f t="shared" si="49"/>
        <v>0.2857142857142857</v>
      </c>
      <c r="R75" s="197">
        <v>1328350</v>
      </c>
      <c r="S75" s="197">
        <v>1328350</v>
      </c>
      <c r="T75" s="197">
        <f t="shared" si="50"/>
        <v>110695.83333333333</v>
      </c>
      <c r="U75" s="197">
        <f t="shared" si="51"/>
        <v>110695.83333333333</v>
      </c>
      <c r="V75" s="230">
        <f>'市区町村別_在宅(医科)'!V75</f>
        <v>2746</v>
      </c>
      <c r="W75" s="149">
        <v>56</v>
      </c>
      <c r="X75" s="149">
        <v>56</v>
      </c>
      <c r="Y75" s="150">
        <f t="shared" si="52"/>
        <v>2.0393299344501091E-2</v>
      </c>
      <c r="Z75" s="150">
        <f t="shared" si="53"/>
        <v>2.0393299344501091E-2</v>
      </c>
      <c r="AA75" s="197">
        <v>9494570</v>
      </c>
      <c r="AB75" s="197">
        <v>9494570</v>
      </c>
      <c r="AC75" s="197">
        <f t="shared" si="54"/>
        <v>169545.89285714287</v>
      </c>
      <c r="AD75" s="197">
        <f t="shared" si="55"/>
        <v>169545.89285714287</v>
      </c>
      <c r="AE75" s="149">
        <f>'市区町村別_在宅(医科)'!AE75</f>
        <v>1670</v>
      </c>
      <c r="AF75" s="149">
        <v>100</v>
      </c>
      <c r="AG75" s="149">
        <v>100</v>
      </c>
      <c r="AH75" s="150">
        <f t="shared" si="56"/>
        <v>5.9880239520958084E-2</v>
      </c>
      <c r="AI75" s="150">
        <f t="shared" si="57"/>
        <v>5.9880239520958084E-2</v>
      </c>
      <c r="AJ75" s="197">
        <v>16012250</v>
      </c>
      <c r="AK75" s="197">
        <v>16000250</v>
      </c>
      <c r="AL75" s="197">
        <f t="shared" si="58"/>
        <v>160122.5</v>
      </c>
      <c r="AM75" s="197">
        <f t="shared" si="59"/>
        <v>160002.5</v>
      </c>
      <c r="AN75" s="149">
        <f>'市区町村別_在宅(医科)'!AN75</f>
        <v>988</v>
      </c>
      <c r="AO75" s="149">
        <v>115</v>
      </c>
      <c r="AP75" s="149">
        <v>115</v>
      </c>
      <c r="AQ75" s="150">
        <f t="shared" si="60"/>
        <v>0.11639676113360324</v>
      </c>
      <c r="AR75" s="150">
        <f t="shared" si="61"/>
        <v>0.11639676113360324</v>
      </c>
      <c r="AS75" s="197">
        <v>18250990</v>
      </c>
      <c r="AT75" s="197">
        <v>18231870</v>
      </c>
      <c r="AU75" s="197">
        <f t="shared" si="62"/>
        <v>158704.26086956522</v>
      </c>
      <c r="AV75" s="197">
        <f t="shared" si="63"/>
        <v>158538</v>
      </c>
      <c r="AW75" s="149">
        <f>'市区町村別_在宅(医科)'!AW75</f>
        <v>553</v>
      </c>
      <c r="AX75" s="149">
        <v>98</v>
      </c>
      <c r="AY75" s="149">
        <v>98</v>
      </c>
      <c r="AZ75" s="150">
        <f t="shared" si="64"/>
        <v>0.17721518987341772</v>
      </c>
      <c r="BA75" s="150">
        <f t="shared" si="65"/>
        <v>0.17721518987341772</v>
      </c>
      <c r="BB75" s="197">
        <v>13465930</v>
      </c>
      <c r="BC75" s="197">
        <v>13462930</v>
      </c>
      <c r="BD75" s="197">
        <f t="shared" si="66"/>
        <v>137407.44897959183</v>
      </c>
      <c r="BE75" s="197">
        <f t="shared" si="67"/>
        <v>137376.83673469388</v>
      </c>
      <c r="BF75" s="149">
        <f>'市区町村別_在宅(医科)'!BF75</f>
        <v>193</v>
      </c>
      <c r="BG75" s="149">
        <v>53</v>
      </c>
      <c r="BH75" s="149">
        <v>53</v>
      </c>
      <c r="BI75" s="150">
        <f t="shared" si="68"/>
        <v>0.27461139896373055</v>
      </c>
      <c r="BJ75" s="150">
        <f t="shared" si="69"/>
        <v>0.27461139896373055</v>
      </c>
      <c r="BK75" s="197">
        <v>6248440</v>
      </c>
      <c r="BL75" s="197">
        <v>6242440</v>
      </c>
      <c r="BM75" s="197">
        <f t="shared" si="70"/>
        <v>117895.09433962264</v>
      </c>
      <c r="BN75" s="197">
        <f t="shared" si="71"/>
        <v>117781.88679245283</v>
      </c>
      <c r="BO75" s="149">
        <f>'市区町村別_在宅(医科)'!BO75</f>
        <v>6225</v>
      </c>
      <c r="BP75" s="149">
        <f t="shared" si="42"/>
        <v>438</v>
      </c>
      <c r="BQ75" s="149">
        <f t="shared" si="42"/>
        <v>438</v>
      </c>
      <c r="BR75" s="150">
        <f t="shared" si="72"/>
        <v>7.0361445783132526E-2</v>
      </c>
      <c r="BS75" s="150">
        <f t="shared" si="73"/>
        <v>7.0361445783132526E-2</v>
      </c>
      <c r="BT75" s="197">
        <f t="shared" si="43"/>
        <v>65396910</v>
      </c>
      <c r="BU75" s="197">
        <f t="shared" si="43"/>
        <v>65356790</v>
      </c>
      <c r="BV75" s="197">
        <f t="shared" si="74"/>
        <v>149308.01369863015</v>
      </c>
      <c r="BW75" s="197">
        <f t="shared" si="75"/>
        <v>149216.41552511416</v>
      </c>
      <c r="BY75" s="113" t="str">
        <f t="shared" si="76"/>
        <v>岸和田市</v>
      </c>
      <c r="BZ75" s="226">
        <f t="shared" si="77"/>
        <v>5.6817394917249499E-2</v>
      </c>
      <c r="CA75" s="226">
        <f t="shared" si="78"/>
        <v>5.7000000000000002E-2</v>
      </c>
      <c r="CB75" s="113" t="str">
        <f t="shared" si="79"/>
        <v>岸和田市</v>
      </c>
      <c r="CC75" s="226">
        <f t="shared" si="80"/>
        <v>5.6748147635205318E-2</v>
      </c>
      <c r="CD75" s="226">
        <f t="shared" si="81"/>
        <v>5.7000000000000002E-2</v>
      </c>
      <c r="CE75" s="115"/>
      <c r="CF75" s="226">
        <f t="shared" si="82"/>
        <v>7.2999999999999995E-2</v>
      </c>
      <c r="CG75" s="226">
        <f t="shared" si="83"/>
        <v>7.2999999999999995E-2</v>
      </c>
      <c r="CH75" s="227">
        <v>0</v>
      </c>
    </row>
    <row r="76" spans="2:86" s="20" customFormat="1" ht="12">
      <c r="B76" s="148">
        <v>70</v>
      </c>
      <c r="C76" s="154" t="s">
        <v>56</v>
      </c>
      <c r="D76" s="230">
        <f>'市区町村別_在宅(医科)'!D76</f>
        <v>3</v>
      </c>
      <c r="E76" s="149">
        <v>1</v>
      </c>
      <c r="F76" s="149">
        <v>1</v>
      </c>
      <c r="G76" s="150">
        <f t="shared" si="44"/>
        <v>0.33333333333333331</v>
      </c>
      <c r="H76" s="150">
        <f t="shared" si="45"/>
        <v>0.33333333333333331</v>
      </c>
      <c r="I76" s="197">
        <v>296590</v>
      </c>
      <c r="J76" s="197">
        <v>296590</v>
      </c>
      <c r="K76" s="197">
        <f t="shared" si="46"/>
        <v>296590</v>
      </c>
      <c r="L76" s="197">
        <f t="shared" si="47"/>
        <v>296590</v>
      </c>
      <c r="M76" s="230">
        <f>'市区町村別_在宅(医科)'!M76</f>
        <v>5</v>
      </c>
      <c r="N76" s="149">
        <v>1</v>
      </c>
      <c r="O76" s="149">
        <v>1</v>
      </c>
      <c r="P76" s="150">
        <f t="shared" si="48"/>
        <v>0.2</v>
      </c>
      <c r="Q76" s="150">
        <f t="shared" si="49"/>
        <v>0.2</v>
      </c>
      <c r="R76" s="197">
        <v>260820</v>
      </c>
      <c r="S76" s="197">
        <v>260820</v>
      </c>
      <c r="T76" s="197">
        <f t="shared" si="50"/>
        <v>260820</v>
      </c>
      <c r="U76" s="197">
        <f t="shared" si="51"/>
        <v>260820</v>
      </c>
      <c r="V76" s="230">
        <f>'市区町村別_在宅(医科)'!V76</f>
        <v>461</v>
      </c>
      <c r="W76" s="149">
        <v>11</v>
      </c>
      <c r="X76" s="149">
        <v>11</v>
      </c>
      <c r="Y76" s="150">
        <f t="shared" si="52"/>
        <v>2.3861171366594359E-2</v>
      </c>
      <c r="Z76" s="150">
        <f t="shared" si="53"/>
        <v>2.3861171366594359E-2</v>
      </c>
      <c r="AA76" s="197">
        <v>1986010</v>
      </c>
      <c r="AB76" s="197">
        <v>1986010</v>
      </c>
      <c r="AC76" s="197">
        <f t="shared" si="54"/>
        <v>180546.36363636365</v>
      </c>
      <c r="AD76" s="197">
        <f t="shared" si="55"/>
        <v>180546.36363636365</v>
      </c>
      <c r="AE76" s="149">
        <f>'市区町村別_在宅(医科)'!AE76</f>
        <v>328</v>
      </c>
      <c r="AF76" s="149">
        <v>20</v>
      </c>
      <c r="AG76" s="149">
        <v>20</v>
      </c>
      <c r="AH76" s="150">
        <f t="shared" si="56"/>
        <v>6.097560975609756E-2</v>
      </c>
      <c r="AI76" s="150">
        <f t="shared" si="57"/>
        <v>6.097560975609756E-2</v>
      </c>
      <c r="AJ76" s="197">
        <v>2347600</v>
      </c>
      <c r="AK76" s="197">
        <v>2347600</v>
      </c>
      <c r="AL76" s="197">
        <f t="shared" si="58"/>
        <v>117380</v>
      </c>
      <c r="AM76" s="197">
        <f t="shared" si="59"/>
        <v>117380</v>
      </c>
      <c r="AN76" s="149">
        <f>'市区町村別_在宅(医科)'!AN76</f>
        <v>254</v>
      </c>
      <c r="AO76" s="149">
        <v>35</v>
      </c>
      <c r="AP76" s="149">
        <v>35</v>
      </c>
      <c r="AQ76" s="150">
        <f t="shared" si="60"/>
        <v>0.13779527559055119</v>
      </c>
      <c r="AR76" s="150">
        <f t="shared" si="61"/>
        <v>0.13779527559055119</v>
      </c>
      <c r="AS76" s="197">
        <v>3341810</v>
      </c>
      <c r="AT76" s="197">
        <v>3338810</v>
      </c>
      <c r="AU76" s="197">
        <f t="shared" si="62"/>
        <v>95480.28571428571</v>
      </c>
      <c r="AV76" s="197">
        <f t="shared" si="63"/>
        <v>95394.571428571435</v>
      </c>
      <c r="AW76" s="149">
        <f>'市区町村別_在宅(医科)'!AW76</f>
        <v>97</v>
      </c>
      <c r="AX76" s="149">
        <v>24</v>
      </c>
      <c r="AY76" s="149">
        <v>24</v>
      </c>
      <c r="AZ76" s="150">
        <f t="shared" si="64"/>
        <v>0.24742268041237114</v>
      </c>
      <c r="BA76" s="150">
        <f t="shared" si="65"/>
        <v>0.24742268041237114</v>
      </c>
      <c r="BB76" s="197">
        <v>3239270</v>
      </c>
      <c r="BC76" s="197">
        <v>3227270</v>
      </c>
      <c r="BD76" s="197">
        <f t="shared" si="66"/>
        <v>134969.58333333334</v>
      </c>
      <c r="BE76" s="197">
        <f t="shared" si="67"/>
        <v>134469.58333333334</v>
      </c>
      <c r="BF76" s="149">
        <f>'市区町村別_在宅(医科)'!BF76</f>
        <v>38</v>
      </c>
      <c r="BG76" s="149">
        <v>16</v>
      </c>
      <c r="BH76" s="149">
        <v>16</v>
      </c>
      <c r="BI76" s="150">
        <f t="shared" si="68"/>
        <v>0.42105263157894735</v>
      </c>
      <c r="BJ76" s="150">
        <f t="shared" si="69"/>
        <v>0.42105263157894735</v>
      </c>
      <c r="BK76" s="197">
        <v>3106380</v>
      </c>
      <c r="BL76" s="197">
        <v>3097380</v>
      </c>
      <c r="BM76" s="197">
        <f t="shared" si="70"/>
        <v>194148.75</v>
      </c>
      <c r="BN76" s="197">
        <f t="shared" si="71"/>
        <v>193586.25</v>
      </c>
      <c r="BO76" s="149">
        <f>'市区町村別_在宅(医科)'!BO76</f>
        <v>1186</v>
      </c>
      <c r="BP76" s="149">
        <f t="shared" si="42"/>
        <v>108</v>
      </c>
      <c r="BQ76" s="149">
        <f t="shared" si="42"/>
        <v>108</v>
      </c>
      <c r="BR76" s="150">
        <f t="shared" si="72"/>
        <v>9.1062394603709948E-2</v>
      </c>
      <c r="BS76" s="150">
        <f t="shared" si="73"/>
        <v>9.1062394603709948E-2</v>
      </c>
      <c r="BT76" s="197">
        <f t="shared" si="43"/>
        <v>14578480</v>
      </c>
      <c r="BU76" s="197">
        <f t="shared" si="43"/>
        <v>14554480</v>
      </c>
      <c r="BV76" s="197">
        <f t="shared" si="74"/>
        <v>134985.92592592593</v>
      </c>
      <c r="BW76" s="197">
        <f t="shared" si="75"/>
        <v>134763.70370370371</v>
      </c>
      <c r="BY76" s="113" t="str">
        <f t="shared" si="76"/>
        <v>堺市南区</v>
      </c>
      <c r="BZ76" s="226">
        <f t="shared" si="77"/>
        <v>5.6069678824169841E-2</v>
      </c>
      <c r="CA76" s="226">
        <f t="shared" si="78"/>
        <v>5.6000000000000001E-2</v>
      </c>
      <c r="CB76" s="113" t="str">
        <f t="shared" si="79"/>
        <v>堺市南区</v>
      </c>
      <c r="CC76" s="226">
        <f t="shared" si="80"/>
        <v>5.5875262462088807E-2</v>
      </c>
      <c r="CD76" s="226">
        <f t="shared" si="81"/>
        <v>5.6000000000000001E-2</v>
      </c>
      <c r="CE76" s="115"/>
      <c r="CF76" s="226">
        <f t="shared" si="82"/>
        <v>7.2999999999999995E-2</v>
      </c>
      <c r="CG76" s="226">
        <f t="shared" si="83"/>
        <v>7.2999999999999995E-2</v>
      </c>
      <c r="CH76" s="227">
        <v>0</v>
      </c>
    </row>
    <row r="77" spans="2:86" s="20" customFormat="1" ht="12">
      <c r="B77" s="148">
        <v>71</v>
      </c>
      <c r="C77" s="154" t="s">
        <v>57</v>
      </c>
      <c r="D77" s="230">
        <f>'市区町村別_在宅(医科)'!D77</f>
        <v>4</v>
      </c>
      <c r="E77" s="149">
        <v>1</v>
      </c>
      <c r="F77" s="149">
        <v>1</v>
      </c>
      <c r="G77" s="150">
        <f t="shared" si="44"/>
        <v>0.25</v>
      </c>
      <c r="H77" s="150">
        <f t="shared" si="45"/>
        <v>0.25</v>
      </c>
      <c r="I77" s="197">
        <v>201070</v>
      </c>
      <c r="J77" s="197">
        <v>201070</v>
      </c>
      <c r="K77" s="197">
        <f t="shared" si="46"/>
        <v>201070</v>
      </c>
      <c r="L77" s="197">
        <f t="shared" si="47"/>
        <v>201070</v>
      </c>
      <c r="M77" s="230">
        <f>'市区町村別_在宅(医科)'!M77</f>
        <v>22</v>
      </c>
      <c r="N77" s="149">
        <v>3</v>
      </c>
      <c r="O77" s="149">
        <v>3</v>
      </c>
      <c r="P77" s="150">
        <f t="shared" si="48"/>
        <v>0.13636363636363635</v>
      </c>
      <c r="Q77" s="150">
        <f t="shared" si="49"/>
        <v>0.13636363636363635</v>
      </c>
      <c r="R77" s="197">
        <v>218860</v>
      </c>
      <c r="S77" s="197">
        <v>218860</v>
      </c>
      <c r="T77" s="197">
        <f t="shared" si="50"/>
        <v>72953.333333333328</v>
      </c>
      <c r="U77" s="197">
        <f t="shared" si="51"/>
        <v>72953.333333333328</v>
      </c>
      <c r="V77" s="230">
        <f>'市区町村別_在宅(医科)'!V77</f>
        <v>1366</v>
      </c>
      <c r="W77" s="149">
        <v>18</v>
      </c>
      <c r="X77" s="149">
        <v>18</v>
      </c>
      <c r="Y77" s="150">
        <f t="shared" si="52"/>
        <v>1.3177159590043924E-2</v>
      </c>
      <c r="Z77" s="150">
        <f t="shared" si="53"/>
        <v>1.3177159590043924E-2</v>
      </c>
      <c r="AA77" s="197">
        <v>2383940</v>
      </c>
      <c r="AB77" s="197">
        <v>2383940</v>
      </c>
      <c r="AC77" s="197">
        <f t="shared" si="54"/>
        <v>132441.11111111112</v>
      </c>
      <c r="AD77" s="197">
        <f t="shared" si="55"/>
        <v>132441.11111111112</v>
      </c>
      <c r="AE77" s="149">
        <f>'市区町村別_在宅(医科)'!AE77</f>
        <v>920</v>
      </c>
      <c r="AF77" s="149">
        <v>41</v>
      </c>
      <c r="AG77" s="149">
        <v>41</v>
      </c>
      <c r="AH77" s="150">
        <f t="shared" si="56"/>
        <v>4.4565217391304347E-2</v>
      </c>
      <c r="AI77" s="150">
        <f t="shared" si="57"/>
        <v>4.4565217391304347E-2</v>
      </c>
      <c r="AJ77" s="197">
        <v>5537230</v>
      </c>
      <c r="AK77" s="197">
        <v>5537230</v>
      </c>
      <c r="AL77" s="197">
        <f t="shared" si="58"/>
        <v>135054.39024390245</v>
      </c>
      <c r="AM77" s="197">
        <f t="shared" si="59"/>
        <v>135054.39024390245</v>
      </c>
      <c r="AN77" s="149">
        <f>'市区町村別_在宅(医科)'!AN77</f>
        <v>697</v>
      </c>
      <c r="AO77" s="149">
        <v>50</v>
      </c>
      <c r="AP77" s="149">
        <v>50</v>
      </c>
      <c r="AQ77" s="150">
        <f t="shared" si="60"/>
        <v>7.1736011477761832E-2</v>
      </c>
      <c r="AR77" s="150">
        <f t="shared" si="61"/>
        <v>7.1736011477761832E-2</v>
      </c>
      <c r="AS77" s="197">
        <v>5243020</v>
      </c>
      <c r="AT77" s="197">
        <v>5243020</v>
      </c>
      <c r="AU77" s="197">
        <f t="shared" si="62"/>
        <v>104860.4</v>
      </c>
      <c r="AV77" s="197">
        <f t="shared" si="63"/>
        <v>104860.4</v>
      </c>
      <c r="AW77" s="149">
        <f>'市区町村別_在宅(医科)'!AW77</f>
        <v>343</v>
      </c>
      <c r="AX77" s="149">
        <v>43</v>
      </c>
      <c r="AY77" s="149">
        <v>43</v>
      </c>
      <c r="AZ77" s="150">
        <f t="shared" si="64"/>
        <v>0.12536443148688048</v>
      </c>
      <c r="BA77" s="150">
        <f t="shared" si="65"/>
        <v>0.12536443148688048</v>
      </c>
      <c r="BB77" s="197">
        <v>2800150</v>
      </c>
      <c r="BC77" s="197">
        <v>2793870</v>
      </c>
      <c r="BD77" s="197">
        <f t="shared" si="66"/>
        <v>65119.767441860466</v>
      </c>
      <c r="BE77" s="197">
        <f t="shared" si="67"/>
        <v>64973.720930232557</v>
      </c>
      <c r="BF77" s="149">
        <f>'市区町村別_在宅(医科)'!BF77</f>
        <v>115</v>
      </c>
      <c r="BG77" s="149">
        <v>23</v>
      </c>
      <c r="BH77" s="149">
        <v>23</v>
      </c>
      <c r="BI77" s="150">
        <f t="shared" si="68"/>
        <v>0.2</v>
      </c>
      <c r="BJ77" s="150">
        <f t="shared" si="69"/>
        <v>0.2</v>
      </c>
      <c r="BK77" s="197">
        <v>1716440</v>
      </c>
      <c r="BL77" s="197">
        <v>1716440</v>
      </c>
      <c r="BM77" s="197">
        <f t="shared" si="70"/>
        <v>74627.826086956527</v>
      </c>
      <c r="BN77" s="197">
        <f t="shared" si="71"/>
        <v>74627.826086956527</v>
      </c>
      <c r="BO77" s="149">
        <f>'市区町村別_在宅(医科)'!BO77</f>
        <v>3467</v>
      </c>
      <c r="BP77" s="149">
        <f t="shared" si="42"/>
        <v>179</v>
      </c>
      <c r="BQ77" s="149">
        <f t="shared" si="42"/>
        <v>179</v>
      </c>
      <c r="BR77" s="150">
        <f t="shared" si="72"/>
        <v>5.1629650995096622E-2</v>
      </c>
      <c r="BS77" s="150">
        <f t="shared" si="73"/>
        <v>5.1629650995096622E-2</v>
      </c>
      <c r="BT77" s="197">
        <f t="shared" si="43"/>
        <v>18100710</v>
      </c>
      <c r="BU77" s="197">
        <f t="shared" si="43"/>
        <v>18094430</v>
      </c>
      <c r="BV77" s="197">
        <f t="shared" si="74"/>
        <v>101121.28491620111</v>
      </c>
      <c r="BW77" s="197">
        <f t="shared" si="75"/>
        <v>101086.20111731843</v>
      </c>
      <c r="BY77" s="113" t="str">
        <f t="shared" si="76"/>
        <v>能勢町</v>
      </c>
      <c r="BZ77" s="226">
        <f t="shared" si="77"/>
        <v>5.3314121037463975E-2</v>
      </c>
      <c r="CA77" s="226">
        <f t="shared" si="78"/>
        <v>5.2999999999999999E-2</v>
      </c>
      <c r="CB77" s="113" t="str">
        <f t="shared" si="79"/>
        <v>能勢町</v>
      </c>
      <c r="CC77" s="226">
        <f t="shared" si="80"/>
        <v>5.3314121037463975E-2</v>
      </c>
      <c r="CD77" s="226">
        <f t="shared" si="81"/>
        <v>5.2999999999999999E-2</v>
      </c>
      <c r="CE77" s="115"/>
      <c r="CF77" s="226">
        <f t="shared" si="82"/>
        <v>7.2999999999999995E-2</v>
      </c>
      <c r="CG77" s="226">
        <f t="shared" si="83"/>
        <v>7.2999999999999995E-2</v>
      </c>
      <c r="CH77" s="227">
        <v>0</v>
      </c>
    </row>
    <row r="78" spans="2:86" s="20" customFormat="1" ht="12">
      <c r="B78" s="148">
        <v>72</v>
      </c>
      <c r="C78" s="154" t="s">
        <v>33</v>
      </c>
      <c r="D78" s="230">
        <f>'市区町村別_在宅(医科)'!D78</f>
        <v>2</v>
      </c>
      <c r="E78" s="149">
        <v>0</v>
      </c>
      <c r="F78" s="149">
        <v>0</v>
      </c>
      <c r="G78" s="150">
        <f t="shared" si="44"/>
        <v>0</v>
      </c>
      <c r="H78" s="150">
        <f t="shared" si="45"/>
        <v>0</v>
      </c>
      <c r="I78" s="197">
        <v>0</v>
      </c>
      <c r="J78" s="197">
        <v>0</v>
      </c>
      <c r="K78" s="197" t="str">
        <f t="shared" si="46"/>
        <v>-</v>
      </c>
      <c r="L78" s="197" t="str">
        <f t="shared" si="47"/>
        <v>-</v>
      </c>
      <c r="M78" s="230">
        <f>'市区町村別_在宅(医科)'!M78</f>
        <v>14</v>
      </c>
      <c r="N78" s="149">
        <v>3</v>
      </c>
      <c r="O78" s="149">
        <v>3</v>
      </c>
      <c r="P78" s="150">
        <f t="shared" si="48"/>
        <v>0.21428571428571427</v>
      </c>
      <c r="Q78" s="150">
        <f t="shared" si="49"/>
        <v>0.21428571428571427</v>
      </c>
      <c r="R78" s="197">
        <v>184060</v>
      </c>
      <c r="S78" s="197">
        <v>178060</v>
      </c>
      <c r="T78" s="197">
        <f t="shared" si="50"/>
        <v>61353.333333333336</v>
      </c>
      <c r="U78" s="197">
        <f t="shared" si="51"/>
        <v>59353.333333333336</v>
      </c>
      <c r="V78" s="230">
        <f>'市区町村別_在宅(医科)'!V78</f>
        <v>853</v>
      </c>
      <c r="W78" s="149">
        <v>15</v>
      </c>
      <c r="X78" s="149">
        <v>15</v>
      </c>
      <c r="Y78" s="150">
        <f t="shared" si="52"/>
        <v>1.7584994138335287E-2</v>
      </c>
      <c r="Z78" s="150">
        <f t="shared" si="53"/>
        <v>1.7584994138335287E-2</v>
      </c>
      <c r="AA78" s="197">
        <v>1155750</v>
      </c>
      <c r="AB78" s="197">
        <v>1143750</v>
      </c>
      <c r="AC78" s="197">
        <f t="shared" si="54"/>
        <v>77050</v>
      </c>
      <c r="AD78" s="197">
        <f t="shared" si="55"/>
        <v>76250</v>
      </c>
      <c r="AE78" s="149">
        <f>'市区町村別_在宅(医科)'!AE78</f>
        <v>541</v>
      </c>
      <c r="AF78" s="149">
        <v>22</v>
      </c>
      <c r="AG78" s="149">
        <v>22</v>
      </c>
      <c r="AH78" s="150">
        <f t="shared" si="56"/>
        <v>4.0665434380776341E-2</v>
      </c>
      <c r="AI78" s="150">
        <f t="shared" si="57"/>
        <v>4.0665434380776341E-2</v>
      </c>
      <c r="AJ78" s="197">
        <v>2541570</v>
      </c>
      <c r="AK78" s="197">
        <v>2502570</v>
      </c>
      <c r="AL78" s="197">
        <f t="shared" si="58"/>
        <v>115525.90909090909</v>
      </c>
      <c r="AM78" s="197">
        <f t="shared" si="59"/>
        <v>113753.18181818182</v>
      </c>
      <c r="AN78" s="149">
        <f>'市区町村別_在宅(医科)'!AN78</f>
        <v>373</v>
      </c>
      <c r="AO78" s="149">
        <v>39</v>
      </c>
      <c r="AP78" s="149">
        <v>39</v>
      </c>
      <c r="AQ78" s="150">
        <f t="shared" si="60"/>
        <v>0.10455764075067024</v>
      </c>
      <c r="AR78" s="150">
        <f t="shared" si="61"/>
        <v>0.10455764075067024</v>
      </c>
      <c r="AS78" s="197">
        <v>5162000</v>
      </c>
      <c r="AT78" s="197">
        <v>5159000</v>
      </c>
      <c r="AU78" s="197">
        <f t="shared" si="62"/>
        <v>132358.97435897434</v>
      </c>
      <c r="AV78" s="197">
        <f t="shared" si="63"/>
        <v>132282.05128205128</v>
      </c>
      <c r="AW78" s="149">
        <f>'市区町村別_在宅(医科)'!AW78</f>
        <v>197</v>
      </c>
      <c r="AX78" s="149">
        <v>53</v>
      </c>
      <c r="AY78" s="149">
        <v>53</v>
      </c>
      <c r="AZ78" s="150">
        <f t="shared" si="64"/>
        <v>0.26903553299492383</v>
      </c>
      <c r="BA78" s="150">
        <f t="shared" si="65"/>
        <v>0.26903553299492383</v>
      </c>
      <c r="BB78" s="197">
        <v>4893080</v>
      </c>
      <c r="BC78" s="197">
        <v>4863080</v>
      </c>
      <c r="BD78" s="197">
        <f t="shared" si="66"/>
        <v>92322.264150943403</v>
      </c>
      <c r="BE78" s="197">
        <f t="shared" si="67"/>
        <v>91756.226415094337</v>
      </c>
      <c r="BF78" s="149">
        <f>'市区町村別_在宅(医科)'!BF78</f>
        <v>71</v>
      </c>
      <c r="BG78" s="149">
        <v>25</v>
      </c>
      <c r="BH78" s="149">
        <v>25</v>
      </c>
      <c r="BI78" s="150">
        <f t="shared" si="68"/>
        <v>0.352112676056338</v>
      </c>
      <c r="BJ78" s="150">
        <f t="shared" si="69"/>
        <v>0.352112676056338</v>
      </c>
      <c r="BK78" s="197">
        <v>2768330</v>
      </c>
      <c r="BL78" s="197">
        <v>2765330</v>
      </c>
      <c r="BM78" s="197">
        <f t="shared" si="70"/>
        <v>110733.2</v>
      </c>
      <c r="BN78" s="197">
        <f t="shared" si="71"/>
        <v>110613.2</v>
      </c>
      <c r="BO78" s="149">
        <f>'市区町村別_在宅(医科)'!BO78</f>
        <v>2051</v>
      </c>
      <c r="BP78" s="149">
        <f t="shared" si="42"/>
        <v>157</v>
      </c>
      <c r="BQ78" s="149">
        <f t="shared" si="42"/>
        <v>157</v>
      </c>
      <c r="BR78" s="150">
        <f t="shared" si="72"/>
        <v>7.6548025353486107E-2</v>
      </c>
      <c r="BS78" s="150">
        <f t="shared" si="73"/>
        <v>7.6548025353486107E-2</v>
      </c>
      <c r="BT78" s="197">
        <f t="shared" si="43"/>
        <v>16704790</v>
      </c>
      <c r="BU78" s="197">
        <f t="shared" si="43"/>
        <v>16611790</v>
      </c>
      <c r="BV78" s="197">
        <f t="shared" si="74"/>
        <v>106399.93630573248</v>
      </c>
      <c r="BW78" s="197">
        <f t="shared" si="75"/>
        <v>105807.57961783439</v>
      </c>
      <c r="BY78" s="113" t="str">
        <f t="shared" si="76"/>
        <v>泉南市</v>
      </c>
      <c r="BZ78" s="226">
        <f t="shared" si="77"/>
        <v>5.3186998733642889E-2</v>
      </c>
      <c r="CA78" s="226">
        <f t="shared" si="78"/>
        <v>5.2999999999999999E-2</v>
      </c>
      <c r="CB78" s="113" t="str">
        <f t="shared" si="79"/>
        <v>泉南市</v>
      </c>
      <c r="CC78" s="226">
        <f t="shared" si="80"/>
        <v>5.3186998733642889E-2</v>
      </c>
      <c r="CD78" s="226">
        <f t="shared" si="81"/>
        <v>5.2999999999999999E-2</v>
      </c>
      <c r="CE78" s="115"/>
      <c r="CF78" s="226">
        <f t="shared" si="82"/>
        <v>7.2999999999999995E-2</v>
      </c>
      <c r="CG78" s="226">
        <f t="shared" si="83"/>
        <v>7.2999999999999995E-2</v>
      </c>
      <c r="CH78" s="227">
        <v>0</v>
      </c>
    </row>
    <row r="79" spans="2:86" s="20" customFormat="1" ht="12">
      <c r="B79" s="148">
        <v>73</v>
      </c>
      <c r="C79" s="154" t="s">
        <v>34</v>
      </c>
      <c r="D79" s="230">
        <f>'市区町村別_在宅(医科)'!D79</f>
        <v>0</v>
      </c>
      <c r="E79" s="149">
        <v>0</v>
      </c>
      <c r="F79" s="149">
        <v>0</v>
      </c>
      <c r="G79" s="150" t="str">
        <f t="shared" si="44"/>
        <v>-</v>
      </c>
      <c r="H79" s="150" t="str">
        <f t="shared" si="45"/>
        <v>-</v>
      </c>
      <c r="I79" s="197">
        <v>0</v>
      </c>
      <c r="J79" s="197">
        <v>0</v>
      </c>
      <c r="K79" s="197" t="str">
        <f t="shared" si="46"/>
        <v>-</v>
      </c>
      <c r="L79" s="197" t="str">
        <f t="shared" si="47"/>
        <v>-</v>
      </c>
      <c r="M79" s="230">
        <f>'市区町村別_在宅(医科)'!M79</f>
        <v>7</v>
      </c>
      <c r="N79" s="149">
        <v>1</v>
      </c>
      <c r="O79" s="149">
        <v>1</v>
      </c>
      <c r="P79" s="150">
        <f t="shared" si="48"/>
        <v>0.14285714285714285</v>
      </c>
      <c r="Q79" s="150">
        <f t="shared" si="49"/>
        <v>0.14285714285714285</v>
      </c>
      <c r="R79" s="197">
        <v>196380</v>
      </c>
      <c r="S79" s="197">
        <v>196380</v>
      </c>
      <c r="T79" s="197">
        <f t="shared" si="50"/>
        <v>196380</v>
      </c>
      <c r="U79" s="197">
        <f t="shared" si="51"/>
        <v>196380</v>
      </c>
      <c r="V79" s="230">
        <f>'市区町村別_在宅(医科)'!V79</f>
        <v>1106</v>
      </c>
      <c r="W79" s="149">
        <v>26</v>
      </c>
      <c r="X79" s="149">
        <v>26</v>
      </c>
      <c r="Y79" s="150">
        <f t="shared" si="52"/>
        <v>2.3508137432188065E-2</v>
      </c>
      <c r="Z79" s="150">
        <f t="shared" si="53"/>
        <v>2.3508137432188065E-2</v>
      </c>
      <c r="AA79" s="197">
        <v>2099690</v>
      </c>
      <c r="AB79" s="197">
        <v>2096690</v>
      </c>
      <c r="AC79" s="197">
        <f t="shared" si="54"/>
        <v>80757.307692307688</v>
      </c>
      <c r="AD79" s="197">
        <f t="shared" si="55"/>
        <v>80641.923076923078</v>
      </c>
      <c r="AE79" s="149">
        <f>'市区町村別_在宅(医科)'!AE79</f>
        <v>814</v>
      </c>
      <c r="AF79" s="149">
        <v>34</v>
      </c>
      <c r="AG79" s="149">
        <v>34</v>
      </c>
      <c r="AH79" s="150">
        <f t="shared" si="56"/>
        <v>4.1769041769041768E-2</v>
      </c>
      <c r="AI79" s="150">
        <f t="shared" si="57"/>
        <v>4.1769041769041768E-2</v>
      </c>
      <c r="AJ79" s="197">
        <v>4443790</v>
      </c>
      <c r="AK79" s="197">
        <v>4443790</v>
      </c>
      <c r="AL79" s="197">
        <f t="shared" si="58"/>
        <v>130699.70588235294</v>
      </c>
      <c r="AM79" s="197">
        <f t="shared" si="59"/>
        <v>130699.70588235294</v>
      </c>
      <c r="AN79" s="149">
        <f>'市区町村別_在宅(医科)'!AN79</f>
        <v>551</v>
      </c>
      <c r="AO79" s="149">
        <v>53</v>
      </c>
      <c r="AP79" s="149">
        <v>53</v>
      </c>
      <c r="AQ79" s="150">
        <f t="shared" si="60"/>
        <v>9.6188747731397461E-2</v>
      </c>
      <c r="AR79" s="150">
        <f t="shared" si="61"/>
        <v>9.6188747731397461E-2</v>
      </c>
      <c r="AS79" s="197">
        <v>7429700</v>
      </c>
      <c r="AT79" s="197">
        <v>7411700</v>
      </c>
      <c r="AU79" s="197">
        <f t="shared" si="62"/>
        <v>140183.01886792452</v>
      </c>
      <c r="AV79" s="197">
        <f t="shared" si="63"/>
        <v>139843.39622641509</v>
      </c>
      <c r="AW79" s="149">
        <f>'市区町村別_在宅(医科)'!AW79</f>
        <v>263</v>
      </c>
      <c r="AX79" s="149">
        <v>65</v>
      </c>
      <c r="AY79" s="149">
        <v>65</v>
      </c>
      <c r="AZ79" s="150">
        <f t="shared" si="64"/>
        <v>0.24714828897338403</v>
      </c>
      <c r="BA79" s="150">
        <f t="shared" si="65"/>
        <v>0.24714828897338403</v>
      </c>
      <c r="BB79" s="197">
        <v>7945860</v>
      </c>
      <c r="BC79" s="197">
        <v>7930860</v>
      </c>
      <c r="BD79" s="197">
        <f t="shared" si="66"/>
        <v>122244</v>
      </c>
      <c r="BE79" s="197">
        <f t="shared" si="67"/>
        <v>122013.23076923077</v>
      </c>
      <c r="BF79" s="149">
        <f>'市区町村別_在宅(医科)'!BF79</f>
        <v>108</v>
      </c>
      <c r="BG79" s="149">
        <v>26</v>
      </c>
      <c r="BH79" s="149">
        <v>26</v>
      </c>
      <c r="BI79" s="150">
        <f t="shared" si="68"/>
        <v>0.24074074074074073</v>
      </c>
      <c r="BJ79" s="150">
        <f t="shared" si="69"/>
        <v>0.24074074074074073</v>
      </c>
      <c r="BK79" s="197">
        <v>3296150</v>
      </c>
      <c r="BL79" s="197">
        <v>3296150</v>
      </c>
      <c r="BM79" s="197">
        <f t="shared" si="70"/>
        <v>126775</v>
      </c>
      <c r="BN79" s="197">
        <f t="shared" si="71"/>
        <v>126775</v>
      </c>
      <c r="BO79" s="149">
        <f>'市区町村別_在宅(医科)'!BO79</f>
        <v>2849</v>
      </c>
      <c r="BP79" s="149">
        <f t="shared" ref="BP79:BQ80" si="84">SUM(E79,N79,W79,AF79,AO79,AX79,BG79)</f>
        <v>205</v>
      </c>
      <c r="BQ79" s="149">
        <f t="shared" si="84"/>
        <v>205</v>
      </c>
      <c r="BR79" s="150">
        <f t="shared" si="72"/>
        <v>7.1955071955071961E-2</v>
      </c>
      <c r="BS79" s="150">
        <f t="shared" si="73"/>
        <v>7.1955071955071961E-2</v>
      </c>
      <c r="BT79" s="197">
        <f t="shared" si="43"/>
        <v>25411570</v>
      </c>
      <c r="BU79" s="197">
        <f t="shared" si="43"/>
        <v>25375570</v>
      </c>
      <c r="BV79" s="197">
        <f t="shared" si="74"/>
        <v>123958.87804878049</v>
      </c>
      <c r="BW79" s="197">
        <f t="shared" si="75"/>
        <v>123783.26829268293</v>
      </c>
      <c r="BY79" s="113" t="str">
        <f t="shared" si="76"/>
        <v>岬町</v>
      </c>
      <c r="BZ79" s="226">
        <f t="shared" si="77"/>
        <v>5.1629650995096622E-2</v>
      </c>
      <c r="CA79" s="226">
        <f t="shared" si="78"/>
        <v>5.1999999999999998E-2</v>
      </c>
      <c r="CB79" s="113" t="str">
        <f t="shared" si="79"/>
        <v>岬町</v>
      </c>
      <c r="CC79" s="226">
        <f t="shared" si="80"/>
        <v>5.1629650995096622E-2</v>
      </c>
      <c r="CD79" s="226">
        <f t="shared" si="81"/>
        <v>5.1999999999999998E-2</v>
      </c>
      <c r="CE79" s="115"/>
      <c r="CF79" s="226">
        <f t="shared" si="82"/>
        <v>7.2999999999999995E-2</v>
      </c>
      <c r="CG79" s="226">
        <f t="shared" si="83"/>
        <v>7.2999999999999995E-2</v>
      </c>
      <c r="CH79" s="227">
        <v>0</v>
      </c>
    </row>
    <row r="80" spans="2:86" s="20" customFormat="1" ht="12.75" thickBot="1">
      <c r="B80" s="148">
        <v>74</v>
      </c>
      <c r="C80" s="155" t="s">
        <v>35</v>
      </c>
      <c r="D80" s="230">
        <f>'市区町村別_在宅(医科)'!D80</f>
        <v>2</v>
      </c>
      <c r="E80" s="149">
        <v>0</v>
      </c>
      <c r="F80" s="149">
        <v>0</v>
      </c>
      <c r="G80" s="150">
        <f t="shared" si="44"/>
        <v>0</v>
      </c>
      <c r="H80" s="150">
        <f t="shared" si="45"/>
        <v>0</v>
      </c>
      <c r="I80" s="197">
        <v>0</v>
      </c>
      <c r="J80" s="197">
        <v>0</v>
      </c>
      <c r="K80" s="197" t="str">
        <f t="shared" si="46"/>
        <v>-</v>
      </c>
      <c r="L80" s="197" t="str">
        <f t="shared" si="47"/>
        <v>-</v>
      </c>
      <c r="M80" s="230">
        <f>'市区町村別_在宅(医科)'!M80</f>
        <v>3</v>
      </c>
      <c r="N80" s="149">
        <v>0</v>
      </c>
      <c r="O80" s="149">
        <v>0</v>
      </c>
      <c r="P80" s="150">
        <f t="shared" si="48"/>
        <v>0</v>
      </c>
      <c r="Q80" s="150">
        <f t="shared" si="49"/>
        <v>0</v>
      </c>
      <c r="R80" s="197">
        <v>0</v>
      </c>
      <c r="S80" s="197">
        <v>0</v>
      </c>
      <c r="T80" s="197" t="str">
        <f t="shared" si="50"/>
        <v>-</v>
      </c>
      <c r="U80" s="197" t="str">
        <f t="shared" si="51"/>
        <v>-</v>
      </c>
      <c r="V80" s="230">
        <f>'市区町村別_在宅(医科)'!V80</f>
        <v>545</v>
      </c>
      <c r="W80" s="149">
        <v>10</v>
      </c>
      <c r="X80" s="149">
        <v>10</v>
      </c>
      <c r="Y80" s="150">
        <f t="shared" si="52"/>
        <v>1.834862385321101E-2</v>
      </c>
      <c r="Z80" s="150">
        <f t="shared" si="53"/>
        <v>1.834862385321101E-2</v>
      </c>
      <c r="AA80" s="197">
        <v>787100</v>
      </c>
      <c r="AB80" s="197">
        <v>787100</v>
      </c>
      <c r="AC80" s="197">
        <f t="shared" si="54"/>
        <v>78710</v>
      </c>
      <c r="AD80" s="197">
        <f t="shared" si="55"/>
        <v>78710</v>
      </c>
      <c r="AE80" s="149">
        <f>'市区町村別_在宅(医科)'!AE80</f>
        <v>328</v>
      </c>
      <c r="AF80" s="149">
        <v>16</v>
      </c>
      <c r="AG80" s="149">
        <v>16</v>
      </c>
      <c r="AH80" s="150">
        <f t="shared" si="56"/>
        <v>4.878048780487805E-2</v>
      </c>
      <c r="AI80" s="150">
        <f t="shared" si="57"/>
        <v>4.878048780487805E-2</v>
      </c>
      <c r="AJ80" s="197">
        <v>1762960</v>
      </c>
      <c r="AK80" s="197">
        <v>1759960</v>
      </c>
      <c r="AL80" s="197">
        <f t="shared" si="58"/>
        <v>110185</v>
      </c>
      <c r="AM80" s="197">
        <f t="shared" si="59"/>
        <v>109997.5</v>
      </c>
      <c r="AN80" s="149">
        <f>'市区町村別_在宅(医科)'!AN80</f>
        <v>223</v>
      </c>
      <c r="AO80" s="149">
        <v>19</v>
      </c>
      <c r="AP80" s="149">
        <v>19</v>
      </c>
      <c r="AQ80" s="150">
        <f t="shared" si="60"/>
        <v>8.520179372197309E-2</v>
      </c>
      <c r="AR80" s="150">
        <f t="shared" si="61"/>
        <v>8.520179372197309E-2</v>
      </c>
      <c r="AS80" s="197">
        <v>2856920</v>
      </c>
      <c r="AT80" s="197">
        <v>2813400</v>
      </c>
      <c r="AU80" s="197">
        <f t="shared" si="62"/>
        <v>150364.21052631579</v>
      </c>
      <c r="AV80" s="197">
        <f t="shared" si="63"/>
        <v>148073.68421052632</v>
      </c>
      <c r="AW80" s="149">
        <f>'市区町村別_在宅(医科)'!AW80</f>
        <v>117</v>
      </c>
      <c r="AX80" s="149">
        <v>17</v>
      </c>
      <c r="AY80" s="149">
        <v>17</v>
      </c>
      <c r="AZ80" s="150">
        <f t="shared" si="64"/>
        <v>0.14529914529914531</v>
      </c>
      <c r="BA80" s="150">
        <f t="shared" si="65"/>
        <v>0.14529914529914531</v>
      </c>
      <c r="BB80" s="197">
        <v>1318090</v>
      </c>
      <c r="BC80" s="197">
        <v>1318090</v>
      </c>
      <c r="BD80" s="197">
        <f t="shared" si="66"/>
        <v>77534.705882352937</v>
      </c>
      <c r="BE80" s="197">
        <f t="shared" si="67"/>
        <v>77534.705882352937</v>
      </c>
      <c r="BF80" s="149">
        <f>'市区町村別_在宅(医科)'!BF80</f>
        <v>69</v>
      </c>
      <c r="BG80" s="149">
        <v>23</v>
      </c>
      <c r="BH80" s="149">
        <v>22</v>
      </c>
      <c r="BI80" s="150">
        <f t="shared" si="68"/>
        <v>0.33333333333333331</v>
      </c>
      <c r="BJ80" s="150">
        <f t="shared" si="69"/>
        <v>0.3188405797101449</v>
      </c>
      <c r="BK80" s="197">
        <v>2897970</v>
      </c>
      <c r="BL80" s="197">
        <v>2847000</v>
      </c>
      <c r="BM80" s="197">
        <f t="shared" si="70"/>
        <v>125998.69565217392</v>
      </c>
      <c r="BN80" s="197">
        <f t="shared" si="71"/>
        <v>129409.09090909091</v>
      </c>
      <c r="BO80" s="149">
        <f>'市区町村別_在宅(医科)'!BO80</f>
        <v>1287</v>
      </c>
      <c r="BP80" s="149">
        <f t="shared" si="84"/>
        <v>85</v>
      </c>
      <c r="BQ80" s="149">
        <f t="shared" si="84"/>
        <v>84</v>
      </c>
      <c r="BR80" s="150">
        <f t="shared" si="72"/>
        <v>6.6045066045066048E-2</v>
      </c>
      <c r="BS80" s="150">
        <f t="shared" si="73"/>
        <v>6.5268065268065265E-2</v>
      </c>
      <c r="BT80" s="197">
        <f t="shared" si="43"/>
        <v>9623040</v>
      </c>
      <c r="BU80" s="197">
        <f t="shared" si="43"/>
        <v>9525550</v>
      </c>
      <c r="BV80" s="197">
        <f t="shared" si="74"/>
        <v>113212.23529411765</v>
      </c>
      <c r="BW80" s="197">
        <f t="shared" si="75"/>
        <v>113399.40476190476</v>
      </c>
      <c r="BY80" s="113" t="str">
        <f t="shared" si="76"/>
        <v>貝塚市</v>
      </c>
      <c r="BZ80" s="226">
        <f t="shared" si="77"/>
        <v>5.1525209419946261E-2</v>
      </c>
      <c r="CA80" s="226">
        <f t="shared" si="78"/>
        <v>5.1999999999999998E-2</v>
      </c>
      <c r="CB80" s="113" t="str">
        <f t="shared" si="79"/>
        <v>貝塚市</v>
      </c>
      <c r="CC80" s="226">
        <f t="shared" si="80"/>
        <v>5.144618302513039E-2</v>
      </c>
      <c r="CD80" s="226">
        <f t="shared" si="81"/>
        <v>5.0999999999999997E-2</v>
      </c>
      <c r="CE80" s="115"/>
      <c r="CF80" s="226">
        <f t="shared" si="82"/>
        <v>7.2999999999999995E-2</v>
      </c>
      <c r="CG80" s="226">
        <f t="shared" si="83"/>
        <v>7.2999999999999995E-2</v>
      </c>
      <c r="CH80" s="227">
        <v>999</v>
      </c>
    </row>
    <row r="81" spans="2:83" s="20" customFormat="1" ht="14.25" thickTop="1">
      <c r="B81" s="293" t="s">
        <v>1</v>
      </c>
      <c r="C81" s="294"/>
      <c r="D81" s="18">
        <f>'市区町村別_在宅(医科)'!D81</f>
        <v>4073</v>
      </c>
      <c r="E81" s="18">
        <f>'在宅(歯科)'!$D$6</f>
        <v>442</v>
      </c>
      <c r="F81" s="18">
        <f>'在宅(歯科)'!$E$6</f>
        <v>442</v>
      </c>
      <c r="G81" s="19">
        <f>'在宅(歯科)'!$F$6</f>
        <v>0.10851951878222441</v>
      </c>
      <c r="H81" s="19">
        <f>'在宅(歯科)'!$G$6</f>
        <v>0.10851951878222441</v>
      </c>
      <c r="I81" s="198">
        <f>'在宅(歯科)'!$H$6</f>
        <v>74974150</v>
      </c>
      <c r="J81" s="198">
        <f>'在宅(歯科)'!$I$6</f>
        <v>74850390</v>
      </c>
      <c r="K81" s="198">
        <f>'在宅(歯科)'!$J$6</f>
        <v>169624.77375565612</v>
      </c>
      <c r="L81" s="198">
        <f>'在宅(歯科)'!$K$6</f>
        <v>169344.77375565612</v>
      </c>
      <c r="M81" s="18">
        <f>'市区町村別_在宅(医科)'!M81</f>
        <v>8246</v>
      </c>
      <c r="N81" s="18">
        <f>'在宅(歯科)'!$D$7</f>
        <v>938</v>
      </c>
      <c r="O81" s="18">
        <f>'在宅(歯科)'!$E$7</f>
        <v>937</v>
      </c>
      <c r="P81" s="19">
        <f>'在宅(歯科)'!$F$7</f>
        <v>0.11375212224108659</v>
      </c>
      <c r="Q81" s="19">
        <f>'在宅(歯科)'!$G$7</f>
        <v>0.11363085132185302</v>
      </c>
      <c r="R81" s="198">
        <f>'在宅(歯科)'!$H$7</f>
        <v>162967440</v>
      </c>
      <c r="S81" s="198">
        <f>'在宅(歯科)'!$I$7</f>
        <v>162672340</v>
      </c>
      <c r="T81" s="198">
        <f>'在宅(歯科)'!$J$7</f>
        <v>173739.27505330491</v>
      </c>
      <c r="U81" s="198">
        <f>'在宅(歯科)'!$K$7</f>
        <v>173609.75453575241</v>
      </c>
      <c r="V81" s="18">
        <f>'市区町村別_在宅(医科)'!V81</f>
        <v>502368</v>
      </c>
      <c r="W81" s="18">
        <f>'在宅(歯科)'!$D$8</f>
        <v>10422</v>
      </c>
      <c r="X81" s="18">
        <f>'在宅(歯科)'!$E$8</f>
        <v>10410</v>
      </c>
      <c r="Y81" s="19">
        <f>'在宅(歯科)'!$F$8</f>
        <v>2.0745748136824001E-2</v>
      </c>
      <c r="Z81" s="19">
        <f>'在宅(歯科)'!$G$8</f>
        <v>2.0721861265048731E-2</v>
      </c>
      <c r="AA81" s="198">
        <f>'在宅(歯科)'!$H$8</f>
        <v>1411557550</v>
      </c>
      <c r="AB81" s="198">
        <f>'在宅(歯科)'!$I$8</f>
        <v>1408783530</v>
      </c>
      <c r="AC81" s="198">
        <f>'在宅(歯科)'!$J$8</f>
        <v>135440.1794281328</v>
      </c>
      <c r="AD81" s="198">
        <f>'在宅(歯科)'!$K$8</f>
        <v>135329.82997118155</v>
      </c>
      <c r="AE81" s="18">
        <f>'市区町村別_在宅(医科)'!AE81</f>
        <v>364377</v>
      </c>
      <c r="AF81" s="18">
        <f>'在宅(歯科)'!$D$9</f>
        <v>18738</v>
      </c>
      <c r="AG81" s="18">
        <f>'在宅(歯科)'!$E$9</f>
        <v>18701</v>
      </c>
      <c r="AH81" s="19">
        <f>'在宅(歯科)'!$F$9</f>
        <v>5.1424760618809642E-2</v>
      </c>
      <c r="AI81" s="19">
        <f>'在宅(歯科)'!$G$9</f>
        <v>5.1323217436885421E-2</v>
      </c>
      <c r="AJ81" s="198">
        <f>'在宅(歯科)'!$H$9</f>
        <v>2502123040</v>
      </c>
      <c r="AK81" s="198">
        <f>'在宅(歯科)'!$I$9</f>
        <v>2496076790</v>
      </c>
      <c r="AL81" s="198">
        <f>'在宅(歯科)'!$J$9</f>
        <v>133532.02262781514</v>
      </c>
      <c r="AM81" s="198">
        <f>'在宅(歯科)'!$K$9</f>
        <v>133472.90465750496</v>
      </c>
      <c r="AN81" s="143">
        <f>'市区町村別_在宅(医科)'!AN81</f>
        <v>229658</v>
      </c>
      <c r="AO81" s="143">
        <f>'在宅(歯科)'!$D$10</f>
        <v>26968</v>
      </c>
      <c r="AP81" s="143">
        <f>'在宅(歯科)'!$E$10</f>
        <v>26926</v>
      </c>
      <c r="AQ81" s="144">
        <f>'在宅(歯科)'!$F$10</f>
        <v>0.11742678243300908</v>
      </c>
      <c r="AR81" s="144">
        <f>'在宅(歯科)'!$G$10</f>
        <v>0.11724390180180964</v>
      </c>
      <c r="AS81" s="199">
        <f>'在宅(歯科)'!$H$10</f>
        <v>3530689740</v>
      </c>
      <c r="AT81" s="199">
        <f>'在宅(歯科)'!$I$10</f>
        <v>3522961770</v>
      </c>
      <c r="AU81" s="199">
        <f>'在宅(歯科)'!$J$10</f>
        <v>130921.45283298724</v>
      </c>
      <c r="AV81" s="199">
        <f>'在宅(歯科)'!$K$10</f>
        <v>130838.66040258486</v>
      </c>
      <c r="AW81" s="18">
        <f>'市区町村別_在宅(医科)'!AW81</f>
        <v>105915</v>
      </c>
      <c r="AX81" s="18">
        <f>'在宅(歯科)'!$D$11</f>
        <v>22456</v>
      </c>
      <c r="AY81" s="18">
        <f>'在宅(歯科)'!$E$11</f>
        <v>22404</v>
      </c>
      <c r="AZ81" s="19">
        <f>'在宅(歯科)'!$F$11</f>
        <v>0.21201907189727612</v>
      </c>
      <c r="BA81" s="19">
        <f>'在宅(歯科)'!$G$11</f>
        <v>0.21152811216541567</v>
      </c>
      <c r="BB81" s="198">
        <f>'在宅(歯科)'!$H$11</f>
        <v>2834531400</v>
      </c>
      <c r="BC81" s="198">
        <f>'在宅(歯科)'!$I$11</f>
        <v>2827178490</v>
      </c>
      <c r="BD81" s="198">
        <f>'在宅(歯科)'!$J$11</f>
        <v>126226.01531884575</v>
      </c>
      <c r="BE81" s="198">
        <f>'在宅(歯科)'!$K$11</f>
        <v>126190.7913765399</v>
      </c>
      <c r="BF81" s="18">
        <f>'市区町村別_在宅(医科)'!BF81</f>
        <v>38029</v>
      </c>
      <c r="BG81" s="18">
        <f>'在宅(歯科)'!$D$12</f>
        <v>11075</v>
      </c>
      <c r="BH81" s="18">
        <f>'在宅(歯科)'!$E$12</f>
        <v>11046</v>
      </c>
      <c r="BI81" s="19">
        <f>'在宅(歯科)'!$F$12</f>
        <v>0.29122511767335457</v>
      </c>
      <c r="BJ81" s="19">
        <f>'在宅(歯科)'!$G$12</f>
        <v>0.29046254174445818</v>
      </c>
      <c r="BK81" s="198">
        <f>'在宅(歯科)'!$H$12</f>
        <v>1366928240</v>
      </c>
      <c r="BL81" s="198">
        <f>'在宅(歯科)'!$I$12</f>
        <v>1362594840</v>
      </c>
      <c r="BM81" s="198">
        <f>'在宅(歯科)'!$J$12</f>
        <v>123424.67178329571</v>
      </c>
      <c r="BN81" s="198">
        <f>'在宅(歯科)'!$K$12</f>
        <v>123356.40412819121</v>
      </c>
      <c r="BO81" s="18">
        <f>'市区町村別_在宅(医科)'!BO81</f>
        <v>1252666</v>
      </c>
      <c r="BP81" s="18">
        <f>'在宅(歯科)'!$D$13</f>
        <v>91039</v>
      </c>
      <c r="BQ81" s="18">
        <f>'在宅(歯科)'!$E$13</f>
        <v>90866</v>
      </c>
      <c r="BR81" s="19">
        <f>'在宅(歯科)'!$F$13</f>
        <v>7.2676196208726035E-2</v>
      </c>
      <c r="BS81" s="19">
        <f>'在宅(歯科)'!$G$13</f>
        <v>7.2538090760027013E-2</v>
      </c>
      <c r="BT81" s="198">
        <f>'在宅(歯科)'!$H$13</f>
        <v>11883771560</v>
      </c>
      <c r="BU81" s="198">
        <f>'在宅(歯科)'!$I$13</f>
        <v>11855118150</v>
      </c>
      <c r="BV81" s="198">
        <f>'在宅(歯科)'!$J$13</f>
        <v>130534.95271257374</v>
      </c>
      <c r="BW81" s="198">
        <f>'在宅(歯科)'!$K$13</f>
        <v>130468.14154909427</v>
      </c>
      <c r="BY81" s="112"/>
      <c r="BZ81" s="112"/>
      <c r="CA81" s="112"/>
      <c r="CB81" s="112"/>
      <c r="CC81" s="112"/>
      <c r="CD81" s="112"/>
      <c r="CE81" s="116"/>
    </row>
    <row r="82" spans="2:83" s="112" customFormat="1">
      <c r="B82" s="234"/>
      <c r="CE82" s="116"/>
    </row>
  </sheetData>
  <mergeCells count="56">
    <mergeCell ref="BY5:CA6"/>
    <mergeCell ref="CB5:CD6"/>
    <mergeCell ref="B3:B6"/>
    <mergeCell ref="C3:C6"/>
    <mergeCell ref="D3:L3"/>
    <mergeCell ref="M3:U3"/>
    <mergeCell ref="V3:AD3"/>
    <mergeCell ref="N4:O4"/>
    <mergeCell ref="P4:Q4"/>
    <mergeCell ref="R4:S4"/>
    <mergeCell ref="T4:U4"/>
    <mergeCell ref="AC4:AD4"/>
    <mergeCell ref="AN3:AV3"/>
    <mergeCell ref="AW3:BE3"/>
    <mergeCell ref="BF3:BN3"/>
    <mergeCell ref="BO3:BW3"/>
    <mergeCell ref="D4:D6"/>
    <mergeCell ref="E4:F4"/>
    <mergeCell ref="G4:H4"/>
    <mergeCell ref="I4:J4"/>
    <mergeCell ref="K4:L4"/>
    <mergeCell ref="M4:M6"/>
    <mergeCell ref="AE3:AM3"/>
    <mergeCell ref="AO4:AP4"/>
    <mergeCell ref="V4:V6"/>
    <mergeCell ref="W4:X4"/>
    <mergeCell ref="Y4:Z4"/>
    <mergeCell ref="AA4:AB4"/>
    <mergeCell ref="AE4:AE6"/>
    <mergeCell ref="AJ4:AK4"/>
    <mergeCell ref="AL4:AM4"/>
    <mergeCell ref="AN4:AN6"/>
    <mergeCell ref="BT4:BU4"/>
    <mergeCell ref="BV4:BW4"/>
    <mergeCell ref="BB4:BC4"/>
    <mergeCell ref="BD4:BE4"/>
    <mergeCell ref="BF4:BF6"/>
    <mergeCell ref="BG4:BH4"/>
    <mergeCell ref="BI4:BJ4"/>
    <mergeCell ref="BK4:BL4"/>
    <mergeCell ref="CF5:CF6"/>
    <mergeCell ref="CG5:CG6"/>
    <mergeCell ref="CH5:CH6"/>
    <mergeCell ref="B81:C81"/>
    <mergeCell ref="BM4:BN4"/>
    <mergeCell ref="BO4:BO6"/>
    <mergeCell ref="BP4:BQ4"/>
    <mergeCell ref="BR4:BS4"/>
    <mergeCell ref="AQ4:AR4"/>
    <mergeCell ref="AS4:AT4"/>
    <mergeCell ref="AU4:AV4"/>
    <mergeCell ref="AW4:AW6"/>
    <mergeCell ref="AX4:AY4"/>
    <mergeCell ref="AZ4:BA4"/>
    <mergeCell ref="AF4:AG4"/>
    <mergeCell ref="AH4:AI4"/>
  </mergeCells>
  <phoneticPr fontId="3"/>
  <pageMargins left="0.39370078740157483" right="0.23622047244094491" top="0.43307086614173229" bottom="0.31496062992125984" header="0.31496062992125984" footer="0.19685039370078741"/>
  <pageSetup paperSize="8" scale="75" fitToHeight="0" orientation="landscape" r:id="rId1"/>
  <headerFooter>
    <oddHeader>&amp;R&amp;"ＭＳ 明朝,標準"&amp;12 2-14.在宅医療に係る分析</oddHeader>
  </headerFooter>
  <colBreaks count="2" manualBreakCount="2">
    <brk id="30" max="80" man="1"/>
    <brk id="57" max="80" man="1"/>
  </colBreaks>
  <ignoredErrors>
    <ignoredError sqref="BZ7:BZ11 CC7:CC11" emptyCellReferenc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3.25" style="11" customWidth="1"/>
    <col min="3" max="3" width="9.625" style="11" customWidth="1"/>
    <col min="4" max="9" width="13.125" style="11" customWidth="1"/>
    <col min="10" max="12" width="20.625" style="11" customWidth="1"/>
    <col min="13" max="13" width="6.625" style="11" customWidth="1"/>
    <col min="14" max="16384" width="9" style="11"/>
  </cols>
  <sheetData>
    <row r="1" spans="1:1" ht="16.5" customHeight="1">
      <c r="A1" s="11" t="s">
        <v>164</v>
      </c>
    </row>
    <row r="2" spans="1:1" ht="16.5" customHeight="1">
      <c r="A2" s="11" t="s">
        <v>159</v>
      </c>
    </row>
  </sheetData>
  <phoneticPr fontId="3"/>
  <pageMargins left="0.47244094488188981" right="0.23622047244094491" top="0.43307086614173229" bottom="0.31496062992125984" header="0.31496062992125984" footer="0.19685039370078741"/>
  <pageSetup paperSize="9" scale="70" fitToHeight="0" orientation="portrait" r:id="rId1"/>
  <headerFooter>
    <oddHeader>&amp;R&amp;"ＭＳ 明朝,標準"&amp;12 2-14.在宅医療に係る分析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95" customWidth="1"/>
    <col min="2" max="2" width="2.125" style="95" customWidth="1"/>
    <col min="3" max="3" width="8.375" style="95" customWidth="1"/>
    <col min="4" max="4" width="11.625" style="95" customWidth="1"/>
    <col min="5" max="5" width="5.5" style="95" bestFit="1" customWidth="1"/>
    <col min="6" max="6" width="11.625" style="95" customWidth="1"/>
    <col min="7" max="7" width="5.5" style="95" customWidth="1"/>
    <col min="8" max="16" width="8.875" style="95" customWidth="1"/>
    <col min="17" max="17" width="2" style="12" customWidth="1"/>
    <col min="18" max="16384" width="9" style="12"/>
  </cols>
  <sheetData>
    <row r="1" spans="1:16">
      <c r="A1" s="95" t="s">
        <v>193</v>
      </c>
    </row>
    <row r="2" spans="1:16">
      <c r="A2" s="95" t="s">
        <v>192</v>
      </c>
    </row>
    <row r="4" spans="1:16" ht="13.5" customHeight="1">
      <c r="B4" s="167"/>
      <c r="C4" s="168"/>
      <c r="D4" s="168"/>
      <c r="E4" s="168"/>
      <c r="F4" s="168"/>
      <c r="G4" s="169"/>
    </row>
    <row r="5" spans="1:16" ht="13.5" customHeight="1">
      <c r="B5" s="170"/>
      <c r="C5" s="171"/>
      <c r="D5" s="172">
        <v>8.9999999999999983E-2</v>
      </c>
      <c r="E5" s="173" t="s">
        <v>302</v>
      </c>
      <c r="F5" s="174">
        <v>9.9999999999999992E-2</v>
      </c>
      <c r="G5" s="175" t="s">
        <v>303</v>
      </c>
    </row>
    <row r="6" spans="1:16">
      <c r="B6" s="170"/>
      <c r="D6" s="172"/>
      <c r="E6" s="173"/>
      <c r="F6" s="174"/>
      <c r="G6" s="175"/>
    </row>
    <row r="7" spans="1:16">
      <c r="B7" s="170"/>
      <c r="C7" s="176"/>
      <c r="D7" s="172">
        <v>7.9999999999999988E-2</v>
      </c>
      <c r="E7" s="173" t="s">
        <v>302</v>
      </c>
      <c r="F7" s="174">
        <v>8.9999999999999983E-2</v>
      </c>
      <c r="G7" s="175" t="s">
        <v>304</v>
      </c>
    </row>
    <row r="8" spans="1:16">
      <c r="B8" s="170"/>
      <c r="D8" s="172"/>
      <c r="E8" s="173"/>
      <c r="F8" s="174"/>
      <c r="G8" s="175"/>
    </row>
    <row r="9" spans="1:16">
      <c r="B9" s="170"/>
      <c r="C9" s="177"/>
      <c r="D9" s="172">
        <v>6.9999999999999993E-2</v>
      </c>
      <c r="E9" s="173" t="s">
        <v>302</v>
      </c>
      <c r="F9" s="174">
        <v>7.9999999999999988E-2</v>
      </c>
      <c r="G9" s="175" t="s">
        <v>304</v>
      </c>
    </row>
    <row r="10" spans="1:16">
      <c r="B10" s="170"/>
      <c r="D10" s="172"/>
      <c r="E10" s="173"/>
      <c r="F10" s="174"/>
      <c r="G10" s="175"/>
    </row>
    <row r="11" spans="1:16">
      <c r="B11" s="170"/>
      <c r="C11" s="178"/>
      <c r="D11" s="172">
        <v>0.06</v>
      </c>
      <c r="E11" s="173" t="s">
        <v>302</v>
      </c>
      <c r="F11" s="174">
        <v>6.9999999999999993E-2</v>
      </c>
      <c r="G11" s="175" t="s">
        <v>304</v>
      </c>
    </row>
    <row r="12" spans="1:16">
      <c r="B12" s="170"/>
      <c r="D12" s="172"/>
      <c r="E12" s="173"/>
      <c r="F12" s="174"/>
      <c r="G12" s="175"/>
    </row>
    <row r="13" spans="1:16">
      <c r="B13" s="170"/>
      <c r="C13" s="179"/>
      <c r="D13" s="172">
        <v>0.05</v>
      </c>
      <c r="E13" s="173" t="s">
        <v>302</v>
      </c>
      <c r="F13" s="174">
        <v>0.06</v>
      </c>
      <c r="G13" s="175" t="s">
        <v>304</v>
      </c>
    </row>
    <row r="14" spans="1:16">
      <c r="B14" s="180"/>
      <c r="C14" s="181"/>
      <c r="D14" s="181"/>
      <c r="E14" s="181"/>
      <c r="F14" s="181"/>
      <c r="G14" s="182"/>
    </row>
    <row r="16" spans="1:16">
      <c r="B16" s="167"/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169"/>
    </row>
    <row r="17" spans="2:16">
      <c r="B17" s="170"/>
      <c r="P17" s="183"/>
    </row>
    <row r="18" spans="2:16">
      <c r="B18" s="170"/>
      <c r="P18" s="183"/>
    </row>
    <row r="19" spans="2:16">
      <c r="B19" s="170"/>
      <c r="P19" s="183"/>
    </row>
    <row r="20" spans="2:16">
      <c r="B20" s="170"/>
      <c r="P20" s="183"/>
    </row>
    <row r="21" spans="2:16">
      <c r="B21" s="170"/>
      <c r="P21" s="183"/>
    </row>
    <row r="22" spans="2:16">
      <c r="B22" s="170"/>
      <c r="P22" s="183"/>
    </row>
    <row r="23" spans="2:16">
      <c r="B23" s="170"/>
      <c r="P23" s="183"/>
    </row>
    <row r="24" spans="2:16">
      <c r="B24" s="170"/>
      <c r="P24" s="183"/>
    </row>
    <row r="25" spans="2:16">
      <c r="B25" s="170"/>
      <c r="P25" s="183"/>
    </row>
    <row r="26" spans="2:16">
      <c r="B26" s="170"/>
      <c r="P26" s="183"/>
    </row>
    <row r="27" spans="2:16">
      <c r="B27" s="170"/>
      <c r="P27" s="183"/>
    </row>
    <row r="28" spans="2:16">
      <c r="B28" s="170"/>
      <c r="P28" s="183"/>
    </row>
    <row r="29" spans="2:16">
      <c r="B29" s="170"/>
      <c r="P29" s="183"/>
    </row>
    <row r="30" spans="2:16">
      <c r="B30" s="170"/>
      <c r="P30" s="183"/>
    </row>
    <row r="31" spans="2:16">
      <c r="B31" s="170"/>
      <c r="P31" s="183"/>
    </row>
    <row r="32" spans="2:16">
      <c r="B32" s="170"/>
      <c r="P32" s="183"/>
    </row>
    <row r="33" spans="2:16">
      <c r="B33" s="170"/>
      <c r="P33" s="183"/>
    </row>
    <row r="34" spans="2:16">
      <c r="B34" s="170"/>
      <c r="P34" s="183"/>
    </row>
    <row r="35" spans="2:16">
      <c r="B35" s="170"/>
      <c r="P35" s="183"/>
    </row>
    <row r="36" spans="2:16">
      <c r="B36" s="170"/>
      <c r="P36" s="183"/>
    </row>
    <row r="37" spans="2:16">
      <c r="B37" s="170"/>
      <c r="P37" s="183"/>
    </row>
    <row r="38" spans="2:16">
      <c r="B38" s="170"/>
      <c r="P38" s="183"/>
    </row>
    <row r="39" spans="2:16">
      <c r="B39" s="170"/>
      <c r="P39" s="183"/>
    </row>
    <row r="40" spans="2:16">
      <c r="B40" s="170"/>
      <c r="P40" s="183"/>
    </row>
    <row r="41" spans="2:16">
      <c r="B41" s="170"/>
      <c r="P41" s="183"/>
    </row>
    <row r="42" spans="2:16">
      <c r="B42" s="170"/>
      <c r="P42" s="183"/>
    </row>
    <row r="43" spans="2:16">
      <c r="B43" s="170"/>
      <c r="P43" s="183"/>
    </row>
    <row r="44" spans="2:16">
      <c r="B44" s="170"/>
      <c r="P44" s="183"/>
    </row>
    <row r="45" spans="2:16">
      <c r="B45" s="170"/>
      <c r="P45" s="183"/>
    </row>
    <row r="46" spans="2:16">
      <c r="B46" s="170"/>
      <c r="P46" s="183"/>
    </row>
    <row r="47" spans="2:16">
      <c r="B47" s="170"/>
      <c r="P47" s="183"/>
    </row>
    <row r="48" spans="2:16">
      <c r="B48" s="170"/>
      <c r="P48" s="183"/>
    </row>
    <row r="49" spans="2:16">
      <c r="B49" s="170"/>
      <c r="P49" s="183"/>
    </row>
    <row r="50" spans="2:16">
      <c r="B50" s="170"/>
      <c r="P50" s="183"/>
    </row>
    <row r="51" spans="2:16">
      <c r="B51" s="170"/>
      <c r="P51" s="183"/>
    </row>
    <row r="52" spans="2:16">
      <c r="B52" s="170"/>
      <c r="P52" s="183"/>
    </row>
    <row r="53" spans="2:16">
      <c r="B53" s="170"/>
      <c r="P53" s="183"/>
    </row>
    <row r="54" spans="2:16">
      <c r="B54" s="170"/>
      <c r="P54" s="183"/>
    </row>
    <row r="55" spans="2:16">
      <c r="B55" s="170"/>
      <c r="P55" s="183"/>
    </row>
    <row r="56" spans="2:16">
      <c r="B56" s="170"/>
      <c r="P56" s="183"/>
    </row>
    <row r="57" spans="2:16">
      <c r="B57" s="170"/>
      <c r="P57" s="183"/>
    </row>
    <row r="58" spans="2:16">
      <c r="B58" s="170"/>
      <c r="P58" s="183"/>
    </row>
    <row r="59" spans="2:16">
      <c r="B59" s="170"/>
      <c r="P59" s="183"/>
    </row>
    <row r="60" spans="2:16">
      <c r="B60" s="170"/>
      <c r="P60" s="183"/>
    </row>
    <row r="61" spans="2:16">
      <c r="B61" s="170"/>
      <c r="P61" s="183"/>
    </row>
    <row r="62" spans="2:16">
      <c r="B62" s="170"/>
      <c r="P62" s="183"/>
    </row>
    <row r="63" spans="2:16">
      <c r="B63" s="170"/>
      <c r="P63" s="183"/>
    </row>
    <row r="64" spans="2:16">
      <c r="B64" s="170"/>
      <c r="P64" s="183"/>
    </row>
    <row r="65" spans="2:16">
      <c r="B65" s="170"/>
      <c r="P65" s="183"/>
    </row>
    <row r="66" spans="2:16">
      <c r="B66" s="170"/>
      <c r="P66" s="183"/>
    </row>
    <row r="67" spans="2:16">
      <c r="B67" s="170"/>
      <c r="P67" s="183"/>
    </row>
    <row r="68" spans="2:16">
      <c r="B68" s="170"/>
      <c r="P68" s="183"/>
    </row>
    <row r="69" spans="2:16">
      <c r="B69" s="170"/>
      <c r="P69" s="183"/>
    </row>
    <row r="70" spans="2:16">
      <c r="B70" s="170"/>
      <c r="P70" s="183"/>
    </row>
    <row r="71" spans="2:16">
      <c r="B71" s="170"/>
      <c r="P71" s="183"/>
    </row>
    <row r="72" spans="2:16">
      <c r="B72" s="170"/>
      <c r="P72" s="183"/>
    </row>
    <row r="73" spans="2:16">
      <c r="B73" s="170"/>
      <c r="P73" s="183"/>
    </row>
    <row r="74" spans="2:16">
      <c r="B74" s="170"/>
      <c r="P74" s="183"/>
    </row>
    <row r="75" spans="2:16">
      <c r="B75" s="170"/>
      <c r="P75" s="183"/>
    </row>
    <row r="76" spans="2:16">
      <c r="B76" s="170"/>
      <c r="P76" s="183"/>
    </row>
    <row r="77" spans="2:16">
      <c r="B77" s="170"/>
      <c r="P77" s="183"/>
    </row>
    <row r="78" spans="2:16">
      <c r="B78" s="170"/>
      <c r="P78" s="183"/>
    </row>
    <row r="79" spans="2:16">
      <c r="B79" s="170"/>
      <c r="P79" s="183"/>
    </row>
    <row r="80" spans="2:16">
      <c r="B80" s="170"/>
      <c r="P80" s="183"/>
    </row>
    <row r="81" spans="2:16">
      <c r="B81" s="170"/>
      <c r="P81" s="183"/>
    </row>
    <row r="82" spans="2:16">
      <c r="B82" s="170"/>
      <c r="P82" s="183"/>
    </row>
    <row r="83" spans="2:16">
      <c r="B83" s="170"/>
      <c r="P83" s="183"/>
    </row>
    <row r="84" spans="2:16">
      <c r="B84" s="180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4"/>
    </row>
  </sheetData>
  <phoneticPr fontId="3"/>
  <pageMargins left="0.47244094488188981" right="0.23622047244094491" top="0.43307086614173229" bottom="0.31496062992125984" header="0.31496062992125984" footer="0.19685039370078741"/>
  <pageSetup paperSize="9" scale="70" orientation="portrait" r:id="rId1"/>
  <headerFooter>
    <oddHeader>&amp;R&amp;"ＭＳ 明朝,標準"&amp;12 2-14.在宅医療に係る分析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3.25" style="11" customWidth="1"/>
    <col min="3" max="3" width="9.625" style="11" customWidth="1"/>
    <col min="4" max="9" width="13.125" style="11" customWidth="1"/>
    <col min="10" max="12" width="20.625" style="11" customWidth="1"/>
    <col min="13" max="13" width="6.625" style="11" customWidth="1"/>
    <col min="14" max="16384" width="9" style="11"/>
  </cols>
  <sheetData>
    <row r="1" spans="1:1" ht="16.5" customHeight="1">
      <c r="A1" s="11" t="s">
        <v>165</v>
      </c>
    </row>
    <row r="2" spans="1:1" ht="16.5" customHeight="1">
      <c r="A2" s="11" t="s">
        <v>159</v>
      </c>
    </row>
  </sheetData>
  <phoneticPr fontId="3"/>
  <pageMargins left="0.47244094488188981" right="0.23622047244094491" top="0.43307086614173229" bottom="0.31496062992125984" header="0.31496062992125984" footer="0.19685039370078741"/>
  <pageSetup paperSize="9" scale="70" fitToHeight="0" orientation="portrait" r:id="rId1"/>
  <headerFooter>
    <oddHeader>&amp;R&amp;"ＭＳ 明朝,標準"&amp;12 2-14.在宅医療に係る分析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47"/>
  <sheetViews>
    <sheetView showGridLines="0" zoomScaleNormal="100" zoomScaleSheetLayoutView="100" workbookViewId="0"/>
  </sheetViews>
  <sheetFormatPr defaultColWidth="9" defaultRowHeight="13.5"/>
  <cols>
    <col min="1" max="1" width="4.625" style="12" customWidth="1"/>
    <col min="2" max="2" width="3.25" style="12" customWidth="1"/>
    <col min="3" max="3" width="7.5" style="12" customWidth="1"/>
    <col min="4" max="4" width="23.375" style="12" customWidth="1"/>
    <col min="5" max="9" width="13.375" style="12" customWidth="1"/>
    <col min="10" max="10" width="12.625" style="12" customWidth="1"/>
    <col min="11" max="12" width="9" style="12"/>
    <col min="13" max="13" width="13" style="12" bestFit="1" customWidth="1"/>
    <col min="14" max="14" width="17.25" style="12" bestFit="1" customWidth="1"/>
    <col min="15" max="16384" width="9" style="12"/>
  </cols>
  <sheetData>
    <row r="1" spans="1:14" ht="16.5" customHeight="1">
      <c r="A1" s="21" t="s">
        <v>172</v>
      </c>
    </row>
    <row r="2" spans="1:14" ht="16.5" customHeight="1">
      <c r="A2" s="12" t="s">
        <v>131</v>
      </c>
    </row>
    <row r="3" spans="1:14" ht="16.5" customHeight="1">
      <c r="B3" s="285" t="s">
        <v>210</v>
      </c>
      <c r="C3" s="285"/>
      <c r="D3" s="285"/>
      <c r="E3" s="202">
        <f>'地区別_在宅(医科)'!BO15</f>
        <v>1252666</v>
      </c>
    </row>
    <row r="4" spans="1:14" ht="16.5" customHeight="1"/>
    <row r="5" spans="1:14" ht="49.5" customHeight="1">
      <c r="B5" s="14" t="s">
        <v>85</v>
      </c>
      <c r="C5" s="310" t="s">
        <v>92</v>
      </c>
      <c r="D5" s="311"/>
      <c r="E5" s="14" t="s">
        <v>208</v>
      </c>
      <c r="F5" s="187" t="s">
        <v>198</v>
      </c>
      <c r="G5" s="17" t="s">
        <v>93</v>
      </c>
      <c r="H5" s="17" t="s">
        <v>199</v>
      </c>
      <c r="I5" s="100" t="s">
        <v>168</v>
      </c>
      <c r="J5" s="100" t="s">
        <v>206</v>
      </c>
    </row>
    <row r="6" spans="1:14">
      <c r="B6" s="117">
        <v>1</v>
      </c>
      <c r="C6" s="86" t="str">
        <f>'地区別_在宅患者の疾病傾向(一人当たり医療費)'!F52</f>
        <v>0601</v>
      </c>
      <c r="D6" s="30" t="str">
        <f>'地区別_在宅患者の疾病傾向(一人当たり医療費)'!G52</f>
        <v>パーキンソン病</v>
      </c>
      <c r="E6" s="96">
        <f>'地区別_在宅患者の疾病傾向(一人当たり医療費)'!H52</f>
        <v>1144723989</v>
      </c>
      <c r="F6" s="58">
        <f>'地区別_在宅患者の疾病傾向(一人当たり医療費)'!I52</f>
        <v>2.9523113483039636E-2</v>
      </c>
      <c r="G6" s="46">
        <f>'地区別_在宅患者の疾病傾向(一人当たり医療費)'!J52</f>
        <v>7101</v>
      </c>
      <c r="H6" s="47">
        <f>'地区別_在宅患者の疾病傾向(一人当たり医療費)'!K52</f>
        <v>5.3163135434603576E-2</v>
      </c>
      <c r="I6" s="59">
        <f>'地区別_在宅患者の疾病傾向(一人当たり医療費)'!L52</f>
        <v>161206.02577101818</v>
      </c>
      <c r="J6" s="203">
        <f>'地区別_在宅患者の疾病傾向(一人当たり医療費)'!M52</f>
        <v>5.6687097757901943E-3</v>
      </c>
      <c r="N6" s="55"/>
    </row>
    <row r="7" spans="1:14">
      <c r="B7" s="118">
        <v>2</v>
      </c>
      <c r="C7" s="75" t="str">
        <f>'地区別_在宅患者の疾病傾向(一人当たり医療費)'!F53</f>
        <v>0602</v>
      </c>
      <c r="D7" s="31" t="str">
        <f>'地区別_在宅患者の疾病傾向(一人当たり医療費)'!G53</f>
        <v>アルツハイマー病</v>
      </c>
      <c r="E7" s="97">
        <f>'地区別_在宅患者の疾病傾向(一人当たり医療費)'!H53</f>
        <v>4198135706</v>
      </c>
      <c r="F7" s="61">
        <f>'地区別_在宅患者の疾病傾向(一人当たり医療費)'!I53</f>
        <v>0.10827242030081953</v>
      </c>
      <c r="G7" s="48">
        <f>'地区別_在宅患者の疾病傾向(一人当たり医療費)'!J53</f>
        <v>30331</v>
      </c>
      <c r="H7" s="49">
        <f>'地区別_在宅患者の疾病傾向(一人当たり医療費)'!K53</f>
        <v>0.22707943400464176</v>
      </c>
      <c r="I7" s="62">
        <f>'地区別_在宅患者の疾病傾向(一人当たり医療費)'!L53</f>
        <v>138410.72519864165</v>
      </c>
      <c r="J7" s="204">
        <f>'地区別_在宅患者の疾病傾向(一人当たり医療費)'!M53</f>
        <v>2.4213158176241711E-2</v>
      </c>
      <c r="N7" s="55"/>
    </row>
    <row r="8" spans="1:14">
      <c r="B8" s="118">
        <v>3</v>
      </c>
      <c r="C8" s="75" t="str">
        <f>'地区別_在宅患者の疾病傾向(一人当たり医療費)'!F54</f>
        <v>0209</v>
      </c>
      <c r="D8" s="34" t="str">
        <f>'地区別_在宅患者の疾病傾向(一人当たり医療費)'!G54</f>
        <v>白血病</v>
      </c>
      <c r="E8" s="97">
        <f>'地区別_在宅患者の疾病傾向(一人当たり医療費)'!H54</f>
        <v>28976729</v>
      </c>
      <c r="F8" s="61">
        <f>'地区別_在宅患者の疾病傾向(一人当たり医療費)'!I54</f>
        <v>7.4732709968069479E-4</v>
      </c>
      <c r="G8" s="48">
        <f>'地区別_在宅患者の疾病傾向(一人当たり医療費)'!J54</f>
        <v>212</v>
      </c>
      <c r="H8" s="49">
        <f>'地区別_在宅患者の疾病傾向(一人当たり医療費)'!K54</f>
        <v>1.5871827506176537E-3</v>
      </c>
      <c r="I8" s="62">
        <f>'地区別_在宅患者の疾病傾向(一人当たり医療費)'!L54</f>
        <v>136682.68396226416</v>
      </c>
      <c r="J8" s="204">
        <f>'地区別_在宅患者の疾病傾向(一人当たり医療費)'!M54</f>
        <v>1.6923904696064234E-4</v>
      </c>
      <c r="N8" s="55"/>
    </row>
    <row r="9" spans="1:14">
      <c r="B9" s="118">
        <v>4</v>
      </c>
      <c r="C9" s="75" t="str">
        <f>'地区別_在宅患者の疾病傾向(一人当たり医療費)'!F55</f>
        <v>1402</v>
      </c>
      <c r="D9" s="34" t="str">
        <f>'地区別_在宅患者の疾病傾向(一人当たり医療費)'!G55</f>
        <v>腎不全</v>
      </c>
      <c r="E9" s="97">
        <f>'地区別_在宅患者の疾病傾向(一人当たり医療費)'!H55</f>
        <v>1551128791</v>
      </c>
      <c r="F9" s="61">
        <f>'地区別_在宅患者の疾病傾向(一人当たり医療費)'!I55</f>
        <v>4.0004535384558164E-2</v>
      </c>
      <c r="G9" s="48">
        <f>'地区別_在宅患者の疾病傾向(一人当たり医療費)'!J55</f>
        <v>12867</v>
      </c>
      <c r="H9" s="49">
        <f>'地区別_在宅患者の疾病傾向(一人当たり医療費)'!K55</f>
        <v>9.6331511566968633E-2</v>
      </c>
      <c r="I9" s="62">
        <f>'地区別_在宅患者の疾病傾向(一人当たり医療費)'!L55</f>
        <v>120550.92803295252</v>
      </c>
      <c r="J9" s="204">
        <f>'地区別_在宅患者の疾病傾向(一人当たり医療費)'!M55</f>
        <v>1.0271692534163136E-2</v>
      </c>
      <c r="N9" s="55"/>
    </row>
    <row r="10" spans="1:14">
      <c r="B10" s="119">
        <v>5</v>
      </c>
      <c r="C10" s="79" t="str">
        <f>'地区別_在宅患者の疾病傾向(一人当たり医療費)'!F56</f>
        <v>1009</v>
      </c>
      <c r="D10" s="35" t="str">
        <f>'地区別_在宅患者の疾病傾向(一人当たり医療費)'!G56</f>
        <v>慢性閉塞性肺疾患</v>
      </c>
      <c r="E10" s="98">
        <f>'地区別_在宅患者の疾病傾向(一人当たり医療費)'!H56</f>
        <v>1742705732</v>
      </c>
      <c r="F10" s="64">
        <f>'地区別_在宅患者の疾病傾向(一人当たり医療費)'!I56</f>
        <v>4.4945418797700809E-2</v>
      </c>
      <c r="G10" s="50">
        <f>'地区別_在宅患者の疾病傾向(一人当たり医療費)'!J56</f>
        <v>17001</v>
      </c>
      <c r="H10" s="51">
        <f>'地区別_在宅患者の疾病傾向(一人当たり医療費)'!K56</f>
        <v>0.12728157520401287</v>
      </c>
      <c r="I10" s="65">
        <f>'地区別_在宅患者の疾病傾向(一人当たり医療費)'!L56</f>
        <v>102506.0721134051</v>
      </c>
      <c r="J10" s="205">
        <f>'地区別_在宅患者の疾病傾向(一人当たり医療費)'!M56</f>
        <v>1.3571853949895662E-2</v>
      </c>
      <c r="N10" s="55"/>
    </row>
    <row r="11" spans="1:14">
      <c r="B11" s="66" t="s">
        <v>151</v>
      </c>
      <c r="C11" s="83"/>
      <c r="D11" s="84"/>
      <c r="E11" s="99">
        <f>'地区別_在宅患者の疾病傾向(一人当たり医療費)'!H57</f>
        <v>38773823420</v>
      </c>
      <c r="F11" s="67" t="str">
        <f>'地区別_在宅患者の疾病傾向(一人当たり医療費)'!I57</f>
        <v>-</v>
      </c>
      <c r="G11" s="52">
        <f>'地区別_在宅患者の疾病傾向(一人当たり医療費)'!J57</f>
        <v>133570</v>
      </c>
      <c r="H11" s="67" t="str">
        <f>'地区別_在宅患者の疾病傾向(一人当たり医療費)'!K57</f>
        <v>-</v>
      </c>
      <c r="I11" s="68">
        <f>'地区別_在宅患者の疾病傾向(一人当たり医療費)'!L57</f>
        <v>290288.41371565469</v>
      </c>
      <c r="J11" s="206">
        <f>'地区別_在宅患者の疾病傾向(一人当たり医療費)'!M57</f>
        <v>0.10662858255911792</v>
      </c>
      <c r="N11" s="55"/>
    </row>
    <row r="12" spans="1:14" s="2" customFormat="1" ht="15" customHeight="1">
      <c r="B12" s="90" t="s">
        <v>205</v>
      </c>
      <c r="C12" s="5"/>
      <c r="D12" s="5"/>
      <c r="E12" s="5"/>
      <c r="F12" s="5"/>
      <c r="G12" s="6"/>
      <c r="H12" s="1"/>
    </row>
    <row r="13" spans="1:14" s="2" customFormat="1" ht="15" customHeight="1">
      <c r="B13" s="91" t="s">
        <v>83</v>
      </c>
    </row>
    <row r="14" spans="1:14" s="2" customFormat="1" ht="15" customHeight="1">
      <c r="B14" s="92" t="s">
        <v>305</v>
      </c>
    </row>
    <row r="15" spans="1:14" s="2" customFormat="1" ht="15" customHeight="1">
      <c r="B15" s="248" t="s">
        <v>308</v>
      </c>
    </row>
    <row r="17" spans="1:1" ht="16.5" customHeight="1">
      <c r="A17" s="21" t="s">
        <v>167</v>
      </c>
    </row>
    <row r="18" spans="1:1" ht="16.5" customHeight="1">
      <c r="A18" s="12" t="s">
        <v>131</v>
      </c>
    </row>
    <row r="41" spans="2:8" s="2" customFormat="1" ht="15" customHeight="1">
      <c r="B41" s="90"/>
      <c r="C41" s="5"/>
      <c r="D41" s="5"/>
      <c r="E41" s="5"/>
      <c r="F41" s="5"/>
      <c r="G41" s="6"/>
      <c r="H41" s="1"/>
    </row>
    <row r="42" spans="2:8" s="2" customFormat="1" ht="15" customHeight="1">
      <c r="B42" s="90"/>
      <c r="C42" s="5"/>
      <c r="D42" s="5"/>
      <c r="E42" s="5"/>
      <c r="F42" s="5"/>
      <c r="G42" s="6"/>
      <c r="H42" s="1"/>
    </row>
    <row r="43" spans="2:8" s="2" customFormat="1" ht="15" customHeight="1">
      <c r="B43" s="90"/>
      <c r="C43" s="5"/>
      <c r="D43" s="5"/>
      <c r="E43" s="5"/>
      <c r="F43" s="5"/>
      <c r="G43" s="6"/>
      <c r="H43" s="1"/>
    </row>
    <row r="44" spans="2:8" s="2" customFormat="1" ht="15" customHeight="1">
      <c r="B44" s="90"/>
      <c r="C44" s="5"/>
      <c r="D44" s="5"/>
      <c r="E44" s="5"/>
      <c r="F44" s="5"/>
      <c r="G44" s="6"/>
      <c r="H44" s="1"/>
    </row>
    <row r="45" spans="2:8" s="2" customFormat="1" ht="15" customHeight="1">
      <c r="B45" s="90" t="s">
        <v>205</v>
      </c>
      <c r="C45" s="5"/>
      <c r="D45" s="5"/>
      <c r="E45" s="5"/>
      <c r="F45" s="5"/>
      <c r="G45" s="6"/>
      <c r="H45" s="1"/>
    </row>
    <row r="46" spans="2:8" s="2" customFormat="1" ht="15" customHeight="1">
      <c r="B46" s="91" t="s">
        <v>83</v>
      </c>
    </row>
    <row r="47" spans="2:8" s="2" customFormat="1" ht="15" customHeight="1">
      <c r="B47" s="92" t="s">
        <v>305</v>
      </c>
      <c r="C47" s="92"/>
    </row>
  </sheetData>
  <mergeCells count="2">
    <mergeCell ref="C5:D5"/>
    <mergeCell ref="B3:D3"/>
  </mergeCells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2-14.在宅医療に係る分析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H27"/>
  <sheetViews>
    <sheetView showGridLines="0" zoomScaleNormal="100" zoomScaleSheetLayoutView="100" workbookViewId="0"/>
  </sheetViews>
  <sheetFormatPr defaultColWidth="9" defaultRowHeight="13.5"/>
  <cols>
    <col min="1" max="1" width="4.625" style="8" customWidth="1"/>
    <col min="2" max="2" width="3.25" style="8" customWidth="1"/>
    <col min="3" max="3" width="18.625" style="8" customWidth="1"/>
    <col min="4" max="4" width="9.625" style="8" customWidth="1"/>
    <col min="5" max="12" width="9" style="8" customWidth="1"/>
    <col min="13" max="13" width="9.625" style="8" customWidth="1"/>
    <col min="14" max="21" width="9" style="8" customWidth="1"/>
    <col min="22" max="22" width="9.625" style="8" customWidth="1"/>
    <col min="23" max="30" width="9" style="8" customWidth="1"/>
    <col min="31" max="31" width="9.625" style="8" customWidth="1"/>
    <col min="32" max="39" width="9" style="8" customWidth="1"/>
    <col min="40" max="40" width="9.625" style="8" customWidth="1"/>
    <col min="41" max="48" width="9" style="8" customWidth="1"/>
    <col min="49" max="49" width="9.625" style="8" customWidth="1"/>
    <col min="50" max="57" width="9" style="8" customWidth="1"/>
    <col min="58" max="58" width="9.625" style="8" customWidth="1"/>
    <col min="59" max="66" width="9" style="8" customWidth="1"/>
    <col min="67" max="67" width="9.625" style="8" customWidth="1"/>
    <col min="68" max="75" width="9" style="8" customWidth="1"/>
    <col min="76" max="76" width="9" style="20"/>
    <col min="77" max="77" width="13.25" style="112" customWidth="1"/>
    <col min="78" max="78" width="9.125" style="112" bestFit="1" customWidth="1"/>
    <col min="79" max="79" width="9.125" style="112" customWidth="1"/>
    <col min="80" max="80" width="13.125" style="112" customWidth="1"/>
    <col min="81" max="82" width="9.375" style="112" customWidth="1"/>
    <col min="83" max="83" width="9.125" style="112" customWidth="1"/>
    <col min="84" max="16384" width="9" style="8"/>
  </cols>
  <sheetData>
    <row r="1" spans="1:86" s="12" customFormat="1" ht="16.5" customHeight="1">
      <c r="A1" s="11" t="s">
        <v>153</v>
      </c>
      <c r="BX1" s="112"/>
      <c r="BY1" s="112"/>
      <c r="BZ1" s="112"/>
      <c r="CA1" s="112"/>
      <c r="CB1" s="112"/>
      <c r="CC1" s="112"/>
      <c r="CD1" s="112"/>
      <c r="CE1" s="112"/>
    </row>
    <row r="2" spans="1:86" s="12" customFormat="1" ht="16.5" customHeight="1">
      <c r="A2" s="11" t="s">
        <v>126</v>
      </c>
      <c r="BX2" s="112"/>
      <c r="BY2" s="112"/>
      <c r="BZ2" s="112"/>
      <c r="CA2" s="112"/>
      <c r="CB2" s="112"/>
      <c r="CC2" s="112"/>
      <c r="CD2" s="112"/>
      <c r="CE2" s="112"/>
    </row>
    <row r="3" spans="1:86" ht="16.5" customHeight="1">
      <c r="B3" s="271"/>
      <c r="C3" s="274" t="s">
        <v>74</v>
      </c>
      <c r="D3" s="277" t="s">
        <v>66</v>
      </c>
      <c r="E3" s="278"/>
      <c r="F3" s="278"/>
      <c r="G3" s="278"/>
      <c r="H3" s="278"/>
      <c r="I3" s="278"/>
      <c r="J3" s="278"/>
      <c r="K3" s="278"/>
      <c r="L3" s="279"/>
      <c r="M3" s="277" t="s">
        <v>67</v>
      </c>
      <c r="N3" s="278"/>
      <c r="O3" s="278"/>
      <c r="P3" s="278"/>
      <c r="Q3" s="278"/>
      <c r="R3" s="278"/>
      <c r="S3" s="278"/>
      <c r="T3" s="278"/>
      <c r="U3" s="279"/>
      <c r="V3" s="277" t="s">
        <v>68</v>
      </c>
      <c r="W3" s="278"/>
      <c r="X3" s="278"/>
      <c r="Y3" s="278"/>
      <c r="Z3" s="278"/>
      <c r="AA3" s="278"/>
      <c r="AB3" s="278"/>
      <c r="AC3" s="278"/>
      <c r="AD3" s="279"/>
      <c r="AE3" s="277" t="s">
        <v>69</v>
      </c>
      <c r="AF3" s="278"/>
      <c r="AG3" s="278"/>
      <c r="AH3" s="278"/>
      <c r="AI3" s="278"/>
      <c r="AJ3" s="278"/>
      <c r="AK3" s="278"/>
      <c r="AL3" s="278"/>
      <c r="AM3" s="279"/>
      <c r="AN3" s="284" t="s">
        <v>70</v>
      </c>
      <c r="AO3" s="278"/>
      <c r="AP3" s="278"/>
      <c r="AQ3" s="278"/>
      <c r="AR3" s="278"/>
      <c r="AS3" s="278"/>
      <c r="AT3" s="278"/>
      <c r="AU3" s="278"/>
      <c r="AV3" s="279"/>
      <c r="AW3" s="277" t="s">
        <v>71</v>
      </c>
      <c r="AX3" s="278"/>
      <c r="AY3" s="278"/>
      <c r="AZ3" s="278"/>
      <c r="BA3" s="278"/>
      <c r="BB3" s="278"/>
      <c r="BC3" s="278"/>
      <c r="BD3" s="278"/>
      <c r="BE3" s="279"/>
      <c r="BF3" s="277" t="s">
        <v>72</v>
      </c>
      <c r="BG3" s="278"/>
      <c r="BH3" s="278"/>
      <c r="BI3" s="278"/>
      <c r="BJ3" s="278"/>
      <c r="BK3" s="278"/>
      <c r="BL3" s="278"/>
      <c r="BM3" s="278"/>
      <c r="BN3" s="279"/>
      <c r="BO3" s="285" t="s">
        <v>73</v>
      </c>
      <c r="BP3" s="285"/>
      <c r="BQ3" s="285"/>
      <c r="BR3" s="285"/>
      <c r="BS3" s="285"/>
      <c r="BT3" s="285"/>
      <c r="BU3" s="285"/>
      <c r="BV3" s="285"/>
      <c r="BW3" s="285"/>
    </row>
    <row r="4" spans="1:86" ht="38.1" customHeight="1">
      <c r="B4" s="272"/>
      <c r="C4" s="275"/>
      <c r="D4" s="264" t="s">
        <v>91</v>
      </c>
      <c r="E4" s="280" t="s">
        <v>97</v>
      </c>
      <c r="F4" s="281"/>
      <c r="G4" s="282" t="s">
        <v>206</v>
      </c>
      <c r="H4" s="283"/>
      <c r="I4" s="280" t="s">
        <v>98</v>
      </c>
      <c r="J4" s="281"/>
      <c r="K4" s="259" t="s">
        <v>156</v>
      </c>
      <c r="L4" s="260"/>
      <c r="M4" s="264" t="s">
        <v>91</v>
      </c>
      <c r="N4" s="280" t="s">
        <v>97</v>
      </c>
      <c r="O4" s="281"/>
      <c r="P4" s="282" t="s">
        <v>206</v>
      </c>
      <c r="Q4" s="283"/>
      <c r="R4" s="280" t="s">
        <v>98</v>
      </c>
      <c r="S4" s="281"/>
      <c r="T4" s="259" t="s">
        <v>156</v>
      </c>
      <c r="U4" s="260"/>
      <c r="V4" s="264" t="s">
        <v>91</v>
      </c>
      <c r="W4" s="280" t="s">
        <v>97</v>
      </c>
      <c r="X4" s="281"/>
      <c r="Y4" s="282" t="s">
        <v>206</v>
      </c>
      <c r="Z4" s="283"/>
      <c r="AA4" s="280" t="s">
        <v>98</v>
      </c>
      <c r="AB4" s="281"/>
      <c r="AC4" s="259" t="s">
        <v>156</v>
      </c>
      <c r="AD4" s="260"/>
      <c r="AE4" s="264" t="s">
        <v>91</v>
      </c>
      <c r="AF4" s="280" t="s">
        <v>97</v>
      </c>
      <c r="AG4" s="281"/>
      <c r="AH4" s="282" t="s">
        <v>206</v>
      </c>
      <c r="AI4" s="283"/>
      <c r="AJ4" s="280" t="s">
        <v>98</v>
      </c>
      <c r="AK4" s="281"/>
      <c r="AL4" s="259" t="s">
        <v>156</v>
      </c>
      <c r="AM4" s="260"/>
      <c r="AN4" s="264" t="s">
        <v>91</v>
      </c>
      <c r="AO4" s="284" t="s">
        <v>97</v>
      </c>
      <c r="AP4" s="279"/>
      <c r="AQ4" s="282" t="s">
        <v>206</v>
      </c>
      <c r="AR4" s="283"/>
      <c r="AS4" s="284" t="s">
        <v>98</v>
      </c>
      <c r="AT4" s="279"/>
      <c r="AU4" s="295" t="s">
        <v>156</v>
      </c>
      <c r="AV4" s="268"/>
      <c r="AW4" s="264" t="s">
        <v>91</v>
      </c>
      <c r="AX4" s="280" t="s">
        <v>97</v>
      </c>
      <c r="AY4" s="281"/>
      <c r="AZ4" s="282" t="s">
        <v>206</v>
      </c>
      <c r="BA4" s="283"/>
      <c r="BB4" s="280" t="s">
        <v>98</v>
      </c>
      <c r="BC4" s="281"/>
      <c r="BD4" s="259" t="s">
        <v>156</v>
      </c>
      <c r="BE4" s="260"/>
      <c r="BF4" s="264" t="s">
        <v>91</v>
      </c>
      <c r="BG4" s="280" t="s">
        <v>97</v>
      </c>
      <c r="BH4" s="281"/>
      <c r="BI4" s="282" t="s">
        <v>206</v>
      </c>
      <c r="BJ4" s="283"/>
      <c r="BK4" s="280" t="s">
        <v>98</v>
      </c>
      <c r="BL4" s="281"/>
      <c r="BM4" s="259" t="s">
        <v>156</v>
      </c>
      <c r="BN4" s="260"/>
      <c r="BO4" s="264" t="s">
        <v>91</v>
      </c>
      <c r="BP4" s="280" t="s">
        <v>97</v>
      </c>
      <c r="BQ4" s="281"/>
      <c r="BR4" s="282" t="s">
        <v>206</v>
      </c>
      <c r="BS4" s="283"/>
      <c r="BT4" s="280" t="s">
        <v>98</v>
      </c>
      <c r="BU4" s="281"/>
      <c r="BV4" s="259" t="s">
        <v>156</v>
      </c>
      <c r="BW4" s="260"/>
      <c r="BY4" s="112" t="s">
        <v>129</v>
      </c>
    </row>
    <row r="5" spans="1:86" ht="13.5" customHeight="1">
      <c r="B5" s="272"/>
      <c r="C5" s="275"/>
      <c r="D5" s="265"/>
      <c r="E5" s="25"/>
      <c r="F5" s="26"/>
      <c r="G5" s="25"/>
      <c r="H5" s="26"/>
      <c r="I5" s="25"/>
      <c r="J5" s="26"/>
      <c r="K5" s="25"/>
      <c r="L5" s="26"/>
      <c r="M5" s="265"/>
      <c r="N5" s="25"/>
      <c r="O5" s="26"/>
      <c r="P5" s="25"/>
      <c r="Q5" s="26"/>
      <c r="R5" s="25"/>
      <c r="S5" s="26"/>
      <c r="T5" s="25"/>
      <c r="U5" s="26"/>
      <c r="V5" s="265"/>
      <c r="W5" s="25"/>
      <c r="X5" s="26"/>
      <c r="Y5" s="25"/>
      <c r="Z5" s="26"/>
      <c r="AA5" s="25"/>
      <c r="AB5" s="26"/>
      <c r="AC5" s="25"/>
      <c r="AD5" s="26"/>
      <c r="AE5" s="265"/>
      <c r="AF5" s="25"/>
      <c r="AG5" s="26"/>
      <c r="AH5" s="25"/>
      <c r="AI5" s="26"/>
      <c r="AJ5" s="25"/>
      <c r="AK5" s="26"/>
      <c r="AL5" s="25"/>
      <c r="AM5" s="26"/>
      <c r="AN5" s="265"/>
      <c r="AO5" s="136"/>
      <c r="AP5" s="137"/>
      <c r="AQ5" s="136"/>
      <c r="AR5" s="137"/>
      <c r="AS5" s="136"/>
      <c r="AT5" s="137"/>
      <c r="AU5" s="136"/>
      <c r="AV5" s="137"/>
      <c r="AW5" s="265"/>
      <c r="AX5" s="25"/>
      <c r="AY5" s="26"/>
      <c r="AZ5" s="25"/>
      <c r="BA5" s="26"/>
      <c r="BB5" s="25"/>
      <c r="BC5" s="26"/>
      <c r="BD5" s="25"/>
      <c r="BE5" s="26"/>
      <c r="BF5" s="265"/>
      <c r="BG5" s="25"/>
      <c r="BH5" s="26"/>
      <c r="BI5" s="25"/>
      <c r="BJ5" s="26"/>
      <c r="BK5" s="25"/>
      <c r="BL5" s="26"/>
      <c r="BM5" s="25"/>
      <c r="BN5" s="26"/>
      <c r="BO5" s="265"/>
      <c r="BP5" s="25"/>
      <c r="BQ5" s="26"/>
      <c r="BR5" s="25"/>
      <c r="BS5" s="26"/>
      <c r="BT5" s="25"/>
      <c r="BU5" s="26"/>
      <c r="BV5" s="25"/>
      <c r="BW5" s="26"/>
      <c r="BY5" s="286" t="s">
        <v>179</v>
      </c>
      <c r="BZ5" s="287"/>
      <c r="CA5" s="288"/>
      <c r="CB5" s="292" t="s">
        <v>157</v>
      </c>
      <c r="CC5" s="292"/>
      <c r="CD5" s="292"/>
      <c r="CE5" s="89"/>
      <c r="CF5" s="269" t="s">
        <v>179</v>
      </c>
      <c r="CG5" s="269" t="s">
        <v>157</v>
      </c>
      <c r="CH5" s="270"/>
    </row>
    <row r="6" spans="1:86" ht="27" customHeight="1">
      <c r="B6" s="273"/>
      <c r="C6" s="276"/>
      <c r="D6" s="266"/>
      <c r="E6" s="27" t="s">
        <v>178</v>
      </c>
      <c r="F6" s="94" t="s">
        <v>130</v>
      </c>
      <c r="G6" s="27" t="s">
        <v>178</v>
      </c>
      <c r="H6" s="94" t="s">
        <v>130</v>
      </c>
      <c r="I6" s="27" t="s">
        <v>178</v>
      </c>
      <c r="J6" s="94" t="s">
        <v>130</v>
      </c>
      <c r="K6" s="27" t="s">
        <v>178</v>
      </c>
      <c r="L6" s="94" t="s">
        <v>130</v>
      </c>
      <c r="M6" s="266"/>
      <c r="N6" s="27" t="s">
        <v>178</v>
      </c>
      <c r="O6" s="94" t="s">
        <v>130</v>
      </c>
      <c r="P6" s="27" t="s">
        <v>178</v>
      </c>
      <c r="Q6" s="94" t="s">
        <v>130</v>
      </c>
      <c r="R6" s="27" t="s">
        <v>178</v>
      </c>
      <c r="S6" s="94" t="s">
        <v>130</v>
      </c>
      <c r="T6" s="27" t="s">
        <v>178</v>
      </c>
      <c r="U6" s="94" t="s">
        <v>130</v>
      </c>
      <c r="V6" s="266"/>
      <c r="W6" s="27" t="s">
        <v>178</v>
      </c>
      <c r="X6" s="94" t="s">
        <v>130</v>
      </c>
      <c r="Y6" s="27" t="s">
        <v>178</v>
      </c>
      <c r="Z6" s="94" t="s">
        <v>130</v>
      </c>
      <c r="AA6" s="27" t="s">
        <v>178</v>
      </c>
      <c r="AB6" s="94" t="s">
        <v>130</v>
      </c>
      <c r="AC6" s="27" t="s">
        <v>178</v>
      </c>
      <c r="AD6" s="94" t="s">
        <v>130</v>
      </c>
      <c r="AE6" s="266"/>
      <c r="AF6" s="27" t="s">
        <v>178</v>
      </c>
      <c r="AG6" s="94" t="s">
        <v>130</v>
      </c>
      <c r="AH6" s="27" t="s">
        <v>178</v>
      </c>
      <c r="AI6" s="94" t="s">
        <v>130</v>
      </c>
      <c r="AJ6" s="27" t="s">
        <v>178</v>
      </c>
      <c r="AK6" s="94" t="s">
        <v>130</v>
      </c>
      <c r="AL6" s="27" t="s">
        <v>178</v>
      </c>
      <c r="AM6" s="94" t="s">
        <v>130</v>
      </c>
      <c r="AN6" s="266"/>
      <c r="AO6" s="139" t="s">
        <v>178</v>
      </c>
      <c r="AP6" s="140" t="s">
        <v>130</v>
      </c>
      <c r="AQ6" s="139" t="s">
        <v>178</v>
      </c>
      <c r="AR6" s="140" t="s">
        <v>130</v>
      </c>
      <c r="AS6" s="139" t="s">
        <v>178</v>
      </c>
      <c r="AT6" s="140" t="s">
        <v>130</v>
      </c>
      <c r="AU6" s="139" t="s">
        <v>178</v>
      </c>
      <c r="AV6" s="140" t="s">
        <v>130</v>
      </c>
      <c r="AW6" s="266"/>
      <c r="AX6" s="27" t="s">
        <v>178</v>
      </c>
      <c r="AY6" s="94" t="s">
        <v>130</v>
      </c>
      <c r="AZ6" s="27" t="s">
        <v>178</v>
      </c>
      <c r="BA6" s="94" t="s">
        <v>130</v>
      </c>
      <c r="BB6" s="27" t="s">
        <v>178</v>
      </c>
      <c r="BC6" s="94" t="s">
        <v>130</v>
      </c>
      <c r="BD6" s="27" t="s">
        <v>178</v>
      </c>
      <c r="BE6" s="94" t="s">
        <v>130</v>
      </c>
      <c r="BF6" s="266"/>
      <c r="BG6" s="27" t="s">
        <v>178</v>
      </c>
      <c r="BH6" s="94" t="s">
        <v>130</v>
      </c>
      <c r="BI6" s="27" t="s">
        <v>178</v>
      </c>
      <c r="BJ6" s="94" t="s">
        <v>130</v>
      </c>
      <c r="BK6" s="27" t="s">
        <v>178</v>
      </c>
      <c r="BL6" s="94" t="s">
        <v>130</v>
      </c>
      <c r="BM6" s="27" t="s">
        <v>178</v>
      </c>
      <c r="BN6" s="94" t="s">
        <v>130</v>
      </c>
      <c r="BO6" s="266"/>
      <c r="BP6" s="27" t="s">
        <v>178</v>
      </c>
      <c r="BQ6" s="94" t="s">
        <v>130</v>
      </c>
      <c r="BR6" s="27" t="s">
        <v>178</v>
      </c>
      <c r="BS6" s="94" t="s">
        <v>130</v>
      </c>
      <c r="BT6" s="27" t="s">
        <v>178</v>
      </c>
      <c r="BU6" s="94" t="s">
        <v>130</v>
      </c>
      <c r="BV6" s="27" t="s">
        <v>178</v>
      </c>
      <c r="BW6" s="94" t="s">
        <v>130</v>
      </c>
      <c r="BY6" s="289"/>
      <c r="BZ6" s="290"/>
      <c r="CA6" s="291"/>
      <c r="CB6" s="292"/>
      <c r="CC6" s="292"/>
      <c r="CD6" s="292"/>
      <c r="CE6" s="89"/>
      <c r="CF6" s="269"/>
      <c r="CG6" s="269"/>
      <c r="CH6" s="270"/>
    </row>
    <row r="7" spans="1:86" s="20" customFormat="1" ht="12">
      <c r="B7" s="148">
        <v>1</v>
      </c>
      <c r="C7" s="56" t="s">
        <v>2</v>
      </c>
      <c r="D7" s="149">
        <v>139</v>
      </c>
      <c r="E7" s="149">
        <v>24</v>
      </c>
      <c r="F7" s="149">
        <v>16</v>
      </c>
      <c r="G7" s="150">
        <f t="shared" ref="G7:G14" si="0">IFERROR(E7/D7,"-")</f>
        <v>0.17266187050359713</v>
      </c>
      <c r="H7" s="150">
        <f t="shared" ref="H7:H14" si="1">IFERROR(F7/D7,"-")</f>
        <v>0.11510791366906475</v>
      </c>
      <c r="I7" s="197">
        <v>6300480</v>
      </c>
      <c r="J7" s="197">
        <v>4863720</v>
      </c>
      <c r="K7" s="197">
        <f t="shared" ref="K7:L14" si="2">IFERROR(I7/E7,"-")</f>
        <v>262520</v>
      </c>
      <c r="L7" s="197">
        <f t="shared" si="2"/>
        <v>303982.5</v>
      </c>
      <c r="M7" s="149">
        <v>318</v>
      </c>
      <c r="N7" s="149">
        <v>60</v>
      </c>
      <c r="O7" s="149">
        <v>33</v>
      </c>
      <c r="P7" s="150">
        <f t="shared" ref="P7:P14" si="3">IFERROR(N7/M7,"-")</f>
        <v>0.18867924528301888</v>
      </c>
      <c r="Q7" s="150">
        <f t="shared" ref="Q7:Q14" si="4">IFERROR(O7/M7,"-")</f>
        <v>0.10377358490566038</v>
      </c>
      <c r="R7" s="197">
        <v>16701270</v>
      </c>
      <c r="S7" s="197">
        <v>13860320</v>
      </c>
      <c r="T7" s="197">
        <f t="shared" ref="T7:U14" si="5">IFERROR(R7/N7,"-")</f>
        <v>278354.5</v>
      </c>
      <c r="U7" s="197">
        <f t="shared" si="5"/>
        <v>420009.69696969696</v>
      </c>
      <c r="V7" s="149">
        <v>56881</v>
      </c>
      <c r="W7" s="149">
        <v>2148</v>
      </c>
      <c r="X7" s="149">
        <v>1118</v>
      </c>
      <c r="Y7" s="150">
        <f t="shared" ref="Y7:Y14" si="6">IFERROR(W7/V7,"-")</f>
        <v>3.7763049172834517E-2</v>
      </c>
      <c r="Z7" s="150">
        <f t="shared" ref="Z7:Z14" si="7">IFERROR(X7/V7,"-")</f>
        <v>1.9655069355320756E-2</v>
      </c>
      <c r="AA7" s="197">
        <v>520183450</v>
      </c>
      <c r="AB7" s="197">
        <v>408783230</v>
      </c>
      <c r="AC7" s="197">
        <f t="shared" ref="AC7:AD14" si="8">IFERROR(AA7/W7,"-")</f>
        <v>242171.06610800745</v>
      </c>
      <c r="AD7" s="197">
        <f t="shared" si="8"/>
        <v>365637.9516994633</v>
      </c>
      <c r="AE7" s="149">
        <v>43155</v>
      </c>
      <c r="AF7" s="149">
        <v>3848</v>
      </c>
      <c r="AG7" s="149">
        <v>2226</v>
      </c>
      <c r="AH7" s="150">
        <f t="shared" ref="AH7:AH14" si="9">IFERROR(AF7/AE7,"-")</f>
        <v>8.9166956320240992E-2</v>
      </c>
      <c r="AI7" s="150">
        <f t="shared" ref="AI7:AI14" si="10">IFERROR(AG7/AE7,"-")</f>
        <v>5.1581508515815083E-2</v>
      </c>
      <c r="AJ7" s="197">
        <v>989125410</v>
      </c>
      <c r="AK7" s="197">
        <v>797473790</v>
      </c>
      <c r="AL7" s="197">
        <f t="shared" ref="AL7:AM14" si="11">IFERROR(AJ7/AF7,"-")</f>
        <v>257049.22297297296</v>
      </c>
      <c r="AM7" s="197">
        <f t="shared" si="11"/>
        <v>358254.17340521113</v>
      </c>
      <c r="AN7" s="149">
        <v>27997</v>
      </c>
      <c r="AO7" s="149">
        <v>5234</v>
      </c>
      <c r="AP7" s="149">
        <v>3395</v>
      </c>
      <c r="AQ7" s="150">
        <f t="shared" ref="AQ7:AQ14" si="12">IFERROR(AO7/AN7,"-")</f>
        <v>0.18694860163588956</v>
      </c>
      <c r="AR7" s="150">
        <f t="shared" ref="AR7:AR14" si="13">IFERROR(AP7/AN7,"-")</f>
        <v>0.12126299246347823</v>
      </c>
      <c r="AS7" s="197">
        <v>1390771480</v>
      </c>
      <c r="AT7" s="197">
        <v>1160072860</v>
      </c>
      <c r="AU7" s="197">
        <f t="shared" ref="AU7:AV14" si="14">IFERROR(AS7/AO7,"-")</f>
        <v>265718.66259075276</v>
      </c>
      <c r="AV7" s="197">
        <f t="shared" si="14"/>
        <v>341700.4005891016</v>
      </c>
      <c r="AW7" s="149">
        <v>13461</v>
      </c>
      <c r="AX7" s="149">
        <v>4172</v>
      </c>
      <c r="AY7" s="149">
        <v>3171</v>
      </c>
      <c r="AZ7" s="150">
        <f>IFERROR(AX7/AW7,"-")</f>
        <v>0.30993239729589184</v>
      </c>
      <c r="BA7" s="150">
        <f>IFERROR(AY7/AW7,"-")</f>
        <v>0.23556942277691106</v>
      </c>
      <c r="BB7" s="197">
        <v>1185924640</v>
      </c>
      <c r="BC7" s="197">
        <v>1071031000</v>
      </c>
      <c r="BD7" s="197">
        <f t="shared" ref="BD7:BE14" si="15">IFERROR(BB7/AX7,"-")</f>
        <v>284258.0632790029</v>
      </c>
      <c r="BE7" s="197">
        <f t="shared" si="15"/>
        <v>337758.12046672974</v>
      </c>
      <c r="BF7" s="149">
        <v>4909</v>
      </c>
      <c r="BG7" s="149">
        <v>2011</v>
      </c>
      <c r="BH7" s="149">
        <v>1583</v>
      </c>
      <c r="BI7" s="150">
        <f t="shared" ref="BI7:BI14" si="16">IFERROR(BG7/BF7,"-")</f>
        <v>0.40965573436545122</v>
      </c>
      <c r="BJ7" s="150">
        <f t="shared" ref="BJ7:BJ14" si="17">IFERROR(BH7/BF7,"-")</f>
        <v>0.32246893460990017</v>
      </c>
      <c r="BK7" s="197">
        <v>639438140</v>
      </c>
      <c r="BL7" s="197">
        <v>575056650</v>
      </c>
      <c r="BM7" s="197">
        <f t="shared" ref="BM7:BN13" si="18">IFERROR(BK7/BG7,"-")</f>
        <v>317970.23371456988</v>
      </c>
      <c r="BN7" s="197">
        <f t="shared" si="18"/>
        <v>363270.15161086543</v>
      </c>
      <c r="BO7" s="149">
        <f>SUM(D7,M7,V7,AE7,AN7,AW7,BF7)</f>
        <v>146860</v>
      </c>
      <c r="BP7" s="149">
        <f t="shared" ref="BP7:BQ14" si="19">SUM(E7,N7,W7,AF7,AO7,AX7,BG7)</f>
        <v>17497</v>
      </c>
      <c r="BQ7" s="149">
        <f t="shared" si="19"/>
        <v>11542</v>
      </c>
      <c r="BR7" s="150">
        <f>IFERROR(BP7/BO7,"-")</f>
        <v>0.11914067819692224</v>
      </c>
      <c r="BS7" s="150">
        <f t="shared" ref="BS7:BS14" si="20">IFERROR(BQ7/BO7,"-")</f>
        <v>7.8591856189568293E-2</v>
      </c>
      <c r="BT7" s="197">
        <f>SUM(I7,R7,AA7,AJ7,AS7,BB7,BK7)</f>
        <v>4748444870</v>
      </c>
      <c r="BU7" s="197">
        <f>SUM(J7,S7,AB7,AK7,AT7,BC7,BL7)</f>
        <v>4031141570</v>
      </c>
      <c r="BV7" s="197">
        <f>IFERROR(BT7/BP7,"-")</f>
        <v>271386.23021089332</v>
      </c>
      <c r="BW7" s="197">
        <f>IFERROR(BU7/BQ7,"-")</f>
        <v>349258.49679431639</v>
      </c>
      <c r="BY7" s="113" t="str">
        <f>INDEX($C$7:$C$14,MATCH(BZ7,BR$7:BR$14,0))</f>
        <v>豊能医療圏</v>
      </c>
      <c r="BZ7" s="114">
        <f>LARGE(BR$7:BR$14,ROW(BH1))</f>
        <v>0.11914067819692224</v>
      </c>
      <c r="CA7" s="114">
        <f>ROUND(BZ7,3)</f>
        <v>0.11899999999999999</v>
      </c>
      <c r="CB7" s="113" t="str">
        <f>INDEX($C$7:$C$14,MATCH(CC7,BS$7:BS$14,0))</f>
        <v>豊能医療圏</v>
      </c>
      <c r="CC7" s="114">
        <f>LARGE(BS$7:BS$14,ROW(BJ1))</f>
        <v>7.8591856189568293E-2</v>
      </c>
      <c r="CD7" s="114">
        <f>ROUND(CC7,3)</f>
        <v>7.9000000000000001E-2</v>
      </c>
      <c r="CE7" s="115"/>
      <c r="CF7" s="114">
        <f>ROUND($BR$15,3)</f>
        <v>0.107</v>
      </c>
      <c r="CG7" s="114">
        <f>ROUND($BS$15,3)</f>
        <v>7.0000000000000007E-2</v>
      </c>
      <c r="CH7" s="113">
        <v>0</v>
      </c>
    </row>
    <row r="8" spans="1:86" s="20" customFormat="1" ht="12">
      <c r="B8" s="148">
        <v>2</v>
      </c>
      <c r="C8" s="56" t="s">
        <v>9</v>
      </c>
      <c r="D8" s="149">
        <v>243</v>
      </c>
      <c r="E8" s="149">
        <v>41</v>
      </c>
      <c r="F8" s="149">
        <v>23</v>
      </c>
      <c r="G8" s="150">
        <f t="shared" si="0"/>
        <v>0.16872427983539096</v>
      </c>
      <c r="H8" s="150">
        <f t="shared" si="1"/>
        <v>9.4650205761316872E-2</v>
      </c>
      <c r="I8" s="197">
        <v>15123710</v>
      </c>
      <c r="J8" s="197">
        <v>12842250</v>
      </c>
      <c r="K8" s="197">
        <f t="shared" si="2"/>
        <v>368870.97560975607</v>
      </c>
      <c r="L8" s="197">
        <f t="shared" si="2"/>
        <v>558358.69565217395</v>
      </c>
      <c r="M8" s="149">
        <v>469</v>
      </c>
      <c r="N8" s="149">
        <v>74</v>
      </c>
      <c r="O8" s="149">
        <v>41</v>
      </c>
      <c r="P8" s="150">
        <f t="shared" si="3"/>
        <v>0.15778251599147122</v>
      </c>
      <c r="Q8" s="150">
        <f t="shared" si="4"/>
        <v>8.7420042643923238E-2</v>
      </c>
      <c r="R8" s="197">
        <v>25107820</v>
      </c>
      <c r="S8" s="197">
        <v>20917870</v>
      </c>
      <c r="T8" s="197">
        <f t="shared" si="5"/>
        <v>339294.86486486485</v>
      </c>
      <c r="U8" s="197">
        <f t="shared" si="5"/>
        <v>510191.95121951221</v>
      </c>
      <c r="V8" s="149">
        <v>45765</v>
      </c>
      <c r="W8" s="149">
        <v>1455</v>
      </c>
      <c r="X8" s="149">
        <v>753</v>
      </c>
      <c r="Y8" s="150">
        <f t="shared" si="6"/>
        <v>3.1792854801704358E-2</v>
      </c>
      <c r="Z8" s="150">
        <f t="shared" si="7"/>
        <v>1.6453621763356276E-2</v>
      </c>
      <c r="AA8" s="197">
        <v>391330660</v>
      </c>
      <c r="AB8" s="197">
        <v>299365450</v>
      </c>
      <c r="AC8" s="197">
        <f t="shared" si="8"/>
        <v>268955.78006872855</v>
      </c>
      <c r="AD8" s="197">
        <f t="shared" si="8"/>
        <v>397563.67861885793</v>
      </c>
      <c r="AE8" s="149">
        <v>31595</v>
      </c>
      <c r="AF8" s="149">
        <v>2332</v>
      </c>
      <c r="AG8" s="149">
        <v>1378</v>
      </c>
      <c r="AH8" s="150">
        <f t="shared" si="9"/>
        <v>7.3809147016933058E-2</v>
      </c>
      <c r="AI8" s="150">
        <f t="shared" si="10"/>
        <v>4.3614495964551352E-2</v>
      </c>
      <c r="AJ8" s="197">
        <v>640535300</v>
      </c>
      <c r="AK8" s="197">
        <v>503761040</v>
      </c>
      <c r="AL8" s="197">
        <f t="shared" si="11"/>
        <v>274672.08404802746</v>
      </c>
      <c r="AM8" s="197">
        <f t="shared" si="11"/>
        <v>365574.04934687953</v>
      </c>
      <c r="AN8" s="149">
        <v>19277</v>
      </c>
      <c r="AO8" s="149">
        <v>3090</v>
      </c>
      <c r="AP8" s="149">
        <v>2119</v>
      </c>
      <c r="AQ8" s="150">
        <f t="shared" si="12"/>
        <v>0.16029465165741558</v>
      </c>
      <c r="AR8" s="150">
        <f t="shared" si="13"/>
        <v>0.10992374332105619</v>
      </c>
      <c r="AS8" s="197">
        <v>865600010</v>
      </c>
      <c r="AT8" s="197">
        <v>740073920</v>
      </c>
      <c r="AU8" s="197">
        <f t="shared" si="14"/>
        <v>280129.45307443367</v>
      </c>
      <c r="AV8" s="197">
        <f t="shared" si="14"/>
        <v>349256.21519584709</v>
      </c>
      <c r="AW8" s="149">
        <v>8855</v>
      </c>
      <c r="AX8" s="149">
        <v>2417</v>
      </c>
      <c r="AY8" s="149">
        <v>1807</v>
      </c>
      <c r="AZ8" s="150">
        <f t="shared" ref="AZ8:AZ14" si="21">IFERROR(AX8/AW8,"-")</f>
        <v>0.27295313382269903</v>
      </c>
      <c r="BA8" s="150">
        <f t="shared" ref="BA8:BA10" si="22">IFERROR(AY8/AW8,"-")</f>
        <v>0.20406549971767363</v>
      </c>
      <c r="BB8" s="197">
        <v>728309260</v>
      </c>
      <c r="BC8" s="197">
        <v>641322480</v>
      </c>
      <c r="BD8" s="197">
        <f t="shared" si="15"/>
        <v>301327.7865122052</v>
      </c>
      <c r="BE8" s="197">
        <f t="shared" si="15"/>
        <v>354910.06087437744</v>
      </c>
      <c r="BF8" s="149">
        <v>3121</v>
      </c>
      <c r="BG8" s="149">
        <v>1178</v>
      </c>
      <c r="BH8" s="149">
        <v>927</v>
      </c>
      <c r="BI8" s="150">
        <f t="shared" si="16"/>
        <v>0.37744312720281958</v>
      </c>
      <c r="BJ8" s="150">
        <f t="shared" si="17"/>
        <v>0.29702018583787249</v>
      </c>
      <c r="BK8" s="197">
        <v>366283440</v>
      </c>
      <c r="BL8" s="197">
        <v>339676290</v>
      </c>
      <c r="BM8" s="197">
        <f t="shared" si="18"/>
        <v>310936.70628183364</v>
      </c>
      <c r="BN8" s="197">
        <f t="shared" si="18"/>
        <v>366425.33980582526</v>
      </c>
      <c r="BO8" s="149">
        <f>SUM(D8,M8,V8,AE8,AN8,AW8,BF8)</f>
        <v>109325</v>
      </c>
      <c r="BP8" s="149">
        <f t="shared" si="19"/>
        <v>10587</v>
      </c>
      <c r="BQ8" s="149">
        <f t="shared" si="19"/>
        <v>7048</v>
      </c>
      <c r="BR8" s="150">
        <f t="shared" ref="BR8:BR14" si="23">IFERROR(BP8/BO8,"-")</f>
        <v>9.6839698147724668E-2</v>
      </c>
      <c r="BS8" s="150">
        <f t="shared" si="20"/>
        <v>6.4468328378687406E-2</v>
      </c>
      <c r="BT8" s="197">
        <f t="shared" ref="BT8:BT14" si="24">SUM(I8,R8,AA8,AJ8,AS8,BB8,BK8)</f>
        <v>3032290200</v>
      </c>
      <c r="BU8" s="197">
        <f t="shared" ref="BU8:BU14" si="25">SUM(J8,S8,AB8,AK8,AT8,BC8,BL8)</f>
        <v>2557959300</v>
      </c>
      <c r="BV8" s="197">
        <f t="shared" ref="BV8:BV14" si="26">IFERROR(BT8/BP8,"-")</f>
        <v>286416.3785775007</v>
      </c>
      <c r="BW8" s="197">
        <f t="shared" ref="BW8:BW14" si="27">IFERROR(BU8/BQ8,"-")</f>
        <v>362934.06640181609</v>
      </c>
      <c r="BY8" s="113" t="str">
        <f t="shared" ref="BY8:BY14" si="28">INDEX($C$7:$C$14,MATCH(BZ8,BR$7:BR$14,0))</f>
        <v>大阪市医療圏</v>
      </c>
      <c r="BZ8" s="114">
        <f t="shared" ref="BZ8:BZ14" si="29">LARGE(BR$7:BR$14,ROW(BH2))</f>
        <v>0.1122097938388824</v>
      </c>
      <c r="CA8" s="114">
        <f t="shared" ref="CA8:CA14" si="30">ROUND(BZ8,3)</f>
        <v>0.112</v>
      </c>
      <c r="CB8" s="113" t="str">
        <f t="shared" ref="CB8:CB14" si="31">INDEX($C$7:$C$14,MATCH(CC8,BS$7:BS$14,0))</f>
        <v>中河内医療圏</v>
      </c>
      <c r="CC8" s="114">
        <f t="shared" ref="CC8:CC14" si="32">LARGE(BS$7:BS$14,ROW(BJ2))</f>
        <v>7.5646301993846643E-2</v>
      </c>
      <c r="CD8" s="114">
        <f t="shared" ref="CD8:CD14" si="33">ROUND(CC8,3)</f>
        <v>7.5999999999999998E-2</v>
      </c>
      <c r="CE8" s="115"/>
      <c r="CF8" s="114">
        <f t="shared" ref="CF8:CF14" si="34">ROUND($BR$15,3)</f>
        <v>0.107</v>
      </c>
      <c r="CG8" s="114">
        <f t="shared" ref="CG8:CG14" si="35">ROUND($BS$15,3)</f>
        <v>7.0000000000000007E-2</v>
      </c>
      <c r="CH8" s="113">
        <v>0</v>
      </c>
    </row>
    <row r="9" spans="1:86" s="20" customFormat="1" ht="12">
      <c r="B9" s="148">
        <v>3</v>
      </c>
      <c r="C9" s="56" t="s">
        <v>14</v>
      </c>
      <c r="D9" s="149">
        <v>437</v>
      </c>
      <c r="E9" s="149">
        <v>47</v>
      </c>
      <c r="F9" s="149">
        <v>28</v>
      </c>
      <c r="G9" s="150">
        <f t="shared" si="0"/>
        <v>0.10755148741418764</v>
      </c>
      <c r="H9" s="150">
        <f t="shared" si="1"/>
        <v>6.4073226544622428E-2</v>
      </c>
      <c r="I9" s="197">
        <v>12672530</v>
      </c>
      <c r="J9" s="197">
        <v>11552460</v>
      </c>
      <c r="K9" s="197">
        <f t="shared" si="2"/>
        <v>269628.29787234042</v>
      </c>
      <c r="L9" s="197">
        <f t="shared" si="2"/>
        <v>412587.85714285716</v>
      </c>
      <c r="M9" s="149">
        <v>1105</v>
      </c>
      <c r="N9" s="149">
        <v>155</v>
      </c>
      <c r="O9" s="149">
        <v>88</v>
      </c>
      <c r="P9" s="150">
        <f t="shared" si="3"/>
        <v>0.14027149321266968</v>
      </c>
      <c r="Q9" s="150">
        <f t="shared" si="4"/>
        <v>7.963800904977375E-2</v>
      </c>
      <c r="R9" s="197">
        <v>54251770</v>
      </c>
      <c r="S9" s="197">
        <v>45430890</v>
      </c>
      <c r="T9" s="197">
        <f t="shared" si="5"/>
        <v>350011.41935483873</v>
      </c>
      <c r="U9" s="197">
        <f t="shared" si="5"/>
        <v>516260.11363636365</v>
      </c>
      <c r="V9" s="149">
        <v>75377</v>
      </c>
      <c r="W9" s="149">
        <v>2661</v>
      </c>
      <c r="X9" s="149">
        <v>1315</v>
      </c>
      <c r="Y9" s="150">
        <f t="shared" si="6"/>
        <v>3.5302545869429665E-2</v>
      </c>
      <c r="Z9" s="150">
        <f t="shared" si="7"/>
        <v>1.7445639916685463E-2</v>
      </c>
      <c r="AA9" s="197">
        <v>614029220</v>
      </c>
      <c r="AB9" s="197">
        <v>459007180</v>
      </c>
      <c r="AC9" s="197">
        <f t="shared" si="8"/>
        <v>230751.30402104472</v>
      </c>
      <c r="AD9" s="197">
        <f t="shared" si="8"/>
        <v>349054.8897338403</v>
      </c>
      <c r="AE9" s="149">
        <v>51307</v>
      </c>
      <c r="AF9" s="149">
        <v>3870</v>
      </c>
      <c r="AG9" s="149">
        <v>2197</v>
      </c>
      <c r="AH9" s="150">
        <f t="shared" si="9"/>
        <v>7.542830413004073E-2</v>
      </c>
      <c r="AI9" s="150">
        <f t="shared" si="10"/>
        <v>4.282066774514199E-2</v>
      </c>
      <c r="AJ9" s="197">
        <v>978649180</v>
      </c>
      <c r="AK9" s="197">
        <v>761011650</v>
      </c>
      <c r="AL9" s="197">
        <f t="shared" si="11"/>
        <v>252880.92506459949</v>
      </c>
      <c r="AM9" s="197">
        <f t="shared" si="11"/>
        <v>346386.73190714611</v>
      </c>
      <c r="AN9" s="149">
        <v>29267</v>
      </c>
      <c r="AO9" s="149">
        <v>4766</v>
      </c>
      <c r="AP9" s="149">
        <v>3273</v>
      </c>
      <c r="AQ9" s="150">
        <f t="shared" si="12"/>
        <v>0.16284552567738408</v>
      </c>
      <c r="AR9" s="150">
        <f t="shared" si="13"/>
        <v>0.11183243926606759</v>
      </c>
      <c r="AS9" s="197">
        <v>1276757980</v>
      </c>
      <c r="AT9" s="197">
        <v>1079590590</v>
      </c>
      <c r="AU9" s="197">
        <f t="shared" si="14"/>
        <v>267888.79143936216</v>
      </c>
      <c r="AV9" s="197">
        <f t="shared" si="14"/>
        <v>329847.41521539871</v>
      </c>
      <c r="AW9" s="149">
        <v>12690</v>
      </c>
      <c r="AX9" s="149">
        <v>3515</v>
      </c>
      <c r="AY9" s="149">
        <v>2587</v>
      </c>
      <c r="AZ9" s="150">
        <f t="shared" si="21"/>
        <v>0.27698975571315998</v>
      </c>
      <c r="BA9" s="150">
        <f t="shared" si="22"/>
        <v>0.20386130811662725</v>
      </c>
      <c r="BB9" s="197">
        <v>976011460</v>
      </c>
      <c r="BC9" s="197">
        <v>852341390</v>
      </c>
      <c r="BD9" s="197">
        <f t="shared" si="15"/>
        <v>277670.40113798011</v>
      </c>
      <c r="BE9" s="197">
        <f t="shared" si="15"/>
        <v>329470.96637031308</v>
      </c>
      <c r="BF9" s="149">
        <v>4423</v>
      </c>
      <c r="BG9" s="149">
        <v>1583</v>
      </c>
      <c r="BH9" s="149">
        <v>1262</v>
      </c>
      <c r="BI9" s="150">
        <f t="shared" si="16"/>
        <v>0.35790187655437483</v>
      </c>
      <c r="BJ9" s="150">
        <f t="shared" si="17"/>
        <v>0.28532670133393623</v>
      </c>
      <c r="BK9" s="197">
        <v>479417750</v>
      </c>
      <c r="BL9" s="197">
        <v>432654220</v>
      </c>
      <c r="BM9" s="197">
        <f t="shared" si="18"/>
        <v>302853.91661402403</v>
      </c>
      <c r="BN9" s="197">
        <f t="shared" si="18"/>
        <v>342832.18700475438</v>
      </c>
      <c r="BO9" s="149">
        <f t="shared" ref="BO9:BO14" si="36">SUM(D9,M9,V9,AE9,AN9,AW9,BF9)</f>
        <v>174606</v>
      </c>
      <c r="BP9" s="149">
        <f t="shared" si="19"/>
        <v>16597</v>
      </c>
      <c r="BQ9" s="149">
        <f t="shared" si="19"/>
        <v>10750</v>
      </c>
      <c r="BR9" s="150">
        <f t="shared" si="23"/>
        <v>9.5054007307881744E-2</v>
      </c>
      <c r="BS9" s="150">
        <f t="shared" si="20"/>
        <v>6.1567185549179296E-2</v>
      </c>
      <c r="BT9" s="197">
        <f t="shared" si="24"/>
        <v>4391789890</v>
      </c>
      <c r="BU9" s="197">
        <f t="shared" si="25"/>
        <v>3641588380</v>
      </c>
      <c r="BV9" s="197">
        <f t="shared" si="26"/>
        <v>264613.47773694043</v>
      </c>
      <c r="BW9" s="197">
        <f t="shared" si="27"/>
        <v>338752.40744186047</v>
      </c>
      <c r="BY9" s="113" t="str">
        <f t="shared" si="28"/>
        <v>中河内医療圏</v>
      </c>
      <c r="BZ9" s="114">
        <f t="shared" si="29"/>
        <v>0.10847484716506173</v>
      </c>
      <c r="CA9" s="114">
        <f t="shared" si="30"/>
        <v>0.108</v>
      </c>
      <c r="CB9" s="113" t="str">
        <f t="shared" si="31"/>
        <v>大阪市医療圏</v>
      </c>
      <c r="CC9" s="114">
        <f t="shared" si="32"/>
        <v>7.3103633000287382E-2</v>
      </c>
      <c r="CD9" s="114">
        <f t="shared" si="33"/>
        <v>7.2999999999999995E-2</v>
      </c>
      <c r="CE9" s="115"/>
      <c r="CF9" s="114">
        <f t="shared" si="34"/>
        <v>0.107</v>
      </c>
      <c r="CG9" s="114">
        <f t="shared" si="35"/>
        <v>7.0000000000000007E-2</v>
      </c>
      <c r="CH9" s="113">
        <v>0</v>
      </c>
    </row>
    <row r="10" spans="1:86" s="20" customFormat="1" ht="12">
      <c r="B10" s="148">
        <v>4</v>
      </c>
      <c r="C10" s="56" t="s">
        <v>22</v>
      </c>
      <c r="D10" s="149">
        <v>161</v>
      </c>
      <c r="E10" s="149">
        <v>24</v>
      </c>
      <c r="F10" s="149">
        <v>13</v>
      </c>
      <c r="G10" s="150">
        <f t="shared" si="0"/>
        <v>0.14906832298136646</v>
      </c>
      <c r="H10" s="150">
        <f t="shared" si="1"/>
        <v>8.0745341614906832E-2</v>
      </c>
      <c r="I10" s="197">
        <v>7761950</v>
      </c>
      <c r="J10" s="197">
        <v>7175430</v>
      </c>
      <c r="K10" s="197">
        <f t="shared" si="2"/>
        <v>323414.58333333331</v>
      </c>
      <c r="L10" s="197">
        <f t="shared" si="2"/>
        <v>551956.15384615387</v>
      </c>
      <c r="M10" s="149">
        <v>334</v>
      </c>
      <c r="N10" s="149">
        <v>51</v>
      </c>
      <c r="O10" s="149">
        <v>33</v>
      </c>
      <c r="P10" s="150">
        <f t="shared" si="3"/>
        <v>0.15269461077844312</v>
      </c>
      <c r="Q10" s="150">
        <f t="shared" si="4"/>
        <v>9.880239520958084E-2</v>
      </c>
      <c r="R10" s="197">
        <v>16287430</v>
      </c>
      <c r="S10" s="197">
        <v>14613770</v>
      </c>
      <c r="T10" s="197">
        <f t="shared" si="5"/>
        <v>319361.37254901958</v>
      </c>
      <c r="U10" s="197">
        <f t="shared" si="5"/>
        <v>442841.51515151514</v>
      </c>
      <c r="V10" s="149">
        <v>51981</v>
      </c>
      <c r="W10" s="149">
        <v>2118</v>
      </c>
      <c r="X10" s="149">
        <v>1236</v>
      </c>
      <c r="Y10" s="150">
        <f t="shared" si="6"/>
        <v>4.0745657067005253E-2</v>
      </c>
      <c r="Z10" s="150">
        <f t="shared" si="7"/>
        <v>2.3777918854966239E-2</v>
      </c>
      <c r="AA10" s="197">
        <v>617570850</v>
      </c>
      <c r="AB10" s="197">
        <v>464392440</v>
      </c>
      <c r="AC10" s="197">
        <f t="shared" si="8"/>
        <v>291582.0821529745</v>
      </c>
      <c r="AD10" s="197">
        <f t="shared" si="8"/>
        <v>375722.03883495147</v>
      </c>
      <c r="AE10" s="149">
        <v>37338</v>
      </c>
      <c r="AF10" s="149">
        <v>3305</v>
      </c>
      <c r="AG10" s="149">
        <v>2127</v>
      </c>
      <c r="AH10" s="150">
        <f t="shared" si="9"/>
        <v>8.851572124912957E-2</v>
      </c>
      <c r="AI10" s="150">
        <f t="shared" si="10"/>
        <v>5.6966093524023785E-2</v>
      </c>
      <c r="AJ10" s="197">
        <v>1006572980</v>
      </c>
      <c r="AK10" s="197">
        <v>803767530</v>
      </c>
      <c r="AL10" s="197">
        <f t="shared" si="11"/>
        <v>304560.65960665658</v>
      </c>
      <c r="AM10" s="197">
        <f t="shared" si="11"/>
        <v>377887.8843441467</v>
      </c>
      <c r="AN10" s="149">
        <v>22227</v>
      </c>
      <c r="AO10" s="149">
        <v>3978</v>
      </c>
      <c r="AP10" s="149">
        <v>2824</v>
      </c>
      <c r="AQ10" s="150">
        <f t="shared" si="12"/>
        <v>0.17897152112295855</v>
      </c>
      <c r="AR10" s="150">
        <f t="shared" si="13"/>
        <v>0.12705268367301031</v>
      </c>
      <c r="AS10" s="197">
        <v>1234866340</v>
      </c>
      <c r="AT10" s="197">
        <v>1046347240</v>
      </c>
      <c r="AU10" s="197">
        <f t="shared" si="14"/>
        <v>310423.91654097539</v>
      </c>
      <c r="AV10" s="197">
        <f t="shared" si="14"/>
        <v>370519.56090651557</v>
      </c>
      <c r="AW10" s="149">
        <v>9669</v>
      </c>
      <c r="AX10" s="149">
        <v>2856</v>
      </c>
      <c r="AY10" s="149">
        <v>2213</v>
      </c>
      <c r="AZ10" s="150">
        <f t="shared" si="21"/>
        <v>0.29537697797083462</v>
      </c>
      <c r="BA10" s="150">
        <f t="shared" si="22"/>
        <v>0.22887578860275107</v>
      </c>
      <c r="BB10" s="197">
        <v>949012500</v>
      </c>
      <c r="BC10" s="197">
        <v>851396400</v>
      </c>
      <c r="BD10" s="197">
        <f t="shared" si="15"/>
        <v>332287.28991596639</v>
      </c>
      <c r="BE10" s="197">
        <f t="shared" si="15"/>
        <v>384724.98870311794</v>
      </c>
      <c r="BF10" s="149">
        <v>3425</v>
      </c>
      <c r="BG10" s="149">
        <v>1242</v>
      </c>
      <c r="BH10" s="149">
        <v>1020</v>
      </c>
      <c r="BI10" s="150">
        <f t="shared" si="16"/>
        <v>0.36262773722627739</v>
      </c>
      <c r="BJ10" s="150">
        <f t="shared" si="17"/>
        <v>0.29781021897810217</v>
      </c>
      <c r="BK10" s="197">
        <v>448417880</v>
      </c>
      <c r="BL10" s="197">
        <v>414065530</v>
      </c>
      <c r="BM10" s="197">
        <f t="shared" si="18"/>
        <v>361044.99194847018</v>
      </c>
      <c r="BN10" s="197">
        <f t="shared" si="18"/>
        <v>405946.59803921566</v>
      </c>
      <c r="BO10" s="149">
        <f t="shared" si="36"/>
        <v>125135</v>
      </c>
      <c r="BP10" s="149">
        <f t="shared" si="19"/>
        <v>13574</v>
      </c>
      <c r="BQ10" s="149">
        <f t="shared" si="19"/>
        <v>9466</v>
      </c>
      <c r="BR10" s="150">
        <f t="shared" si="23"/>
        <v>0.10847484716506173</v>
      </c>
      <c r="BS10" s="150">
        <f t="shared" si="20"/>
        <v>7.5646301993846643E-2</v>
      </c>
      <c r="BT10" s="197">
        <f t="shared" si="24"/>
        <v>4280489930</v>
      </c>
      <c r="BU10" s="197">
        <f t="shared" si="25"/>
        <v>3601758340</v>
      </c>
      <c r="BV10" s="197">
        <f t="shared" si="26"/>
        <v>315344.77162221895</v>
      </c>
      <c r="BW10" s="197">
        <f t="shared" si="27"/>
        <v>380494.22564969363</v>
      </c>
      <c r="BY10" s="113" t="str">
        <f t="shared" si="28"/>
        <v>堺市医療圏</v>
      </c>
      <c r="BZ10" s="114">
        <f t="shared" si="29"/>
        <v>0.10282651845970624</v>
      </c>
      <c r="CA10" s="114">
        <f t="shared" si="30"/>
        <v>0.10299999999999999</v>
      </c>
      <c r="CB10" s="113" t="str">
        <f t="shared" si="31"/>
        <v>堺市医療圏</v>
      </c>
      <c r="CC10" s="114">
        <f t="shared" si="32"/>
        <v>6.74632790789996E-2</v>
      </c>
      <c r="CD10" s="114">
        <f t="shared" si="33"/>
        <v>6.7000000000000004E-2</v>
      </c>
      <c r="CE10" s="115"/>
      <c r="CF10" s="114">
        <f t="shared" si="34"/>
        <v>0.107</v>
      </c>
      <c r="CG10" s="114">
        <f t="shared" si="35"/>
        <v>7.0000000000000007E-2</v>
      </c>
      <c r="CH10" s="113">
        <v>0</v>
      </c>
    </row>
    <row r="11" spans="1:86" s="20" customFormat="1" ht="12">
      <c r="B11" s="148">
        <v>5</v>
      </c>
      <c r="C11" s="56" t="s">
        <v>26</v>
      </c>
      <c r="D11" s="149">
        <v>267</v>
      </c>
      <c r="E11" s="149">
        <v>47</v>
      </c>
      <c r="F11" s="149">
        <v>25</v>
      </c>
      <c r="G11" s="150">
        <f t="shared" si="0"/>
        <v>0.17602996254681649</v>
      </c>
      <c r="H11" s="150">
        <f t="shared" si="1"/>
        <v>9.3632958801498134E-2</v>
      </c>
      <c r="I11" s="197">
        <v>11818780</v>
      </c>
      <c r="J11" s="197">
        <v>7987930</v>
      </c>
      <c r="K11" s="197">
        <f t="shared" si="2"/>
        <v>251463.40425531915</v>
      </c>
      <c r="L11" s="197">
        <f t="shared" si="2"/>
        <v>319517.2</v>
      </c>
      <c r="M11" s="149">
        <v>585</v>
      </c>
      <c r="N11" s="149">
        <v>85</v>
      </c>
      <c r="O11" s="149">
        <v>42</v>
      </c>
      <c r="P11" s="150">
        <f t="shared" si="3"/>
        <v>0.14529914529914531</v>
      </c>
      <c r="Q11" s="150">
        <f t="shared" si="4"/>
        <v>7.179487179487179E-2</v>
      </c>
      <c r="R11" s="197">
        <v>22712530</v>
      </c>
      <c r="S11" s="197">
        <v>17323700</v>
      </c>
      <c r="T11" s="197">
        <f t="shared" si="5"/>
        <v>267206.23529411765</v>
      </c>
      <c r="U11" s="197">
        <f t="shared" si="5"/>
        <v>412469.04761904763</v>
      </c>
      <c r="V11" s="149">
        <v>40966</v>
      </c>
      <c r="W11" s="149">
        <v>1472</v>
      </c>
      <c r="X11" s="149">
        <v>657</v>
      </c>
      <c r="Y11" s="150">
        <f t="shared" si="6"/>
        <v>3.5932236488795587E-2</v>
      </c>
      <c r="Z11" s="150">
        <f t="shared" si="7"/>
        <v>1.6037689791534443E-2</v>
      </c>
      <c r="AA11" s="197">
        <v>352445430</v>
      </c>
      <c r="AB11" s="197">
        <v>244544640</v>
      </c>
      <c r="AC11" s="197">
        <f t="shared" si="8"/>
        <v>239433.03668478262</v>
      </c>
      <c r="AD11" s="197">
        <f t="shared" si="8"/>
        <v>372214.06392694067</v>
      </c>
      <c r="AE11" s="149">
        <v>28966</v>
      </c>
      <c r="AF11" s="149">
        <v>2421</v>
      </c>
      <c r="AG11" s="149">
        <v>1316</v>
      </c>
      <c r="AH11" s="150">
        <f t="shared" si="9"/>
        <v>8.3580749844645447E-2</v>
      </c>
      <c r="AI11" s="150">
        <f t="shared" si="10"/>
        <v>4.5432576123731271E-2</v>
      </c>
      <c r="AJ11" s="197">
        <v>627313690</v>
      </c>
      <c r="AK11" s="197">
        <v>459489940</v>
      </c>
      <c r="AL11" s="197">
        <f t="shared" si="11"/>
        <v>259113.46137959522</v>
      </c>
      <c r="AM11" s="197">
        <f t="shared" si="11"/>
        <v>349156.48936170212</v>
      </c>
      <c r="AN11" s="149">
        <v>18112</v>
      </c>
      <c r="AO11" s="149">
        <v>2993</v>
      </c>
      <c r="AP11" s="149">
        <v>1826</v>
      </c>
      <c r="AQ11" s="150">
        <f t="shared" si="12"/>
        <v>0.16524955830388693</v>
      </c>
      <c r="AR11" s="150">
        <f t="shared" si="13"/>
        <v>0.10081713780918727</v>
      </c>
      <c r="AS11" s="197">
        <v>744503610</v>
      </c>
      <c r="AT11" s="197">
        <v>609145680</v>
      </c>
      <c r="AU11" s="197">
        <f t="shared" si="14"/>
        <v>248748.28265953893</v>
      </c>
      <c r="AV11" s="197">
        <f t="shared" si="14"/>
        <v>333595.6626506024</v>
      </c>
      <c r="AW11" s="149">
        <v>8766</v>
      </c>
      <c r="AX11" s="149">
        <v>2333</v>
      </c>
      <c r="AY11" s="149">
        <v>1623</v>
      </c>
      <c r="AZ11" s="150">
        <f t="shared" si="21"/>
        <v>0.26614191193246634</v>
      </c>
      <c r="BA11" s="150">
        <f>IFERROR(AY11/AW11,"-")</f>
        <v>0.18514715947980834</v>
      </c>
      <c r="BB11" s="197">
        <v>634165680</v>
      </c>
      <c r="BC11" s="197">
        <v>533298360</v>
      </c>
      <c r="BD11" s="197">
        <f t="shared" si="15"/>
        <v>271824.12344620662</v>
      </c>
      <c r="BE11" s="197">
        <f t="shared" si="15"/>
        <v>328588.02218114602</v>
      </c>
      <c r="BF11" s="149">
        <v>3103</v>
      </c>
      <c r="BG11" s="149">
        <v>952</v>
      </c>
      <c r="BH11" s="149">
        <v>713</v>
      </c>
      <c r="BI11" s="150">
        <f t="shared" si="16"/>
        <v>0.30679987109249113</v>
      </c>
      <c r="BJ11" s="150">
        <f t="shared" si="17"/>
        <v>0.22977763454721237</v>
      </c>
      <c r="BK11" s="197">
        <v>298918240</v>
      </c>
      <c r="BL11" s="197">
        <v>258965690</v>
      </c>
      <c r="BM11" s="197">
        <f t="shared" si="18"/>
        <v>313989.74789915967</v>
      </c>
      <c r="BN11" s="197">
        <f t="shared" si="18"/>
        <v>363205.73632538569</v>
      </c>
      <c r="BO11" s="149">
        <f t="shared" si="36"/>
        <v>100765</v>
      </c>
      <c r="BP11" s="149">
        <f t="shared" si="19"/>
        <v>10303</v>
      </c>
      <c r="BQ11" s="149">
        <f t="shared" si="19"/>
        <v>6202</v>
      </c>
      <c r="BR11" s="150">
        <f t="shared" si="23"/>
        <v>0.10224780429712697</v>
      </c>
      <c r="BS11" s="150">
        <f t="shared" si="20"/>
        <v>6.154914901007294E-2</v>
      </c>
      <c r="BT11" s="197">
        <f t="shared" si="24"/>
        <v>2691877960</v>
      </c>
      <c r="BU11" s="197">
        <f t="shared" si="25"/>
        <v>2130755940</v>
      </c>
      <c r="BV11" s="197">
        <f t="shared" si="26"/>
        <v>261271.27632728333</v>
      </c>
      <c r="BW11" s="197">
        <f t="shared" si="27"/>
        <v>343559.4872621735</v>
      </c>
      <c r="BY11" s="113" t="str">
        <f t="shared" si="28"/>
        <v>南河内医療圏</v>
      </c>
      <c r="BZ11" s="114">
        <f t="shared" si="29"/>
        <v>0.10224780429712697</v>
      </c>
      <c r="CA11" s="114">
        <f t="shared" si="30"/>
        <v>0.10199999999999999</v>
      </c>
      <c r="CB11" s="113" t="str">
        <f t="shared" si="31"/>
        <v>三島医療圏</v>
      </c>
      <c r="CC11" s="114">
        <f t="shared" si="32"/>
        <v>6.4468328378687406E-2</v>
      </c>
      <c r="CD11" s="114">
        <f t="shared" si="33"/>
        <v>6.4000000000000001E-2</v>
      </c>
      <c r="CE11" s="115"/>
      <c r="CF11" s="114">
        <f t="shared" si="34"/>
        <v>0.107</v>
      </c>
      <c r="CG11" s="114">
        <f t="shared" si="35"/>
        <v>7.0000000000000007E-2</v>
      </c>
      <c r="CH11" s="113">
        <v>0</v>
      </c>
    </row>
    <row r="12" spans="1:86" s="20" customFormat="1" ht="12">
      <c r="B12" s="148">
        <v>6</v>
      </c>
      <c r="C12" s="56" t="s">
        <v>36</v>
      </c>
      <c r="D12" s="149">
        <v>644</v>
      </c>
      <c r="E12" s="149">
        <v>78</v>
      </c>
      <c r="F12" s="149">
        <v>44</v>
      </c>
      <c r="G12" s="150">
        <f t="shared" si="0"/>
        <v>0.12111801242236025</v>
      </c>
      <c r="H12" s="150">
        <f t="shared" si="1"/>
        <v>6.8322981366459631E-2</v>
      </c>
      <c r="I12" s="197">
        <v>34928370</v>
      </c>
      <c r="J12" s="197">
        <v>31015050</v>
      </c>
      <c r="K12" s="197">
        <f t="shared" si="2"/>
        <v>447799.61538461538</v>
      </c>
      <c r="L12" s="197">
        <f t="shared" si="2"/>
        <v>704887.5</v>
      </c>
      <c r="M12" s="149">
        <v>1185</v>
      </c>
      <c r="N12" s="149">
        <v>167</v>
      </c>
      <c r="O12" s="149">
        <v>87</v>
      </c>
      <c r="P12" s="150">
        <f t="shared" si="3"/>
        <v>0.1409282700421941</v>
      </c>
      <c r="Q12" s="150">
        <f t="shared" si="4"/>
        <v>7.3417721518987344E-2</v>
      </c>
      <c r="R12" s="197">
        <v>71530930</v>
      </c>
      <c r="S12" s="197">
        <v>56182610</v>
      </c>
      <c r="T12" s="197">
        <f t="shared" si="5"/>
        <v>428328.92215568863</v>
      </c>
      <c r="U12" s="197">
        <f t="shared" si="5"/>
        <v>645777.1264367816</v>
      </c>
      <c r="V12" s="149">
        <v>51292</v>
      </c>
      <c r="W12" s="149">
        <v>1986</v>
      </c>
      <c r="X12" s="149">
        <v>1058</v>
      </c>
      <c r="Y12" s="150">
        <f t="shared" si="6"/>
        <v>3.8719488419246668E-2</v>
      </c>
      <c r="Z12" s="150">
        <f t="shared" si="7"/>
        <v>2.0626998362317711E-2</v>
      </c>
      <c r="AA12" s="197">
        <v>539983100</v>
      </c>
      <c r="AB12" s="197">
        <v>410247870</v>
      </c>
      <c r="AC12" s="197">
        <f t="shared" si="8"/>
        <v>271894.8136958711</v>
      </c>
      <c r="AD12" s="197">
        <f t="shared" si="8"/>
        <v>387757.91115311912</v>
      </c>
      <c r="AE12" s="149">
        <v>36161</v>
      </c>
      <c r="AF12" s="149">
        <v>3026</v>
      </c>
      <c r="AG12" s="149">
        <v>1799</v>
      </c>
      <c r="AH12" s="150">
        <f t="shared" si="9"/>
        <v>8.3681314122950143E-2</v>
      </c>
      <c r="AI12" s="150">
        <f t="shared" si="10"/>
        <v>4.9749730372500758E-2</v>
      </c>
      <c r="AJ12" s="197">
        <v>848050920</v>
      </c>
      <c r="AK12" s="197">
        <v>648828170</v>
      </c>
      <c r="AL12" s="197">
        <f t="shared" si="11"/>
        <v>280254.76536682091</v>
      </c>
      <c r="AM12" s="197">
        <f t="shared" si="11"/>
        <v>360660.46136742632</v>
      </c>
      <c r="AN12" s="149">
        <v>22319</v>
      </c>
      <c r="AO12" s="149">
        <v>3657</v>
      </c>
      <c r="AP12" s="149">
        <v>2419</v>
      </c>
      <c r="AQ12" s="150">
        <f t="shared" si="12"/>
        <v>0.16385142703526143</v>
      </c>
      <c r="AR12" s="150">
        <f t="shared" si="13"/>
        <v>0.10838299206953717</v>
      </c>
      <c r="AS12" s="197">
        <v>1025362840</v>
      </c>
      <c r="AT12" s="197">
        <v>867989200</v>
      </c>
      <c r="AU12" s="197">
        <f t="shared" si="14"/>
        <v>280383.60404703306</v>
      </c>
      <c r="AV12" s="197">
        <f t="shared" si="14"/>
        <v>358821.4964861513</v>
      </c>
      <c r="AW12" s="149">
        <v>10529</v>
      </c>
      <c r="AX12" s="149">
        <v>2839</v>
      </c>
      <c r="AY12" s="149">
        <v>2138</v>
      </c>
      <c r="AZ12" s="150">
        <f t="shared" si="21"/>
        <v>0.26963624275809667</v>
      </c>
      <c r="BA12" s="150">
        <f>IFERROR(AY12/AW12,"-")</f>
        <v>0.20305822015386077</v>
      </c>
      <c r="BB12" s="197">
        <v>861513400</v>
      </c>
      <c r="BC12" s="197">
        <v>746533670</v>
      </c>
      <c r="BD12" s="197">
        <f t="shared" si="15"/>
        <v>303456.63966185274</v>
      </c>
      <c r="BE12" s="197">
        <f t="shared" si="15"/>
        <v>349173.84003741812</v>
      </c>
      <c r="BF12" s="149">
        <v>3820</v>
      </c>
      <c r="BG12" s="149">
        <v>1198</v>
      </c>
      <c r="BH12" s="149">
        <v>952</v>
      </c>
      <c r="BI12" s="150">
        <f t="shared" si="16"/>
        <v>0.31361256544502619</v>
      </c>
      <c r="BJ12" s="150">
        <f t="shared" si="17"/>
        <v>0.24921465968586387</v>
      </c>
      <c r="BK12" s="197">
        <v>389504680</v>
      </c>
      <c r="BL12" s="197">
        <v>360662400</v>
      </c>
      <c r="BM12" s="197">
        <f t="shared" si="18"/>
        <v>325129.11519198667</v>
      </c>
      <c r="BN12" s="197">
        <f t="shared" si="18"/>
        <v>378847.0588235294</v>
      </c>
      <c r="BO12" s="149">
        <f t="shared" si="36"/>
        <v>125950</v>
      </c>
      <c r="BP12" s="149">
        <f t="shared" si="19"/>
        <v>12951</v>
      </c>
      <c r="BQ12" s="149">
        <f t="shared" si="19"/>
        <v>8497</v>
      </c>
      <c r="BR12" s="150">
        <f t="shared" si="23"/>
        <v>0.10282651845970624</v>
      </c>
      <c r="BS12" s="150">
        <f t="shared" si="20"/>
        <v>6.74632790789996E-2</v>
      </c>
      <c r="BT12" s="197">
        <f t="shared" si="24"/>
        <v>3770874240</v>
      </c>
      <c r="BU12" s="197">
        <f t="shared" si="25"/>
        <v>3121458970</v>
      </c>
      <c r="BV12" s="197">
        <f t="shared" si="26"/>
        <v>291164.71623812831</v>
      </c>
      <c r="BW12" s="197">
        <f t="shared" si="27"/>
        <v>367360.12357302575</v>
      </c>
      <c r="BY12" s="113" t="str">
        <f t="shared" si="28"/>
        <v>三島医療圏</v>
      </c>
      <c r="BZ12" s="114">
        <f t="shared" si="29"/>
        <v>9.6839698147724668E-2</v>
      </c>
      <c r="CA12" s="114">
        <f t="shared" si="30"/>
        <v>9.7000000000000003E-2</v>
      </c>
      <c r="CB12" s="113" t="str">
        <f t="shared" si="31"/>
        <v>北河内医療圏</v>
      </c>
      <c r="CC12" s="114">
        <f t="shared" si="32"/>
        <v>6.1567185549179296E-2</v>
      </c>
      <c r="CD12" s="114">
        <f t="shared" si="33"/>
        <v>6.2E-2</v>
      </c>
      <c r="CE12" s="115"/>
      <c r="CF12" s="114">
        <f t="shared" si="34"/>
        <v>0.107</v>
      </c>
      <c r="CG12" s="114">
        <f t="shared" si="35"/>
        <v>7.0000000000000007E-2</v>
      </c>
      <c r="CH12" s="113">
        <v>0</v>
      </c>
    </row>
    <row r="13" spans="1:86" s="20" customFormat="1" ht="12">
      <c r="B13" s="148">
        <v>7</v>
      </c>
      <c r="C13" s="56" t="s">
        <v>45</v>
      </c>
      <c r="D13" s="149">
        <v>674</v>
      </c>
      <c r="E13" s="149">
        <v>82</v>
      </c>
      <c r="F13" s="149">
        <v>41</v>
      </c>
      <c r="G13" s="150">
        <f t="shared" si="0"/>
        <v>0.12166172106824925</v>
      </c>
      <c r="H13" s="150">
        <f t="shared" si="1"/>
        <v>6.0830860534124627E-2</v>
      </c>
      <c r="I13" s="197">
        <v>36503150</v>
      </c>
      <c r="J13" s="197">
        <v>20870140</v>
      </c>
      <c r="K13" s="197">
        <f t="shared" si="2"/>
        <v>445160.36585365853</v>
      </c>
      <c r="L13" s="197">
        <f t="shared" si="2"/>
        <v>509027.80487804877</v>
      </c>
      <c r="M13" s="149">
        <v>1202</v>
      </c>
      <c r="N13" s="149">
        <v>143</v>
      </c>
      <c r="O13" s="149">
        <v>75</v>
      </c>
      <c r="P13" s="150">
        <f t="shared" si="3"/>
        <v>0.11896838602329451</v>
      </c>
      <c r="Q13" s="150">
        <f t="shared" si="4"/>
        <v>6.2396006655574043E-2</v>
      </c>
      <c r="R13" s="197">
        <v>60898430</v>
      </c>
      <c r="S13" s="197">
        <v>43699460</v>
      </c>
      <c r="T13" s="197">
        <f t="shared" si="5"/>
        <v>425863.14685314684</v>
      </c>
      <c r="U13" s="197">
        <f t="shared" si="5"/>
        <v>582659.46666666667</v>
      </c>
      <c r="V13" s="149">
        <v>52079</v>
      </c>
      <c r="W13" s="149">
        <v>1703</v>
      </c>
      <c r="X13" s="149">
        <v>936</v>
      </c>
      <c r="Y13" s="150">
        <f t="shared" si="6"/>
        <v>3.2700320666679467E-2</v>
      </c>
      <c r="Z13" s="150">
        <f t="shared" si="7"/>
        <v>1.7972695328251312E-2</v>
      </c>
      <c r="AA13" s="197">
        <v>483455180</v>
      </c>
      <c r="AB13" s="197">
        <v>366771810</v>
      </c>
      <c r="AC13" s="197">
        <f t="shared" si="8"/>
        <v>283884.42748091603</v>
      </c>
      <c r="AD13" s="197">
        <f t="shared" si="8"/>
        <v>391850.22435897437</v>
      </c>
      <c r="AE13" s="149">
        <v>37096</v>
      </c>
      <c r="AF13" s="149">
        <v>2661</v>
      </c>
      <c r="AG13" s="149">
        <v>1551</v>
      </c>
      <c r="AH13" s="150">
        <f t="shared" si="9"/>
        <v>7.1732801380202715E-2</v>
      </c>
      <c r="AI13" s="150">
        <f t="shared" si="10"/>
        <v>4.1810437783049388E-2</v>
      </c>
      <c r="AJ13" s="197">
        <v>730408850</v>
      </c>
      <c r="AK13" s="197">
        <v>546619520</v>
      </c>
      <c r="AL13" s="197">
        <f t="shared" si="11"/>
        <v>274486.60278090945</v>
      </c>
      <c r="AM13" s="197">
        <f t="shared" si="11"/>
        <v>352430.38039974211</v>
      </c>
      <c r="AN13" s="149">
        <v>23363</v>
      </c>
      <c r="AO13" s="149">
        <v>3458</v>
      </c>
      <c r="AP13" s="149">
        <v>2352</v>
      </c>
      <c r="AQ13" s="150">
        <f t="shared" si="12"/>
        <v>0.14801181355134185</v>
      </c>
      <c r="AR13" s="150">
        <f t="shared" si="13"/>
        <v>0.10067200273937423</v>
      </c>
      <c r="AS13" s="197">
        <v>1017766290</v>
      </c>
      <c r="AT13" s="197">
        <v>827521750</v>
      </c>
      <c r="AU13" s="197">
        <f t="shared" si="14"/>
        <v>294322.23539618275</v>
      </c>
      <c r="AV13" s="197">
        <f t="shared" si="14"/>
        <v>351837.47874149663</v>
      </c>
      <c r="AW13" s="149">
        <v>10968</v>
      </c>
      <c r="AX13" s="149">
        <v>2627</v>
      </c>
      <c r="AY13" s="149">
        <v>1949</v>
      </c>
      <c r="AZ13" s="150">
        <f t="shared" si="21"/>
        <v>0.23951495258935085</v>
      </c>
      <c r="BA13" s="150">
        <f>IFERROR(AY13/AW13,"-")</f>
        <v>0.17769876002917578</v>
      </c>
      <c r="BB13" s="197">
        <v>853386140</v>
      </c>
      <c r="BC13" s="197">
        <v>732249430</v>
      </c>
      <c r="BD13" s="197">
        <f t="shared" si="15"/>
        <v>324851.97563760943</v>
      </c>
      <c r="BE13" s="197">
        <f t="shared" si="15"/>
        <v>375705.19753719855</v>
      </c>
      <c r="BF13" s="149">
        <v>3858</v>
      </c>
      <c r="BG13" s="149">
        <v>1183</v>
      </c>
      <c r="BH13" s="149">
        <v>961</v>
      </c>
      <c r="BI13" s="150">
        <f t="shared" si="16"/>
        <v>0.30663556246759982</v>
      </c>
      <c r="BJ13" s="150">
        <f t="shared" si="17"/>
        <v>0.24909279419388283</v>
      </c>
      <c r="BK13" s="197">
        <v>414725930</v>
      </c>
      <c r="BL13" s="197">
        <v>367325000</v>
      </c>
      <c r="BM13" s="197">
        <f t="shared" si="18"/>
        <v>350571.36939983093</v>
      </c>
      <c r="BN13" s="197">
        <f t="shared" si="18"/>
        <v>382232.04994797084</v>
      </c>
      <c r="BO13" s="149">
        <f t="shared" si="36"/>
        <v>129240</v>
      </c>
      <c r="BP13" s="149">
        <f t="shared" si="19"/>
        <v>11857</v>
      </c>
      <c r="BQ13" s="149">
        <f t="shared" si="19"/>
        <v>7865</v>
      </c>
      <c r="BR13" s="150">
        <f t="shared" si="23"/>
        <v>9.1744042092231512E-2</v>
      </c>
      <c r="BS13" s="150">
        <f t="shared" si="20"/>
        <v>6.0855772206747136E-2</v>
      </c>
      <c r="BT13" s="197">
        <f t="shared" si="24"/>
        <v>3597143970</v>
      </c>
      <c r="BU13" s="197">
        <f t="shared" si="25"/>
        <v>2905057110</v>
      </c>
      <c r="BV13" s="197">
        <f t="shared" si="26"/>
        <v>303377.24297883105</v>
      </c>
      <c r="BW13" s="197">
        <f t="shared" si="27"/>
        <v>369365.17609663063</v>
      </c>
      <c r="BY13" s="113" t="str">
        <f t="shared" si="28"/>
        <v>北河内医療圏</v>
      </c>
      <c r="BZ13" s="114">
        <f t="shared" si="29"/>
        <v>9.5054007307881744E-2</v>
      </c>
      <c r="CA13" s="114">
        <f t="shared" si="30"/>
        <v>9.5000000000000001E-2</v>
      </c>
      <c r="CB13" s="113" t="str">
        <f t="shared" si="31"/>
        <v>南河内医療圏</v>
      </c>
      <c r="CC13" s="114">
        <f t="shared" si="32"/>
        <v>6.154914901007294E-2</v>
      </c>
      <c r="CD13" s="114">
        <f t="shared" si="33"/>
        <v>6.2E-2</v>
      </c>
      <c r="CE13" s="115"/>
      <c r="CF13" s="114">
        <f t="shared" si="34"/>
        <v>0.107</v>
      </c>
      <c r="CG13" s="114">
        <f t="shared" si="35"/>
        <v>7.0000000000000007E-2</v>
      </c>
      <c r="CH13" s="113">
        <v>0</v>
      </c>
    </row>
    <row r="14" spans="1:86" s="20" customFormat="1" ht="12.75" thickBot="1">
      <c r="B14" s="148">
        <v>8</v>
      </c>
      <c r="C14" s="56" t="s">
        <v>58</v>
      </c>
      <c r="D14" s="149">
        <v>1552</v>
      </c>
      <c r="E14" s="149">
        <v>210</v>
      </c>
      <c r="F14" s="149">
        <v>123</v>
      </c>
      <c r="G14" s="150">
        <f t="shared" si="0"/>
        <v>0.13530927835051546</v>
      </c>
      <c r="H14" s="150">
        <f t="shared" si="1"/>
        <v>7.9252577319587625E-2</v>
      </c>
      <c r="I14" s="197">
        <v>102595670</v>
      </c>
      <c r="J14" s="197">
        <v>78216260</v>
      </c>
      <c r="K14" s="197">
        <f t="shared" si="2"/>
        <v>488550.80952380953</v>
      </c>
      <c r="L14" s="197">
        <f t="shared" si="2"/>
        <v>635904.55284552847</v>
      </c>
      <c r="M14" s="149">
        <v>3168</v>
      </c>
      <c r="N14" s="149">
        <v>476</v>
      </c>
      <c r="O14" s="149">
        <v>265</v>
      </c>
      <c r="P14" s="150">
        <f t="shared" si="3"/>
        <v>0.15025252525252525</v>
      </c>
      <c r="Q14" s="150">
        <f t="shared" si="4"/>
        <v>8.3648989898989903E-2</v>
      </c>
      <c r="R14" s="197">
        <v>202676730</v>
      </c>
      <c r="S14" s="197">
        <v>156399910</v>
      </c>
      <c r="T14" s="197">
        <f t="shared" si="5"/>
        <v>425791.44957983191</v>
      </c>
      <c r="U14" s="197">
        <f t="shared" si="5"/>
        <v>590188.33962264156</v>
      </c>
      <c r="V14" s="149">
        <v>131368</v>
      </c>
      <c r="W14" s="149">
        <v>5270</v>
      </c>
      <c r="X14" s="149">
        <v>2861</v>
      </c>
      <c r="Y14" s="150">
        <f t="shared" si="6"/>
        <v>4.0116314475366906E-2</v>
      </c>
      <c r="Z14" s="150">
        <f t="shared" si="7"/>
        <v>2.1778515315754216E-2</v>
      </c>
      <c r="AA14" s="197">
        <v>1527494920</v>
      </c>
      <c r="AB14" s="197">
        <v>1174286800</v>
      </c>
      <c r="AC14" s="197">
        <f t="shared" si="8"/>
        <v>289847.23339658446</v>
      </c>
      <c r="AD14" s="197">
        <f t="shared" si="8"/>
        <v>410446.27752534079</v>
      </c>
      <c r="AE14" s="149">
        <v>103922</v>
      </c>
      <c r="AF14" s="149">
        <v>8919</v>
      </c>
      <c r="AG14" s="149">
        <v>5136</v>
      </c>
      <c r="AH14" s="150">
        <f t="shared" si="9"/>
        <v>8.5823983372144488E-2</v>
      </c>
      <c r="AI14" s="150">
        <f t="shared" si="10"/>
        <v>4.9421681645849772E-2</v>
      </c>
      <c r="AJ14" s="197">
        <v>2543815290</v>
      </c>
      <c r="AK14" s="197">
        <v>2033530970</v>
      </c>
      <c r="AL14" s="197">
        <f t="shared" si="11"/>
        <v>285213.06088126474</v>
      </c>
      <c r="AM14" s="197">
        <f t="shared" si="11"/>
        <v>395936.71534267912</v>
      </c>
      <c r="AN14" s="149">
        <v>71899</v>
      </c>
      <c r="AO14" s="149">
        <v>12036</v>
      </c>
      <c r="AP14" s="149">
        <v>7899</v>
      </c>
      <c r="AQ14" s="150">
        <f t="shared" si="12"/>
        <v>0.16740149376208291</v>
      </c>
      <c r="AR14" s="150">
        <f t="shared" si="13"/>
        <v>0.10986244593109779</v>
      </c>
      <c r="AS14" s="197">
        <v>3557196740</v>
      </c>
      <c r="AT14" s="197">
        <v>2997129830</v>
      </c>
      <c r="AU14" s="197">
        <f t="shared" si="14"/>
        <v>295546.42239946825</v>
      </c>
      <c r="AV14" s="197">
        <f t="shared" si="14"/>
        <v>379431.55209520191</v>
      </c>
      <c r="AW14" s="149">
        <v>34103</v>
      </c>
      <c r="AX14" s="149">
        <v>9107</v>
      </c>
      <c r="AY14" s="149">
        <v>6644</v>
      </c>
      <c r="AZ14" s="150">
        <f t="shared" si="21"/>
        <v>0.26704395507726592</v>
      </c>
      <c r="BA14" s="150">
        <f>IFERROR(AY14/AW14,"-")</f>
        <v>0.19482156994985778</v>
      </c>
      <c r="BB14" s="197">
        <v>2893475890</v>
      </c>
      <c r="BC14" s="197">
        <v>2535486890</v>
      </c>
      <c r="BD14" s="197">
        <f t="shared" si="15"/>
        <v>317719.9835291534</v>
      </c>
      <c r="BE14" s="197">
        <f t="shared" si="15"/>
        <v>381620.54334738111</v>
      </c>
      <c r="BF14" s="149">
        <v>12397</v>
      </c>
      <c r="BG14" s="149">
        <v>4199</v>
      </c>
      <c r="BH14" s="149">
        <v>3273</v>
      </c>
      <c r="BI14" s="150">
        <f t="shared" si="16"/>
        <v>0.33871097846253123</v>
      </c>
      <c r="BJ14" s="150">
        <f t="shared" si="17"/>
        <v>0.26401548761797211</v>
      </c>
      <c r="BK14" s="197">
        <v>1433657120</v>
      </c>
      <c r="BL14" s="197">
        <v>1297562620</v>
      </c>
      <c r="BM14" s="197">
        <f t="shared" ref="BM14" si="37">IFERROR(BK14/BG14,"-")</f>
        <v>341428.22576803999</v>
      </c>
      <c r="BN14" s="197">
        <f>IFERROR(BL14/BH14,"-")</f>
        <v>396444.43018637336</v>
      </c>
      <c r="BO14" s="149">
        <f t="shared" si="36"/>
        <v>358409</v>
      </c>
      <c r="BP14" s="149">
        <f t="shared" si="19"/>
        <v>40217</v>
      </c>
      <c r="BQ14" s="149">
        <f t="shared" si="19"/>
        <v>26201</v>
      </c>
      <c r="BR14" s="150">
        <f t="shared" si="23"/>
        <v>0.1122097938388824</v>
      </c>
      <c r="BS14" s="150">
        <f t="shared" si="20"/>
        <v>7.3103633000287382E-2</v>
      </c>
      <c r="BT14" s="197">
        <f t="shared" si="24"/>
        <v>12260912360</v>
      </c>
      <c r="BU14" s="197">
        <f t="shared" si="25"/>
        <v>10272613280</v>
      </c>
      <c r="BV14" s="197">
        <f t="shared" si="26"/>
        <v>304868.89524330507</v>
      </c>
      <c r="BW14" s="197">
        <f t="shared" si="27"/>
        <v>392069.51185069274</v>
      </c>
      <c r="BY14" s="113" t="str">
        <f t="shared" si="28"/>
        <v>泉州医療圏</v>
      </c>
      <c r="BZ14" s="114">
        <f t="shared" si="29"/>
        <v>9.1744042092231512E-2</v>
      </c>
      <c r="CA14" s="114">
        <f t="shared" si="30"/>
        <v>9.1999999999999998E-2</v>
      </c>
      <c r="CB14" s="113" t="str">
        <f t="shared" si="31"/>
        <v>泉州医療圏</v>
      </c>
      <c r="CC14" s="114">
        <f t="shared" si="32"/>
        <v>6.0855772206747136E-2</v>
      </c>
      <c r="CD14" s="114">
        <f t="shared" si="33"/>
        <v>6.0999999999999999E-2</v>
      </c>
      <c r="CE14" s="115"/>
      <c r="CF14" s="114">
        <f t="shared" si="34"/>
        <v>0.107</v>
      </c>
      <c r="CG14" s="114">
        <f t="shared" si="35"/>
        <v>7.0000000000000007E-2</v>
      </c>
      <c r="CH14" s="113">
        <v>999</v>
      </c>
    </row>
    <row r="15" spans="1:86" s="20" customFormat="1" ht="14.25" thickTop="1">
      <c r="B15" s="293" t="s">
        <v>1</v>
      </c>
      <c r="C15" s="294"/>
      <c r="D15" s="18">
        <f>'在宅(医科)'!$C$6</f>
        <v>4073</v>
      </c>
      <c r="E15" s="18">
        <f>'在宅(医科)'!$D$6</f>
        <v>553</v>
      </c>
      <c r="F15" s="18">
        <f>'在宅(医科)'!$E$6</f>
        <v>313</v>
      </c>
      <c r="G15" s="19">
        <f>'在宅(医科)'!$F$6</f>
        <v>0.13577215811441198</v>
      </c>
      <c r="H15" s="19">
        <f>'在宅(医科)'!$G$6</f>
        <v>7.6847532531303706E-2</v>
      </c>
      <c r="I15" s="198">
        <f>'在宅(医科)'!$H$6</f>
        <v>227716680</v>
      </c>
      <c r="J15" s="198">
        <f>'在宅(医科)'!$I$6</f>
        <v>174535280</v>
      </c>
      <c r="K15" s="198">
        <f>'在宅(医科)'!$J$6</f>
        <v>411784.23146473779</v>
      </c>
      <c r="L15" s="198">
        <f>'在宅(医科)'!$K$6</f>
        <v>557620.70287539938</v>
      </c>
      <c r="M15" s="18">
        <f>'在宅(医科)'!$C$7</f>
        <v>8246</v>
      </c>
      <c r="N15" s="18">
        <f>'在宅(医科)'!$D$7</f>
        <v>1211</v>
      </c>
      <c r="O15" s="18">
        <f>'在宅(医科)'!$E$7</f>
        <v>664</v>
      </c>
      <c r="P15" s="19">
        <f>'在宅(医科)'!$F$7</f>
        <v>0.14685908319185059</v>
      </c>
      <c r="Q15" s="19">
        <f>'在宅(医科)'!$G$7</f>
        <v>8.0523890371089007E-2</v>
      </c>
      <c r="R15" s="198">
        <f>'在宅(医科)'!$H$7</f>
        <v>471256700</v>
      </c>
      <c r="S15" s="198">
        <f>'在宅(医科)'!$I$7</f>
        <v>369491490</v>
      </c>
      <c r="T15" s="198">
        <f>'在宅(医科)'!J7</f>
        <v>389146.73823286541</v>
      </c>
      <c r="U15" s="198">
        <f>'在宅(医科)'!K7</f>
        <v>556463.0873493976</v>
      </c>
      <c r="V15" s="18">
        <f>'在宅(医科)'!$C$8</f>
        <v>502368</v>
      </c>
      <c r="W15" s="18">
        <f>'在宅(医科)'!$D$8</f>
        <v>18810</v>
      </c>
      <c r="X15" s="18">
        <f>'在宅(医科)'!$E$8</f>
        <v>9931</v>
      </c>
      <c r="Y15" s="19">
        <f>'在宅(医科)'!$F$8</f>
        <v>3.7442671507739347E-2</v>
      </c>
      <c r="Z15" s="19">
        <f>'在宅(医科)'!$G$8</f>
        <v>1.9768376966685777E-2</v>
      </c>
      <c r="AA15" s="198">
        <f>'在宅(医科)'!$H$8</f>
        <v>5049281570</v>
      </c>
      <c r="AB15" s="198">
        <f>'在宅(医科)'!$I$8</f>
        <v>3829855920</v>
      </c>
      <c r="AC15" s="198">
        <f>'在宅(医科)'!J8</f>
        <v>268436.02179691655</v>
      </c>
      <c r="AD15" s="198">
        <f>'在宅(医科)'!K8</f>
        <v>385646.5532171987</v>
      </c>
      <c r="AE15" s="18">
        <f>'在宅(医科)'!$C$9</f>
        <v>364377</v>
      </c>
      <c r="AF15" s="18">
        <f>'在宅(医科)'!$D$9</f>
        <v>30376</v>
      </c>
      <c r="AG15" s="18">
        <f>'在宅(医科)'!$E$9</f>
        <v>17724</v>
      </c>
      <c r="AH15" s="19">
        <f>'在宅(医科)'!$F$9</f>
        <v>8.3364207949458938E-2</v>
      </c>
      <c r="AI15" s="19">
        <f>'在宅(医科)'!$G$9</f>
        <v>4.8641928552021672E-2</v>
      </c>
      <c r="AJ15" s="198">
        <f>'在宅(医科)'!$H$9</f>
        <v>8368368930</v>
      </c>
      <c r="AK15" s="198">
        <f>'在宅(医科)'!$I$9</f>
        <v>6557881760</v>
      </c>
      <c r="AL15" s="198">
        <f>'在宅(医科)'!J9</f>
        <v>275492.78805636027</v>
      </c>
      <c r="AM15" s="198">
        <f>'在宅(医科)'!K9</f>
        <v>370000.09930038365</v>
      </c>
      <c r="AN15" s="143">
        <f>'在宅(医科)'!$C$10</f>
        <v>229658</v>
      </c>
      <c r="AO15" s="143">
        <f>'在宅(医科)'!$D$10</f>
        <v>39210</v>
      </c>
      <c r="AP15" s="143">
        <f>'在宅(医科)'!$E$10</f>
        <v>26105</v>
      </c>
      <c r="AQ15" s="144">
        <f>'在宅(医科)'!$F$10</f>
        <v>0.17073213212690175</v>
      </c>
      <c r="AR15" s="144">
        <f>'在宅(医科)'!$G$10</f>
        <v>0.11366902089193497</v>
      </c>
      <c r="AS15" s="199">
        <f>'在宅(医科)'!$H$10</f>
        <v>11119313950</v>
      </c>
      <c r="AT15" s="199">
        <f>'在宅(医科)'!$I$10</f>
        <v>9333997730</v>
      </c>
      <c r="AU15" s="199">
        <f>'在宅(医科)'!J10</f>
        <v>283583.62535067584</v>
      </c>
      <c r="AV15" s="199">
        <f>'在宅(医科)'!K10</f>
        <v>357555.93679371767</v>
      </c>
      <c r="AW15" s="18">
        <f>'在宅(医科)'!$C$11</f>
        <v>105915</v>
      </c>
      <c r="AX15" s="18">
        <f>'在宅(医科)'!$D$11</f>
        <v>29865</v>
      </c>
      <c r="AY15" s="18">
        <f>'在宅(医科)'!$E$11</f>
        <v>22131</v>
      </c>
      <c r="AZ15" s="19">
        <f>'在宅(医科)'!$F$11</f>
        <v>0.28197139215408584</v>
      </c>
      <c r="BA15" s="19">
        <f>'在宅(医科)'!$G$11</f>
        <v>0.20895057357314828</v>
      </c>
      <c r="BB15" s="198">
        <f>'在宅(医科)'!$H$11</f>
        <v>9085069120</v>
      </c>
      <c r="BC15" s="198">
        <f>'在宅(医科)'!$I$11</f>
        <v>7966573370</v>
      </c>
      <c r="BD15" s="198">
        <f>'在宅(医科)'!J11</f>
        <v>304204.55784362968</v>
      </c>
      <c r="BE15" s="198">
        <f>'在宅(医科)'!K11</f>
        <v>359973.49283810041</v>
      </c>
      <c r="BF15" s="18">
        <f>'在宅(医科)'!$C$12</f>
        <v>38029</v>
      </c>
      <c r="BG15" s="18">
        <f>'在宅(医科)'!$D$12</f>
        <v>13545</v>
      </c>
      <c r="BH15" s="18">
        <f>'在宅(医科)'!$E$12</f>
        <v>10690</v>
      </c>
      <c r="BI15" s="19">
        <f>'在宅(医科)'!$F$12</f>
        <v>0.35617555023797626</v>
      </c>
      <c r="BJ15" s="19">
        <f>'在宅(医科)'!$G$12</f>
        <v>0.2811012648242131</v>
      </c>
      <c r="BK15" s="198">
        <f>'在宅(医科)'!$H$12</f>
        <v>4471914240</v>
      </c>
      <c r="BL15" s="198">
        <f>'在宅(医科)'!$I$12</f>
        <v>4047335220</v>
      </c>
      <c r="BM15" s="198">
        <f>'在宅(医科)'!J12</f>
        <v>330152.39867109637</v>
      </c>
      <c r="BN15" s="198">
        <f>'在宅(医科)'!K12</f>
        <v>378609.46866230119</v>
      </c>
      <c r="BO15" s="18">
        <f>'在宅(医科)'!$C$13</f>
        <v>1252666</v>
      </c>
      <c r="BP15" s="18">
        <f>'在宅(医科)'!$D$13</f>
        <v>133570</v>
      </c>
      <c r="BQ15" s="18">
        <f>'在宅(医科)'!$E$13</f>
        <v>87558</v>
      </c>
      <c r="BR15" s="19">
        <f>'在宅(医科)'!$F$13</f>
        <v>0.10662858255911792</v>
      </c>
      <c r="BS15" s="19">
        <f>'在宅(医科)'!$G$13</f>
        <v>6.989732298952793E-2</v>
      </c>
      <c r="BT15" s="198">
        <f>'在宅(医科)'!$H$13</f>
        <v>38792921190</v>
      </c>
      <c r="BU15" s="198">
        <f>'在宅(医科)'!$I$13</f>
        <v>32279670770</v>
      </c>
      <c r="BV15" s="198">
        <f>'在宅(医科)'!J13</f>
        <v>290431.39320206631</v>
      </c>
      <c r="BW15" s="198">
        <f>'在宅(医科)'!K13</f>
        <v>368666.15009479428</v>
      </c>
      <c r="BY15" s="112"/>
      <c r="BZ15" s="112"/>
      <c r="CA15" s="112"/>
      <c r="CB15" s="112"/>
      <c r="CC15" s="112"/>
      <c r="CD15" s="112"/>
      <c r="CE15" s="112"/>
    </row>
    <row r="16" spans="1:86" s="20" customFormat="1">
      <c r="BY16" s="112"/>
      <c r="BZ16" s="112"/>
      <c r="CA16" s="112"/>
      <c r="CB16" s="112"/>
      <c r="CC16" s="112"/>
      <c r="CD16" s="112"/>
      <c r="CE16" s="112"/>
    </row>
    <row r="17" spans="4:83" s="20" customFormat="1">
      <c r="D17" s="233"/>
      <c r="E17" s="233"/>
      <c r="F17" s="233"/>
      <c r="I17" s="233"/>
      <c r="J17" s="233"/>
      <c r="M17" s="233"/>
      <c r="N17" s="233"/>
      <c r="O17" s="233"/>
      <c r="R17" s="233"/>
      <c r="S17" s="233"/>
      <c r="V17" s="233"/>
      <c r="W17" s="233"/>
      <c r="X17" s="233"/>
      <c r="AA17" s="233"/>
      <c r="AB17" s="233"/>
      <c r="AE17" s="233"/>
      <c r="AF17" s="233"/>
      <c r="AG17" s="233"/>
      <c r="AJ17" s="233"/>
      <c r="AK17" s="233"/>
      <c r="AN17" s="233"/>
      <c r="AO17" s="233"/>
      <c r="AP17" s="233"/>
      <c r="AS17" s="233"/>
      <c r="AT17" s="233"/>
      <c r="AU17" s="233"/>
      <c r="AW17" s="233"/>
      <c r="AX17" s="233"/>
      <c r="AY17" s="233"/>
      <c r="BB17" s="233"/>
      <c r="BC17" s="233"/>
      <c r="BF17" s="233"/>
      <c r="BG17" s="233"/>
      <c r="BH17" s="233"/>
      <c r="BK17" s="233"/>
      <c r="BL17" s="233"/>
      <c r="BY17" s="112"/>
      <c r="BZ17" s="112"/>
      <c r="CA17" s="112"/>
      <c r="CB17" s="112"/>
      <c r="CC17" s="112"/>
      <c r="CD17" s="112"/>
      <c r="CE17" s="112"/>
    </row>
    <row r="18" spans="4:83" s="20" customFormat="1">
      <c r="BY18" s="112"/>
      <c r="BZ18" s="112"/>
      <c r="CA18" s="112"/>
      <c r="CB18" s="112"/>
      <c r="CC18" s="112"/>
      <c r="CD18" s="112"/>
      <c r="CE18" s="112"/>
    </row>
    <row r="19" spans="4:83" s="20" customFormat="1">
      <c r="BY19" s="112"/>
      <c r="BZ19" s="112"/>
      <c r="CA19" s="112"/>
      <c r="CB19" s="112"/>
      <c r="CC19" s="112"/>
      <c r="CD19" s="112"/>
      <c r="CE19" s="112"/>
    </row>
    <row r="20" spans="4:83" s="20" customFormat="1">
      <c r="BY20" s="112"/>
      <c r="BZ20" s="112"/>
      <c r="CA20" s="112"/>
      <c r="CB20" s="112"/>
      <c r="CC20" s="112"/>
      <c r="CD20" s="112"/>
      <c r="CE20" s="112"/>
    </row>
    <row r="21" spans="4:83" s="20" customFormat="1">
      <c r="BY21" s="112"/>
      <c r="BZ21" s="112"/>
      <c r="CA21" s="112"/>
      <c r="CB21" s="112"/>
      <c r="CC21" s="112"/>
      <c r="CD21" s="112"/>
      <c r="CE21" s="112"/>
    </row>
    <row r="22" spans="4:83" s="20" customFormat="1">
      <c r="BY22" s="112"/>
      <c r="BZ22" s="112"/>
      <c r="CA22" s="112"/>
      <c r="CB22" s="112"/>
      <c r="CC22" s="112"/>
      <c r="CD22" s="112"/>
      <c r="CE22" s="112"/>
    </row>
    <row r="23" spans="4:83" s="20" customFormat="1">
      <c r="BY23" s="112"/>
      <c r="BZ23" s="112"/>
      <c r="CA23" s="112"/>
      <c r="CB23" s="112"/>
      <c r="CC23" s="112"/>
      <c r="CD23" s="112"/>
      <c r="CE23" s="112"/>
    </row>
    <row r="24" spans="4:83" s="20" customFormat="1">
      <c r="BY24" s="112"/>
      <c r="BZ24" s="112"/>
      <c r="CA24" s="112"/>
      <c r="CB24" s="112"/>
      <c r="CC24" s="112"/>
      <c r="CD24" s="112"/>
      <c r="CE24" s="112"/>
    </row>
    <row r="25" spans="4:83" s="20" customFormat="1">
      <c r="BY25" s="112"/>
      <c r="BZ25" s="112"/>
      <c r="CA25" s="112"/>
      <c r="CB25" s="112"/>
      <c r="CC25" s="112"/>
      <c r="CD25" s="112"/>
      <c r="CE25" s="112"/>
    </row>
    <row r="26" spans="4:83" s="20" customFormat="1">
      <c r="BY26" s="112"/>
      <c r="BZ26" s="112"/>
      <c r="CA26" s="112"/>
      <c r="CB26" s="112"/>
      <c r="CC26" s="112"/>
      <c r="CD26" s="112"/>
      <c r="CE26" s="112"/>
    </row>
    <row r="27" spans="4:83" s="20" customFormat="1">
      <c r="BY27" s="112"/>
      <c r="BZ27" s="112"/>
      <c r="CA27" s="112"/>
      <c r="CB27" s="112"/>
      <c r="CC27" s="112"/>
      <c r="CD27" s="112"/>
      <c r="CE27" s="112"/>
    </row>
  </sheetData>
  <mergeCells count="56">
    <mergeCell ref="BY5:CA6"/>
    <mergeCell ref="CB5:CD6"/>
    <mergeCell ref="B15:C15"/>
    <mergeCell ref="BM4:BN4"/>
    <mergeCell ref="BO4:BO6"/>
    <mergeCell ref="BP4:BQ4"/>
    <mergeCell ref="BR4:BS4"/>
    <mergeCell ref="AQ4:AR4"/>
    <mergeCell ref="AS4:AT4"/>
    <mergeCell ref="AU4:AV4"/>
    <mergeCell ref="AW4:AW6"/>
    <mergeCell ref="AX4:AY4"/>
    <mergeCell ref="AZ4:BA4"/>
    <mergeCell ref="AF4:AG4"/>
    <mergeCell ref="AH4:AI4"/>
    <mergeCell ref="AJ4:AK4"/>
    <mergeCell ref="BT4:BU4"/>
    <mergeCell ref="BV4:BW4"/>
    <mergeCell ref="BB4:BC4"/>
    <mergeCell ref="BD4:BE4"/>
    <mergeCell ref="BF4:BF6"/>
    <mergeCell ref="BG4:BH4"/>
    <mergeCell ref="BI4:BJ4"/>
    <mergeCell ref="BK4:BL4"/>
    <mergeCell ref="BO3:BW3"/>
    <mergeCell ref="D4:D6"/>
    <mergeCell ref="E4:F4"/>
    <mergeCell ref="G4:H4"/>
    <mergeCell ref="I4:J4"/>
    <mergeCell ref="K4:L4"/>
    <mergeCell ref="M4:M6"/>
    <mergeCell ref="AE3:AM3"/>
    <mergeCell ref="AO4:AP4"/>
    <mergeCell ref="V4:V6"/>
    <mergeCell ref="W4:X4"/>
    <mergeCell ref="Y4:Z4"/>
    <mergeCell ref="AA4:AB4"/>
    <mergeCell ref="AL4:AM4"/>
    <mergeCell ref="AN4:AN6"/>
    <mergeCell ref="AE4:AE6"/>
    <mergeCell ref="CF5:CF6"/>
    <mergeCell ref="CG5:CG6"/>
    <mergeCell ref="CH5:CH6"/>
    <mergeCell ref="B3:B6"/>
    <mergeCell ref="C3:C6"/>
    <mergeCell ref="D3:L3"/>
    <mergeCell ref="M3:U3"/>
    <mergeCell ref="V3:AD3"/>
    <mergeCell ref="N4:O4"/>
    <mergeCell ref="P4:Q4"/>
    <mergeCell ref="R4:S4"/>
    <mergeCell ref="T4:U4"/>
    <mergeCell ref="AC4:AD4"/>
    <mergeCell ref="AN3:AV3"/>
    <mergeCell ref="AW3:BE3"/>
    <mergeCell ref="BF3:BN3"/>
  </mergeCells>
  <phoneticPr fontId="3"/>
  <pageMargins left="0.47244094488188981" right="0.23622047244094491" top="0.43307086614173229" bottom="0.31496062992125984" header="0.31496062992125984" footer="0.19685039370078741"/>
  <pageSetup paperSize="8" scale="75" fitToHeight="0" orientation="landscape" r:id="rId1"/>
  <headerFooter>
    <oddHeader>&amp;R&amp;"ＭＳ 明朝,標準"&amp;12 2-14.在宅医療に係る分析</oddHeader>
  </headerFooter>
  <colBreaks count="2" manualBreakCount="2">
    <brk id="30" max="80" man="1"/>
    <brk id="57" max="80" man="1"/>
  </colBreaks>
  <ignoredErrors>
    <ignoredError sqref="BZ7:BZ11 CC7:CC11" emptyCellReferenc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Q58"/>
  <sheetViews>
    <sheetView showGridLines="0" zoomScaleNormal="100" zoomScaleSheetLayoutView="100" workbookViewId="0"/>
  </sheetViews>
  <sheetFormatPr defaultColWidth="9" defaultRowHeight="13.5"/>
  <cols>
    <col min="1" max="2" width="2.625" style="8" customWidth="1"/>
    <col min="3" max="4" width="11.625" style="8" customWidth="1"/>
    <col min="5" max="5" width="4.625" style="8" customWidth="1"/>
    <col min="6" max="6" width="5.625" style="8" customWidth="1"/>
    <col min="7" max="7" width="23.25" style="8" bestFit="1" customWidth="1"/>
    <col min="8" max="8" width="16" style="8" customWidth="1"/>
    <col min="9" max="13" width="12.375" style="8" customWidth="1"/>
    <col min="14" max="15" width="9" style="8"/>
    <col min="16" max="16" width="15" style="12" customWidth="1"/>
    <col min="17" max="17" width="12.5" style="12" customWidth="1"/>
    <col min="18" max="16384" width="9" style="8"/>
  </cols>
  <sheetData>
    <row r="1" spans="2:17" ht="16.5" customHeight="1">
      <c r="B1" s="21" t="s">
        <v>314</v>
      </c>
      <c r="C1" s="189"/>
      <c r="D1" s="189"/>
    </row>
    <row r="2" spans="2:17" ht="16.5" customHeight="1">
      <c r="B2" s="21" t="s">
        <v>317</v>
      </c>
      <c r="C2" s="189"/>
      <c r="D2" s="189"/>
      <c r="F2" s="8" t="s">
        <v>204</v>
      </c>
      <c r="P2" s="8" t="s">
        <v>212</v>
      </c>
    </row>
    <row r="3" spans="2:17" ht="45">
      <c r="B3" s="13"/>
      <c r="C3" s="188" t="s">
        <v>74</v>
      </c>
      <c r="D3" s="140" t="s">
        <v>211</v>
      </c>
      <c r="E3" s="14" t="s">
        <v>85</v>
      </c>
      <c r="F3" s="310" t="s">
        <v>92</v>
      </c>
      <c r="G3" s="311"/>
      <c r="H3" s="15" t="s">
        <v>169</v>
      </c>
      <c r="I3" s="146" t="s">
        <v>200</v>
      </c>
      <c r="J3" s="138" t="s">
        <v>93</v>
      </c>
      <c r="K3" s="146" t="s">
        <v>201</v>
      </c>
      <c r="L3" s="100" t="s">
        <v>168</v>
      </c>
      <c r="M3" s="100" t="s">
        <v>206</v>
      </c>
      <c r="P3" s="221" t="s">
        <v>74</v>
      </c>
      <c r="Q3" s="214" t="s">
        <v>213</v>
      </c>
    </row>
    <row r="4" spans="2:17" s="20" customFormat="1" ht="12">
      <c r="B4" s="298">
        <v>1</v>
      </c>
      <c r="C4" s="298" t="s">
        <v>124</v>
      </c>
      <c r="D4" s="312">
        <f>Q4</f>
        <v>146860</v>
      </c>
      <c r="E4" s="57">
        <v>1</v>
      </c>
      <c r="F4" s="86" t="s">
        <v>224</v>
      </c>
      <c r="G4" s="30" t="s">
        <v>225</v>
      </c>
      <c r="H4" s="235">
        <v>721634632</v>
      </c>
      <c r="I4" s="58">
        <f>IFERROR(H4/H9,"-")</f>
        <v>0.15197283568757111</v>
      </c>
      <c r="J4" s="46">
        <v>12395</v>
      </c>
      <c r="K4" s="58">
        <f>IFERROR(J4/J9,"-")</f>
        <v>0.70840715551237354</v>
      </c>
      <c r="L4" s="102">
        <f>IFERROR(H4/J4,"-")</f>
        <v>58219.817022993142</v>
      </c>
      <c r="M4" s="207">
        <f>IFERROR(J4/$Q$4,0)</f>
        <v>8.4400108947296743E-2</v>
      </c>
      <c r="P4" s="113" t="s">
        <v>214</v>
      </c>
      <c r="Q4" s="213">
        <f>'地区別_在宅(医科)'!BO7</f>
        <v>146860</v>
      </c>
    </row>
    <row r="5" spans="2:17" s="20" customFormat="1" ht="12">
      <c r="B5" s="316"/>
      <c r="C5" s="316"/>
      <c r="D5" s="313"/>
      <c r="E5" s="60">
        <v>2</v>
      </c>
      <c r="F5" s="75" t="s">
        <v>226</v>
      </c>
      <c r="G5" s="31" t="s">
        <v>227</v>
      </c>
      <c r="H5" s="77">
        <v>679793103</v>
      </c>
      <c r="I5" s="61">
        <f>IFERROR(H5/H9,"-")</f>
        <v>0.14316120785035039</v>
      </c>
      <c r="J5" s="48">
        <v>8111</v>
      </c>
      <c r="K5" s="61">
        <f>IFERROR(J5/J9,"-")</f>
        <v>0.46356518260273188</v>
      </c>
      <c r="L5" s="103">
        <f t="shared" ref="L5:L57" si="0">IFERROR(H5/J5,"-")</f>
        <v>83811.256688447786</v>
      </c>
      <c r="M5" s="208">
        <f t="shared" ref="M5:M9" si="1">IFERROR(J5/$Q$4,0)</f>
        <v>5.5229470243769577E-2</v>
      </c>
      <c r="P5" s="113" t="s">
        <v>215</v>
      </c>
      <c r="Q5" s="213">
        <f>'地区別_在宅(医科)'!BO8</f>
        <v>109325</v>
      </c>
    </row>
    <row r="6" spans="2:17" s="20" customFormat="1" ht="12">
      <c r="B6" s="316"/>
      <c r="C6" s="316"/>
      <c r="D6" s="313"/>
      <c r="E6" s="60">
        <v>3</v>
      </c>
      <c r="F6" s="75" t="s">
        <v>228</v>
      </c>
      <c r="G6" s="34" t="s">
        <v>229</v>
      </c>
      <c r="H6" s="77">
        <v>536620045</v>
      </c>
      <c r="I6" s="61">
        <f>IFERROR(H6/H9,"-")</f>
        <v>0.11300963993291556</v>
      </c>
      <c r="J6" s="48">
        <v>3813</v>
      </c>
      <c r="K6" s="61">
        <f>IFERROR(J6/J9,"-")</f>
        <v>0.21792307252671886</v>
      </c>
      <c r="L6" s="103">
        <f t="shared" si="0"/>
        <v>140734.34172567533</v>
      </c>
      <c r="M6" s="208">
        <f t="shared" si="1"/>
        <v>2.5963502655590359E-2</v>
      </c>
      <c r="P6" s="113" t="s">
        <v>216</v>
      </c>
      <c r="Q6" s="213">
        <f>'地区別_在宅(医科)'!BO9</f>
        <v>174606</v>
      </c>
    </row>
    <row r="7" spans="2:17" s="20" customFormat="1" ht="12">
      <c r="B7" s="316"/>
      <c r="C7" s="316"/>
      <c r="D7" s="313"/>
      <c r="E7" s="60">
        <v>4</v>
      </c>
      <c r="F7" s="75" t="s">
        <v>230</v>
      </c>
      <c r="G7" s="34" t="s">
        <v>231</v>
      </c>
      <c r="H7" s="77">
        <v>478491393</v>
      </c>
      <c r="I7" s="61">
        <f>IFERROR(H7/H9,"-")</f>
        <v>0.10076802113109508</v>
      </c>
      <c r="J7" s="48">
        <v>10203</v>
      </c>
      <c r="K7" s="61">
        <f>IFERROR(J7/J9,"-")</f>
        <v>0.58312853632051209</v>
      </c>
      <c r="L7" s="103">
        <f t="shared" si="0"/>
        <v>46897.127609526608</v>
      </c>
      <c r="M7" s="208">
        <f t="shared" si="1"/>
        <v>6.9474329293204407E-2</v>
      </c>
      <c r="P7" s="113" t="s">
        <v>217</v>
      </c>
      <c r="Q7" s="213">
        <f>'地区別_在宅(医科)'!BO10</f>
        <v>125135</v>
      </c>
    </row>
    <row r="8" spans="2:17" s="20" customFormat="1" ht="12">
      <c r="B8" s="316"/>
      <c r="C8" s="316"/>
      <c r="D8" s="313"/>
      <c r="E8" s="63">
        <v>5</v>
      </c>
      <c r="F8" s="79" t="s">
        <v>232</v>
      </c>
      <c r="G8" s="35" t="s">
        <v>233</v>
      </c>
      <c r="H8" s="81">
        <v>340396168</v>
      </c>
      <c r="I8" s="101">
        <f>IFERROR(H8/H9,"-")</f>
        <v>7.1685820793787589E-2</v>
      </c>
      <c r="J8" s="50">
        <v>6518</v>
      </c>
      <c r="K8" s="101">
        <f>IFERROR(J8/J9,"-")</f>
        <v>0.37252100360061724</v>
      </c>
      <c r="L8" s="104">
        <f t="shared" si="0"/>
        <v>52224.020865296101</v>
      </c>
      <c r="M8" s="209">
        <f t="shared" si="1"/>
        <v>4.438240501157565E-2</v>
      </c>
      <c r="P8" s="113" t="s">
        <v>218</v>
      </c>
      <c r="Q8" s="213">
        <f>'地区別_在宅(医科)'!BO11</f>
        <v>100765</v>
      </c>
    </row>
    <row r="9" spans="2:17" s="20" customFormat="1" ht="14.25" customHeight="1">
      <c r="B9" s="299"/>
      <c r="C9" s="299"/>
      <c r="D9" s="315"/>
      <c r="E9" s="82" t="s">
        <v>151</v>
      </c>
      <c r="F9" s="83"/>
      <c r="G9" s="84"/>
      <c r="H9" s="85">
        <v>4748444870</v>
      </c>
      <c r="I9" s="67" t="s">
        <v>94</v>
      </c>
      <c r="J9" s="52">
        <v>17497</v>
      </c>
      <c r="K9" s="67" t="s">
        <v>141</v>
      </c>
      <c r="L9" s="52">
        <f t="shared" si="0"/>
        <v>271386.23021089332</v>
      </c>
      <c r="M9" s="210">
        <f t="shared" si="1"/>
        <v>0.11914067819692224</v>
      </c>
      <c r="P9" s="113" t="s">
        <v>219</v>
      </c>
      <c r="Q9" s="213">
        <f>'地区別_在宅(医科)'!BO12</f>
        <v>125950</v>
      </c>
    </row>
    <row r="10" spans="2:17" s="20" customFormat="1" ht="12">
      <c r="B10" s="298">
        <v>2</v>
      </c>
      <c r="C10" s="298" t="s">
        <v>135</v>
      </c>
      <c r="D10" s="312">
        <f>Q5</f>
        <v>109325</v>
      </c>
      <c r="E10" s="57">
        <v>1</v>
      </c>
      <c r="F10" s="86" t="s">
        <v>224</v>
      </c>
      <c r="G10" s="30" t="s">
        <v>225</v>
      </c>
      <c r="H10" s="235">
        <v>431475891</v>
      </c>
      <c r="I10" s="58">
        <f>IFERROR(H10/H15,"-")</f>
        <v>0.14229373263812284</v>
      </c>
      <c r="J10" s="46">
        <v>7332</v>
      </c>
      <c r="K10" s="58">
        <f t="shared" ref="K10" si="2">IFERROR(J10/J15,"-")</f>
        <v>0.69254746387078492</v>
      </c>
      <c r="L10" s="102">
        <f t="shared" si="0"/>
        <v>58848.321194762684</v>
      </c>
      <c r="M10" s="207">
        <f>IFERROR(J10/$Q$5,0)</f>
        <v>6.7066087354219067E-2</v>
      </c>
      <c r="P10" s="113" t="s">
        <v>220</v>
      </c>
      <c r="Q10" s="213">
        <f>'地区別_在宅(医科)'!BO13</f>
        <v>129240</v>
      </c>
    </row>
    <row r="11" spans="2:17" s="20" customFormat="1" ht="12">
      <c r="B11" s="316"/>
      <c r="C11" s="316"/>
      <c r="D11" s="313"/>
      <c r="E11" s="60">
        <v>2</v>
      </c>
      <c r="F11" s="75" t="s">
        <v>226</v>
      </c>
      <c r="G11" s="31" t="s">
        <v>227</v>
      </c>
      <c r="H11" s="77">
        <v>430891057</v>
      </c>
      <c r="I11" s="61">
        <f>IFERROR(H11/H15,"-")</f>
        <v>0.1421008638948871</v>
      </c>
      <c r="J11" s="48">
        <v>4895</v>
      </c>
      <c r="K11" s="61">
        <f t="shared" ref="K11" si="3">IFERROR(J11/J15,"-")</f>
        <v>0.46235949749693017</v>
      </c>
      <c r="L11" s="103">
        <f t="shared" si="0"/>
        <v>88026.773646578135</v>
      </c>
      <c r="M11" s="208">
        <f t="shared" ref="M11:M15" si="4">IFERROR(J11/$Q$5,0)</f>
        <v>4.477475417333638E-2</v>
      </c>
      <c r="P11" s="113" t="s">
        <v>221</v>
      </c>
      <c r="Q11" s="213">
        <f>'地区別_在宅(医科)'!BO14</f>
        <v>358409</v>
      </c>
    </row>
    <row r="12" spans="2:17" s="20" customFormat="1" ht="12">
      <c r="B12" s="316"/>
      <c r="C12" s="316"/>
      <c r="D12" s="313"/>
      <c r="E12" s="60">
        <v>3</v>
      </c>
      <c r="F12" s="75" t="s">
        <v>228</v>
      </c>
      <c r="G12" s="34" t="s">
        <v>229</v>
      </c>
      <c r="H12" s="77">
        <v>366640436</v>
      </c>
      <c r="I12" s="61">
        <f>IFERROR(H12/H15,"-")</f>
        <v>0.12091205386608446</v>
      </c>
      <c r="J12" s="48">
        <v>2482</v>
      </c>
      <c r="K12" s="61">
        <f t="shared" ref="K12" si="5">IFERROR(J12/J15,"-")</f>
        <v>0.23443846226504203</v>
      </c>
      <c r="L12" s="103">
        <f t="shared" si="0"/>
        <v>147719.75664786462</v>
      </c>
      <c r="M12" s="208">
        <f t="shared" si="4"/>
        <v>2.2702949919963411E-2</v>
      </c>
      <c r="P12" s="113" t="s">
        <v>222</v>
      </c>
      <c r="Q12" s="213">
        <f>'地区別_在宅(医科)'!BO15</f>
        <v>1252666</v>
      </c>
    </row>
    <row r="13" spans="2:17" s="20" customFormat="1">
      <c r="B13" s="316"/>
      <c r="C13" s="316"/>
      <c r="D13" s="313"/>
      <c r="E13" s="60">
        <v>4</v>
      </c>
      <c r="F13" s="75" t="s">
        <v>230</v>
      </c>
      <c r="G13" s="34" t="s">
        <v>231</v>
      </c>
      <c r="H13" s="77">
        <v>281537515</v>
      </c>
      <c r="I13" s="61">
        <f>IFERROR(H13/H15,"-")</f>
        <v>9.2846494375769181E-2</v>
      </c>
      <c r="J13" s="48">
        <v>6221</v>
      </c>
      <c r="K13" s="61">
        <f t="shared" ref="K13" si="6">IFERROR(J13/J15,"-")</f>
        <v>0.58760744309058277</v>
      </c>
      <c r="L13" s="103">
        <f t="shared" si="0"/>
        <v>45255.99019450249</v>
      </c>
      <c r="M13" s="208">
        <f t="shared" si="4"/>
        <v>5.690372741824834E-2</v>
      </c>
      <c r="P13" s="112"/>
      <c r="Q13" s="112"/>
    </row>
    <row r="14" spans="2:17" s="20" customFormat="1">
      <c r="B14" s="316"/>
      <c r="C14" s="316"/>
      <c r="D14" s="313"/>
      <c r="E14" s="63">
        <v>5</v>
      </c>
      <c r="F14" s="79" t="s">
        <v>234</v>
      </c>
      <c r="G14" s="35" t="s">
        <v>235</v>
      </c>
      <c r="H14" s="81">
        <v>218471989</v>
      </c>
      <c r="I14" s="101">
        <f>IFERROR(H14/H15,"-")</f>
        <v>7.2048509407180092E-2</v>
      </c>
      <c r="J14" s="50">
        <v>4002</v>
      </c>
      <c r="K14" s="101">
        <f t="shared" ref="K14" si="7">IFERROR(J14/J15,"-")</f>
        <v>0.37801076792292432</v>
      </c>
      <c r="L14" s="104">
        <f t="shared" si="0"/>
        <v>54590.701899050473</v>
      </c>
      <c r="M14" s="209">
        <f t="shared" si="4"/>
        <v>3.6606448662245598E-2</v>
      </c>
      <c r="P14" s="112"/>
      <c r="Q14" s="112"/>
    </row>
    <row r="15" spans="2:17" s="20" customFormat="1">
      <c r="B15" s="299"/>
      <c r="C15" s="299"/>
      <c r="D15" s="315"/>
      <c r="E15" s="82" t="s">
        <v>151</v>
      </c>
      <c r="F15" s="83"/>
      <c r="G15" s="84"/>
      <c r="H15" s="85">
        <v>3032290200</v>
      </c>
      <c r="I15" s="67" t="s">
        <v>94</v>
      </c>
      <c r="J15" s="52">
        <v>10587</v>
      </c>
      <c r="K15" s="67" t="s">
        <v>132</v>
      </c>
      <c r="L15" s="106">
        <f t="shared" si="0"/>
        <v>286416.3785775007</v>
      </c>
      <c r="M15" s="210">
        <f t="shared" si="4"/>
        <v>9.6839698147724668E-2</v>
      </c>
      <c r="P15" s="112"/>
      <c r="Q15" s="112"/>
    </row>
    <row r="16" spans="2:17" s="20" customFormat="1" ht="12" customHeight="1">
      <c r="B16" s="298">
        <v>3</v>
      </c>
      <c r="C16" s="298" t="s">
        <v>125</v>
      </c>
      <c r="D16" s="312">
        <f>Q6</f>
        <v>174606</v>
      </c>
      <c r="E16" s="57">
        <v>1</v>
      </c>
      <c r="F16" s="86" t="s">
        <v>224</v>
      </c>
      <c r="G16" s="30" t="s">
        <v>225</v>
      </c>
      <c r="H16" s="235">
        <v>695565939</v>
      </c>
      <c r="I16" s="58">
        <f>IFERROR(H16/H21,"-")</f>
        <v>0.15837869215551201</v>
      </c>
      <c r="J16" s="46">
        <v>11809</v>
      </c>
      <c r="K16" s="58">
        <f t="shared" ref="K16" si="8">IFERROR(J16/J21,"-")</f>
        <v>0.71151412905946854</v>
      </c>
      <c r="L16" s="102">
        <f t="shared" si="0"/>
        <v>58901.341265136762</v>
      </c>
      <c r="M16" s="207">
        <f>IFERROR(J16/$Q$6,0)</f>
        <v>6.7632269223279848E-2</v>
      </c>
      <c r="P16" s="112"/>
      <c r="Q16" s="112"/>
    </row>
    <row r="17" spans="2:17" s="20" customFormat="1" ht="12" customHeight="1">
      <c r="B17" s="316"/>
      <c r="C17" s="316"/>
      <c r="D17" s="313"/>
      <c r="E17" s="60">
        <v>2</v>
      </c>
      <c r="F17" s="75" t="s">
        <v>226</v>
      </c>
      <c r="G17" s="31" t="s">
        <v>227</v>
      </c>
      <c r="H17" s="77">
        <v>577119467</v>
      </c>
      <c r="I17" s="61">
        <f>IFERROR(H17/H21,"-")</f>
        <v>0.13140871522886083</v>
      </c>
      <c r="J17" s="48">
        <v>7779</v>
      </c>
      <c r="K17" s="61">
        <f t="shared" ref="K17" si="9">IFERROR(J17/J21,"-")</f>
        <v>0.46869916249924687</v>
      </c>
      <c r="L17" s="103">
        <f t="shared" si="0"/>
        <v>74189.415991772723</v>
      </c>
      <c r="M17" s="208">
        <f t="shared" ref="M17:M21" si="10">IFERROR(J17/$Q$6,0)</f>
        <v>4.4551733617401466E-2</v>
      </c>
      <c r="P17" s="112"/>
      <c r="Q17" s="112"/>
    </row>
    <row r="18" spans="2:17" s="20" customFormat="1" ht="12" customHeight="1">
      <c r="B18" s="316"/>
      <c r="C18" s="316"/>
      <c r="D18" s="313"/>
      <c r="E18" s="60">
        <v>3</v>
      </c>
      <c r="F18" s="75" t="s">
        <v>228</v>
      </c>
      <c r="G18" s="34" t="s">
        <v>229</v>
      </c>
      <c r="H18" s="77">
        <v>475348653</v>
      </c>
      <c r="I18" s="61">
        <f>IFERROR(H18/H21,"-")</f>
        <v>0.10823574554018567</v>
      </c>
      <c r="J18" s="48">
        <v>3677</v>
      </c>
      <c r="K18" s="61">
        <f t="shared" ref="K18" si="11">IFERROR(J18/J21,"-")</f>
        <v>0.22154606254142314</v>
      </c>
      <c r="L18" s="103">
        <f t="shared" si="0"/>
        <v>129276.21784063095</v>
      </c>
      <c r="M18" s="208">
        <f t="shared" si="10"/>
        <v>2.1058841047844862E-2</v>
      </c>
      <c r="P18" s="112"/>
      <c r="Q18" s="112"/>
    </row>
    <row r="19" spans="2:17" s="20" customFormat="1" ht="12" customHeight="1">
      <c r="B19" s="316"/>
      <c r="C19" s="316"/>
      <c r="D19" s="313"/>
      <c r="E19" s="60">
        <v>4</v>
      </c>
      <c r="F19" s="75" t="s">
        <v>230</v>
      </c>
      <c r="G19" s="34" t="s">
        <v>231</v>
      </c>
      <c r="H19" s="77">
        <v>434387186</v>
      </c>
      <c r="I19" s="61">
        <f t="shared" ref="I19" si="12">IFERROR(H19/H21,"-")</f>
        <v>9.8908917976492719E-2</v>
      </c>
      <c r="J19" s="48">
        <v>10055</v>
      </c>
      <c r="K19" s="61">
        <f t="shared" ref="K19" si="13">IFERROR(J19/J21,"-")</f>
        <v>0.60583237934566492</v>
      </c>
      <c r="L19" s="103">
        <f t="shared" si="0"/>
        <v>43201.11248135256</v>
      </c>
      <c r="M19" s="208">
        <f t="shared" si="10"/>
        <v>5.7586795413674216E-2</v>
      </c>
      <c r="P19" s="112"/>
      <c r="Q19" s="112"/>
    </row>
    <row r="20" spans="2:17" s="20" customFormat="1" ht="12" customHeight="1">
      <c r="B20" s="316"/>
      <c r="C20" s="316"/>
      <c r="D20" s="313"/>
      <c r="E20" s="63">
        <v>5</v>
      </c>
      <c r="F20" s="79" t="s">
        <v>234</v>
      </c>
      <c r="G20" s="35" t="s">
        <v>235</v>
      </c>
      <c r="H20" s="81">
        <v>343091796</v>
      </c>
      <c r="I20" s="101">
        <f>IFERROR(H20/H21,"-")</f>
        <v>7.8121177149483356E-2</v>
      </c>
      <c r="J20" s="50">
        <v>6300</v>
      </c>
      <c r="K20" s="101">
        <f t="shared" ref="K20" si="14">IFERROR(J20/J21,"-")</f>
        <v>0.3795866722901729</v>
      </c>
      <c r="L20" s="104">
        <f t="shared" si="0"/>
        <v>54459.015238095235</v>
      </c>
      <c r="M20" s="209">
        <f t="shared" si="10"/>
        <v>3.608123432184461E-2</v>
      </c>
      <c r="P20" s="112"/>
      <c r="Q20" s="112"/>
    </row>
    <row r="21" spans="2:17" s="20" customFormat="1">
      <c r="B21" s="299"/>
      <c r="C21" s="299"/>
      <c r="D21" s="315"/>
      <c r="E21" s="82" t="s">
        <v>151</v>
      </c>
      <c r="F21" s="83"/>
      <c r="G21" s="84"/>
      <c r="H21" s="85">
        <v>4391789890</v>
      </c>
      <c r="I21" s="67" t="s">
        <v>94</v>
      </c>
      <c r="J21" s="52">
        <v>16597</v>
      </c>
      <c r="K21" s="67" t="s">
        <v>132</v>
      </c>
      <c r="L21" s="106">
        <f t="shared" si="0"/>
        <v>264613.47773694043</v>
      </c>
      <c r="M21" s="210">
        <f t="shared" si="10"/>
        <v>9.5054007307881744E-2</v>
      </c>
      <c r="P21" s="112"/>
      <c r="Q21" s="112"/>
    </row>
    <row r="22" spans="2:17" s="20" customFormat="1" ht="12" customHeight="1">
      <c r="B22" s="298">
        <v>4</v>
      </c>
      <c r="C22" s="298" t="s">
        <v>136</v>
      </c>
      <c r="D22" s="312">
        <f>Q7</f>
        <v>125135</v>
      </c>
      <c r="E22" s="57">
        <v>1</v>
      </c>
      <c r="F22" s="86" t="s">
        <v>224</v>
      </c>
      <c r="G22" s="30" t="s">
        <v>225</v>
      </c>
      <c r="H22" s="235">
        <v>566014045</v>
      </c>
      <c r="I22" s="58">
        <f t="shared" ref="I22" si="15">IFERROR(H22/H27,"-")</f>
        <v>0.13223113574758485</v>
      </c>
      <c r="J22" s="46">
        <v>9473</v>
      </c>
      <c r="K22" s="58">
        <f t="shared" ref="K22" si="16">IFERROR(J22/J27,"-")</f>
        <v>0.69787829674377488</v>
      </c>
      <c r="L22" s="102">
        <f t="shared" si="0"/>
        <v>59750.242267497095</v>
      </c>
      <c r="M22" s="207">
        <f>IFERROR(J22/$Q$7,0)</f>
        <v>7.5702241579094581E-2</v>
      </c>
      <c r="P22" s="112"/>
      <c r="Q22" s="112"/>
    </row>
    <row r="23" spans="2:17" s="20" customFormat="1" ht="12" customHeight="1">
      <c r="B23" s="316"/>
      <c r="C23" s="316"/>
      <c r="D23" s="313"/>
      <c r="E23" s="60">
        <v>2</v>
      </c>
      <c r="F23" s="75" t="s">
        <v>226</v>
      </c>
      <c r="G23" s="31" t="s">
        <v>227</v>
      </c>
      <c r="H23" s="77">
        <v>531746530</v>
      </c>
      <c r="I23" s="61">
        <f t="shared" ref="I23" si="17">IFERROR(H23/H27,"-")</f>
        <v>0.12422562339727312</v>
      </c>
      <c r="J23" s="48">
        <v>6370</v>
      </c>
      <c r="K23" s="61">
        <f t="shared" ref="K23" si="18">IFERROR(J23/J27,"-")</f>
        <v>0.46927950493590687</v>
      </c>
      <c r="L23" s="103">
        <f t="shared" si="0"/>
        <v>83476.692307692312</v>
      </c>
      <c r="M23" s="208">
        <f t="shared" ref="M23:M27" si="19">IFERROR(J23/$Q$7,0)</f>
        <v>5.0905022575618332E-2</v>
      </c>
      <c r="P23" s="112"/>
      <c r="Q23" s="112"/>
    </row>
    <row r="24" spans="2:17" s="20" customFormat="1" ht="12" customHeight="1">
      <c r="B24" s="316"/>
      <c r="C24" s="316"/>
      <c r="D24" s="313"/>
      <c r="E24" s="60">
        <v>3</v>
      </c>
      <c r="F24" s="75" t="s">
        <v>228</v>
      </c>
      <c r="G24" s="34" t="s">
        <v>229</v>
      </c>
      <c r="H24" s="77">
        <v>464654932</v>
      </c>
      <c r="I24" s="61">
        <f t="shared" ref="I24" si="20">IFERROR(H24/H27,"-")</f>
        <v>0.10855181056342306</v>
      </c>
      <c r="J24" s="48">
        <v>3204</v>
      </c>
      <c r="K24" s="61">
        <f t="shared" ref="K24" si="21">IFERROR(J24/J27,"-")</f>
        <v>0.23603948725504642</v>
      </c>
      <c r="L24" s="103">
        <f t="shared" si="0"/>
        <v>145023.38701622971</v>
      </c>
      <c r="M24" s="208">
        <f t="shared" si="19"/>
        <v>2.5604347304910697E-2</v>
      </c>
      <c r="P24" s="112"/>
      <c r="Q24" s="112"/>
    </row>
    <row r="25" spans="2:17" s="20" customFormat="1" ht="12" customHeight="1">
      <c r="B25" s="316"/>
      <c r="C25" s="316"/>
      <c r="D25" s="313"/>
      <c r="E25" s="60">
        <v>4</v>
      </c>
      <c r="F25" s="75" t="s">
        <v>230</v>
      </c>
      <c r="G25" s="34" t="s">
        <v>231</v>
      </c>
      <c r="H25" s="77">
        <v>388524240</v>
      </c>
      <c r="I25" s="61">
        <f t="shared" ref="I25" si="22">IFERROR(H25/H27,"-")</f>
        <v>9.0766301604171748E-2</v>
      </c>
      <c r="J25" s="48">
        <v>8050</v>
      </c>
      <c r="K25" s="61">
        <f t="shared" ref="K25" si="23">IFERROR(J25/J27,"-")</f>
        <v>0.59304552821570655</v>
      </c>
      <c r="L25" s="103">
        <f t="shared" si="0"/>
        <v>48263.880745341616</v>
      </c>
      <c r="M25" s="208">
        <f t="shared" si="19"/>
        <v>6.4330523035122072E-2</v>
      </c>
      <c r="P25" s="112"/>
      <c r="Q25" s="112"/>
    </row>
    <row r="26" spans="2:17" s="20" customFormat="1" ht="12" customHeight="1">
      <c r="B26" s="316"/>
      <c r="C26" s="316"/>
      <c r="D26" s="313"/>
      <c r="E26" s="63">
        <v>5</v>
      </c>
      <c r="F26" s="79" t="s">
        <v>234</v>
      </c>
      <c r="G26" s="35" t="s">
        <v>235</v>
      </c>
      <c r="H26" s="81">
        <v>318293082</v>
      </c>
      <c r="I26" s="101">
        <f t="shared" ref="I26" si="24">IFERROR(H26/H27,"-")</f>
        <v>7.4359030672921128E-2</v>
      </c>
      <c r="J26" s="50">
        <v>5353</v>
      </c>
      <c r="K26" s="101">
        <f t="shared" ref="K26" si="25">IFERROR(J26/J27,"-")</f>
        <v>0.39435685870045678</v>
      </c>
      <c r="L26" s="104">
        <f t="shared" si="0"/>
        <v>59460.691574817858</v>
      </c>
      <c r="M26" s="209">
        <f t="shared" si="19"/>
        <v>4.277779997602589E-2</v>
      </c>
      <c r="P26" s="112"/>
      <c r="Q26" s="112"/>
    </row>
    <row r="27" spans="2:17" s="20" customFormat="1">
      <c r="B27" s="299"/>
      <c r="C27" s="299"/>
      <c r="D27" s="315"/>
      <c r="E27" s="82" t="s">
        <v>151</v>
      </c>
      <c r="F27" s="83"/>
      <c r="G27" s="84"/>
      <c r="H27" s="85">
        <v>4280489930</v>
      </c>
      <c r="I27" s="67" t="s">
        <v>132</v>
      </c>
      <c r="J27" s="52">
        <v>13574</v>
      </c>
      <c r="K27" s="67" t="s">
        <v>132</v>
      </c>
      <c r="L27" s="106">
        <f t="shared" si="0"/>
        <v>315344.77162221895</v>
      </c>
      <c r="M27" s="210">
        <f t="shared" si="19"/>
        <v>0.10847484716506173</v>
      </c>
      <c r="P27" s="112"/>
      <c r="Q27" s="112"/>
    </row>
    <row r="28" spans="2:17" s="20" customFormat="1" ht="12" customHeight="1">
      <c r="B28" s="298">
        <v>5</v>
      </c>
      <c r="C28" s="298" t="s">
        <v>137</v>
      </c>
      <c r="D28" s="312">
        <f>Q8</f>
        <v>100765</v>
      </c>
      <c r="E28" s="57">
        <v>1</v>
      </c>
      <c r="F28" s="86" t="s">
        <v>224</v>
      </c>
      <c r="G28" s="30" t="s">
        <v>225</v>
      </c>
      <c r="H28" s="235">
        <v>372346087</v>
      </c>
      <c r="I28" s="58">
        <f t="shared" ref="I28" si="26">IFERROR(H28/H33,"-")</f>
        <v>0.13832205342622592</v>
      </c>
      <c r="J28" s="46">
        <v>7037</v>
      </c>
      <c r="K28" s="58">
        <f t="shared" ref="K28" si="27">IFERROR(J28/J33,"-")</f>
        <v>0.68300495001455885</v>
      </c>
      <c r="L28" s="102">
        <f t="shared" si="0"/>
        <v>52912.61716640614</v>
      </c>
      <c r="M28" s="207">
        <f>IFERROR(J28/$Q$8,0)</f>
        <v>6.9835756463057605E-2</v>
      </c>
      <c r="P28" s="112"/>
      <c r="Q28" s="112"/>
    </row>
    <row r="29" spans="2:17" s="20" customFormat="1" ht="12" customHeight="1">
      <c r="B29" s="316"/>
      <c r="C29" s="316"/>
      <c r="D29" s="313"/>
      <c r="E29" s="60">
        <v>2</v>
      </c>
      <c r="F29" s="75" t="s">
        <v>226</v>
      </c>
      <c r="G29" s="31" t="s">
        <v>227</v>
      </c>
      <c r="H29" s="77">
        <v>332438588</v>
      </c>
      <c r="I29" s="61">
        <f t="shared" ref="I29" si="28">IFERROR(H29/H33,"-")</f>
        <v>0.12349690176890486</v>
      </c>
      <c r="J29" s="48">
        <v>4443</v>
      </c>
      <c r="K29" s="61">
        <f t="shared" ref="K29" si="29">IFERROR(J29/J33,"-")</f>
        <v>0.43123362127535669</v>
      </c>
      <c r="L29" s="103">
        <f t="shared" si="0"/>
        <v>74822.999774926851</v>
      </c>
      <c r="M29" s="208">
        <f t="shared" ref="M29:M33" si="30">IFERROR(J29/$Q$8,0)</f>
        <v>4.4092690914504046E-2</v>
      </c>
      <c r="P29" s="112"/>
      <c r="Q29" s="112"/>
    </row>
    <row r="30" spans="2:17" s="20" customFormat="1" ht="12" customHeight="1">
      <c r="B30" s="316"/>
      <c r="C30" s="316"/>
      <c r="D30" s="313"/>
      <c r="E30" s="60">
        <v>3</v>
      </c>
      <c r="F30" s="75" t="s">
        <v>228</v>
      </c>
      <c r="G30" s="34" t="s">
        <v>229</v>
      </c>
      <c r="H30" s="77">
        <v>278406877</v>
      </c>
      <c r="I30" s="61">
        <f t="shared" ref="I30" si="31">IFERROR(H30/H33,"-")</f>
        <v>0.10342477673096294</v>
      </c>
      <c r="J30" s="48">
        <v>2048</v>
      </c>
      <c r="K30" s="61">
        <f t="shared" ref="K30" si="32">IFERROR(J30/J33,"-")</f>
        <v>0.19877705522663303</v>
      </c>
      <c r="L30" s="103">
        <f t="shared" si="0"/>
        <v>135940.85791015625</v>
      </c>
      <c r="M30" s="208">
        <f t="shared" si="30"/>
        <v>2.0324517441571974E-2</v>
      </c>
      <c r="P30" s="112"/>
      <c r="Q30" s="112"/>
    </row>
    <row r="31" spans="2:17" s="20" customFormat="1" ht="12" customHeight="1">
      <c r="B31" s="316"/>
      <c r="C31" s="316"/>
      <c r="D31" s="313"/>
      <c r="E31" s="60">
        <v>4</v>
      </c>
      <c r="F31" s="75" t="s">
        <v>230</v>
      </c>
      <c r="G31" s="34" t="s">
        <v>231</v>
      </c>
      <c r="H31" s="77">
        <v>271190899</v>
      </c>
      <c r="I31" s="61">
        <f t="shared" ref="I31" si="33">IFERROR(H31/H33,"-")</f>
        <v>0.10074412845967207</v>
      </c>
      <c r="J31" s="48">
        <v>6114</v>
      </c>
      <c r="K31" s="61">
        <f t="shared" ref="K31" si="34">IFERROR(J31/J33,"-")</f>
        <v>0.59341939240997765</v>
      </c>
      <c r="L31" s="103">
        <f t="shared" si="0"/>
        <v>44355.724403009488</v>
      </c>
      <c r="M31" s="208">
        <f t="shared" si="30"/>
        <v>6.0675829901255397E-2</v>
      </c>
      <c r="P31" s="112"/>
      <c r="Q31" s="112"/>
    </row>
    <row r="32" spans="2:17" s="20" customFormat="1" ht="12" customHeight="1">
      <c r="B32" s="316"/>
      <c r="C32" s="316"/>
      <c r="D32" s="313"/>
      <c r="E32" s="63">
        <v>5</v>
      </c>
      <c r="F32" s="79" t="s">
        <v>234</v>
      </c>
      <c r="G32" s="35" t="s">
        <v>235</v>
      </c>
      <c r="H32" s="81">
        <v>194227981</v>
      </c>
      <c r="I32" s="101">
        <f t="shared" ref="I32" si="35">IFERROR(H32/H33,"-")</f>
        <v>7.2153338259064309E-2</v>
      </c>
      <c r="J32" s="50">
        <v>3572</v>
      </c>
      <c r="K32" s="101">
        <f t="shared" ref="K32" si="36">IFERROR(J32/J33,"-")</f>
        <v>0.34669513733863921</v>
      </c>
      <c r="L32" s="104">
        <f t="shared" si="0"/>
        <v>54375.134658454648</v>
      </c>
      <c r="M32" s="209">
        <f t="shared" si="30"/>
        <v>3.5448816553366742E-2</v>
      </c>
      <c r="P32" s="112"/>
      <c r="Q32" s="112"/>
    </row>
    <row r="33" spans="2:17" s="20" customFormat="1">
      <c r="B33" s="299"/>
      <c r="C33" s="299"/>
      <c r="D33" s="315"/>
      <c r="E33" s="82" t="s">
        <v>151</v>
      </c>
      <c r="F33" s="83"/>
      <c r="G33" s="84"/>
      <c r="H33" s="85">
        <v>2691877960</v>
      </c>
      <c r="I33" s="67" t="s">
        <v>132</v>
      </c>
      <c r="J33" s="52">
        <v>10303</v>
      </c>
      <c r="K33" s="67" t="s">
        <v>132</v>
      </c>
      <c r="L33" s="106">
        <f t="shared" si="0"/>
        <v>261271.27632728333</v>
      </c>
      <c r="M33" s="210">
        <f t="shared" si="30"/>
        <v>0.10224780429712697</v>
      </c>
      <c r="P33" s="112"/>
      <c r="Q33" s="112"/>
    </row>
    <row r="34" spans="2:17" s="20" customFormat="1" ht="12" customHeight="1">
      <c r="B34" s="298">
        <v>6</v>
      </c>
      <c r="C34" s="298" t="s">
        <v>138</v>
      </c>
      <c r="D34" s="312">
        <f>Q9</f>
        <v>125950</v>
      </c>
      <c r="E34" s="57">
        <v>1</v>
      </c>
      <c r="F34" s="86" t="s">
        <v>224</v>
      </c>
      <c r="G34" s="30" t="s">
        <v>225</v>
      </c>
      <c r="H34" s="235">
        <v>512780678</v>
      </c>
      <c r="I34" s="58">
        <f t="shared" ref="I34" si="37">IFERROR(H34/H39,"-")</f>
        <v>0.13598456097013725</v>
      </c>
      <c r="J34" s="46">
        <v>9064</v>
      </c>
      <c r="K34" s="58">
        <f t="shared" ref="K34" si="38">IFERROR(J34/J39,"-")</f>
        <v>0.6998687360049417</v>
      </c>
      <c r="L34" s="102">
        <f t="shared" si="0"/>
        <v>56573.331641659308</v>
      </c>
      <c r="M34" s="207">
        <f>IFERROR(J34/$Q$9,0)</f>
        <v>7.1965065502183401E-2</v>
      </c>
      <c r="P34" s="112"/>
      <c r="Q34" s="112"/>
    </row>
    <row r="35" spans="2:17" s="20" customFormat="1" ht="12" customHeight="1">
      <c r="B35" s="316"/>
      <c r="C35" s="316"/>
      <c r="D35" s="313"/>
      <c r="E35" s="60">
        <v>2</v>
      </c>
      <c r="F35" s="75" t="s">
        <v>226</v>
      </c>
      <c r="G35" s="31" t="s">
        <v>227</v>
      </c>
      <c r="H35" s="77">
        <v>438298396</v>
      </c>
      <c r="I35" s="61">
        <f t="shared" ref="I35" si="39">IFERROR(H35/H39,"-")</f>
        <v>0.11623256786203509</v>
      </c>
      <c r="J35" s="48">
        <v>5864</v>
      </c>
      <c r="K35" s="61">
        <f t="shared" ref="K35" si="40">IFERROR(J35/J39,"-")</f>
        <v>0.45278356883638327</v>
      </c>
      <c r="L35" s="103">
        <f t="shared" si="0"/>
        <v>74743.928376534794</v>
      </c>
      <c r="M35" s="208">
        <f t="shared" ref="M35:M39" si="41">IFERROR(J35/$Q$9,0)</f>
        <v>4.6558157999206033E-2</v>
      </c>
      <c r="P35" s="112"/>
      <c r="Q35" s="112"/>
    </row>
    <row r="36" spans="2:17" s="20" customFormat="1" ht="12" customHeight="1">
      <c r="B36" s="316"/>
      <c r="C36" s="316"/>
      <c r="D36" s="313"/>
      <c r="E36" s="60">
        <v>3</v>
      </c>
      <c r="F36" s="75" t="s">
        <v>228</v>
      </c>
      <c r="G36" s="34" t="s">
        <v>229</v>
      </c>
      <c r="H36" s="77">
        <v>398716395</v>
      </c>
      <c r="I36" s="61">
        <f t="shared" ref="I36" si="42">IFERROR(H36/H39,"-")</f>
        <v>0.10573579748976195</v>
      </c>
      <c r="J36" s="48">
        <v>2841</v>
      </c>
      <c r="K36" s="61">
        <f t="shared" ref="K36" si="43">IFERROR(J36/J39,"-")</f>
        <v>0.21936529997683576</v>
      </c>
      <c r="L36" s="103">
        <f t="shared" si="0"/>
        <v>140343.68004223864</v>
      </c>
      <c r="M36" s="208">
        <f t="shared" si="41"/>
        <v>2.2556570067487097E-2</v>
      </c>
      <c r="P36" s="112"/>
      <c r="Q36" s="112"/>
    </row>
    <row r="37" spans="2:17" s="20" customFormat="1" ht="12" customHeight="1">
      <c r="B37" s="316"/>
      <c r="C37" s="316"/>
      <c r="D37" s="313"/>
      <c r="E37" s="60">
        <v>4</v>
      </c>
      <c r="F37" s="75" t="s">
        <v>230</v>
      </c>
      <c r="G37" s="34" t="s">
        <v>231</v>
      </c>
      <c r="H37" s="77">
        <v>372451751</v>
      </c>
      <c r="I37" s="61">
        <f t="shared" ref="I37" si="44">IFERROR(H37/H39,"-")</f>
        <v>9.8770663590202368E-2</v>
      </c>
      <c r="J37" s="48">
        <v>7976</v>
      </c>
      <c r="K37" s="61">
        <f t="shared" ref="K37" si="45">IFERROR(J37/J39,"-")</f>
        <v>0.61585977916763179</v>
      </c>
      <c r="L37" s="103">
        <f t="shared" si="0"/>
        <v>46696.558550651956</v>
      </c>
      <c r="M37" s="208">
        <f t="shared" si="41"/>
        <v>6.3326716951171105E-2</v>
      </c>
      <c r="P37" s="112"/>
      <c r="Q37" s="112"/>
    </row>
    <row r="38" spans="2:17" s="20" customFormat="1" ht="12" customHeight="1">
      <c r="B38" s="316"/>
      <c r="C38" s="316"/>
      <c r="D38" s="313"/>
      <c r="E38" s="63">
        <v>5</v>
      </c>
      <c r="F38" s="79" t="s">
        <v>234</v>
      </c>
      <c r="G38" s="35" t="s">
        <v>235</v>
      </c>
      <c r="H38" s="81">
        <v>295988569</v>
      </c>
      <c r="I38" s="101">
        <f t="shared" ref="I38" si="46">IFERROR(H38/H39,"-")</f>
        <v>7.8493354633858065E-2</v>
      </c>
      <c r="J38" s="50">
        <v>5103</v>
      </c>
      <c r="K38" s="101">
        <f t="shared" ref="K38" si="47">IFERROR(J38/J39,"-")</f>
        <v>0.39402362751911052</v>
      </c>
      <c r="L38" s="104">
        <f t="shared" si="0"/>
        <v>58002.854987262392</v>
      </c>
      <c r="M38" s="209">
        <f t="shared" si="41"/>
        <v>4.0516077808654224E-2</v>
      </c>
      <c r="P38" s="112"/>
      <c r="Q38" s="112"/>
    </row>
    <row r="39" spans="2:17" s="20" customFormat="1">
      <c r="B39" s="299"/>
      <c r="C39" s="299"/>
      <c r="D39" s="315"/>
      <c r="E39" s="82" t="s">
        <v>151</v>
      </c>
      <c r="F39" s="83"/>
      <c r="G39" s="84"/>
      <c r="H39" s="85">
        <v>3770874240</v>
      </c>
      <c r="I39" s="67" t="s">
        <v>132</v>
      </c>
      <c r="J39" s="52">
        <v>12951</v>
      </c>
      <c r="K39" s="67" t="s">
        <v>132</v>
      </c>
      <c r="L39" s="106">
        <f t="shared" si="0"/>
        <v>291164.71623812831</v>
      </c>
      <c r="M39" s="210">
        <f t="shared" si="41"/>
        <v>0.10282651845970624</v>
      </c>
      <c r="P39" s="112"/>
      <c r="Q39" s="112"/>
    </row>
    <row r="40" spans="2:17" s="20" customFormat="1" ht="12" customHeight="1">
      <c r="B40" s="298">
        <v>7</v>
      </c>
      <c r="C40" s="298" t="s">
        <v>139</v>
      </c>
      <c r="D40" s="312">
        <f>Q10</f>
        <v>129240</v>
      </c>
      <c r="E40" s="57">
        <v>1</v>
      </c>
      <c r="F40" s="86" t="s">
        <v>226</v>
      </c>
      <c r="G40" s="30" t="s">
        <v>227</v>
      </c>
      <c r="H40" s="235">
        <v>464382020</v>
      </c>
      <c r="I40" s="58">
        <f t="shared" ref="I40" si="48">IFERROR(H40/H45,"-")</f>
        <v>0.12909742392101142</v>
      </c>
      <c r="J40" s="46">
        <v>5733</v>
      </c>
      <c r="K40" s="58">
        <f t="shared" ref="K40" si="49">IFERROR(J40/J45,"-")</f>
        <v>0.48351184954035592</v>
      </c>
      <c r="L40" s="102">
        <f t="shared" si="0"/>
        <v>81001.573347287631</v>
      </c>
      <c r="M40" s="207">
        <f>IFERROR(J40/$Q$10,0)</f>
        <v>4.4359331476323122E-2</v>
      </c>
      <c r="P40" s="112"/>
      <c r="Q40" s="112"/>
    </row>
    <row r="41" spans="2:17" s="20" customFormat="1" ht="12" customHeight="1">
      <c r="B41" s="316"/>
      <c r="C41" s="316"/>
      <c r="D41" s="313"/>
      <c r="E41" s="60">
        <v>2</v>
      </c>
      <c r="F41" s="75" t="s">
        <v>224</v>
      </c>
      <c r="G41" s="31" t="s">
        <v>225</v>
      </c>
      <c r="H41" s="77">
        <v>454696984</v>
      </c>
      <c r="I41" s="61">
        <f t="shared" ref="I41" si="50">IFERROR(H41/H45,"-")</f>
        <v>0.12640500013125691</v>
      </c>
      <c r="J41" s="48">
        <v>8440</v>
      </c>
      <c r="K41" s="61">
        <f t="shared" ref="K41" si="51">IFERROR(J41/J45,"-")</f>
        <v>0.71181580500969888</v>
      </c>
      <c r="L41" s="103">
        <f t="shared" si="0"/>
        <v>53874.050236966825</v>
      </c>
      <c r="M41" s="208">
        <f t="shared" ref="M41:M45" si="52">IFERROR(J41/$Q$10,0)</f>
        <v>6.5304859176725474E-2</v>
      </c>
      <c r="P41" s="112"/>
      <c r="Q41" s="112"/>
    </row>
    <row r="42" spans="2:17" s="20" customFormat="1" ht="12" customHeight="1">
      <c r="B42" s="316"/>
      <c r="C42" s="316"/>
      <c r="D42" s="313"/>
      <c r="E42" s="60">
        <v>3</v>
      </c>
      <c r="F42" s="75" t="s">
        <v>228</v>
      </c>
      <c r="G42" s="34" t="s">
        <v>229</v>
      </c>
      <c r="H42" s="77">
        <v>341498574</v>
      </c>
      <c r="I42" s="61">
        <f t="shared" ref="I42" si="53">IFERROR(H42/H45,"-")</f>
        <v>9.4936031709623225E-2</v>
      </c>
      <c r="J42" s="48">
        <v>2667</v>
      </c>
      <c r="K42" s="61">
        <f t="shared" ref="K42" si="54">IFERROR(J42/J45,"-")</f>
        <v>0.22493042084844395</v>
      </c>
      <c r="L42" s="103">
        <f t="shared" si="0"/>
        <v>128045.95950506187</v>
      </c>
      <c r="M42" s="208">
        <f t="shared" si="52"/>
        <v>2.0636025998142991E-2</v>
      </c>
      <c r="P42" s="112"/>
      <c r="Q42" s="112"/>
    </row>
    <row r="43" spans="2:17" s="20" customFormat="1" ht="12" customHeight="1">
      <c r="B43" s="316"/>
      <c r="C43" s="316"/>
      <c r="D43" s="313"/>
      <c r="E43" s="60">
        <v>4</v>
      </c>
      <c r="F43" s="75" t="s">
        <v>230</v>
      </c>
      <c r="G43" s="34" t="s">
        <v>231</v>
      </c>
      <c r="H43" s="77">
        <v>334552376</v>
      </c>
      <c r="I43" s="61">
        <f t="shared" ref="I43" si="55">IFERROR(H43/H45,"-")</f>
        <v>9.3005000297499904E-2</v>
      </c>
      <c r="J43" s="48">
        <v>7424</v>
      </c>
      <c r="K43" s="61">
        <f t="shared" ref="K43" si="56">IFERROR(J43/J45,"-")</f>
        <v>0.62612802563886316</v>
      </c>
      <c r="L43" s="103">
        <f t="shared" si="0"/>
        <v>45063.628232758623</v>
      </c>
      <c r="M43" s="208">
        <f t="shared" si="52"/>
        <v>5.7443515939337664E-2</v>
      </c>
      <c r="P43" s="112"/>
      <c r="Q43" s="112"/>
    </row>
    <row r="44" spans="2:17" s="20" customFormat="1" ht="12" customHeight="1">
      <c r="B44" s="316"/>
      <c r="C44" s="316"/>
      <c r="D44" s="313"/>
      <c r="E44" s="63">
        <v>5</v>
      </c>
      <c r="F44" s="79" t="s">
        <v>232</v>
      </c>
      <c r="G44" s="35" t="s">
        <v>233</v>
      </c>
      <c r="H44" s="81">
        <v>238147645</v>
      </c>
      <c r="I44" s="101">
        <f t="shared" ref="I44" si="57">IFERROR(H44/H45,"-")</f>
        <v>6.6204646515718973E-2</v>
      </c>
      <c r="J44" s="50">
        <v>4600</v>
      </c>
      <c r="K44" s="101">
        <f t="shared" ref="K44" si="58">IFERROR(J44/J45,"-")</f>
        <v>0.3879564814033904</v>
      </c>
      <c r="L44" s="104">
        <f t="shared" si="0"/>
        <v>51771.227173913045</v>
      </c>
      <c r="M44" s="209">
        <f t="shared" si="52"/>
        <v>3.5592695759826681E-2</v>
      </c>
      <c r="P44" s="112"/>
      <c r="Q44" s="112"/>
    </row>
    <row r="45" spans="2:17" s="20" customFormat="1">
      <c r="B45" s="299"/>
      <c r="C45" s="299"/>
      <c r="D45" s="315"/>
      <c r="E45" s="82" t="s">
        <v>151</v>
      </c>
      <c r="F45" s="83"/>
      <c r="G45" s="84"/>
      <c r="H45" s="85">
        <v>3597143970</v>
      </c>
      <c r="I45" s="67" t="s">
        <v>132</v>
      </c>
      <c r="J45" s="52">
        <v>11857</v>
      </c>
      <c r="K45" s="67" t="s">
        <v>132</v>
      </c>
      <c r="L45" s="106">
        <f t="shared" si="0"/>
        <v>303377.24297883105</v>
      </c>
      <c r="M45" s="210">
        <f t="shared" si="52"/>
        <v>9.1744042092231512E-2</v>
      </c>
      <c r="P45" s="112"/>
      <c r="Q45" s="112"/>
    </row>
    <row r="46" spans="2:17" s="20" customFormat="1" ht="12" customHeight="1">
      <c r="B46" s="298">
        <v>8</v>
      </c>
      <c r="C46" s="298" t="s">
        <v>140</v>
      </c>
      <c r="D46" s="312">
        <f>Q11</f>
        <v>358409</v>
      </c>
      <c r="E46" s="57">
        <v>1</v>
      </c>
      <c r="F46" s="86" t="s">
        <v>224</v>
      </c>
      <c r="G46" s="30" t="s">
        <v>225</v>
      </c>
      <c r="H46" s="235">
        <v>1648454416</v>
      </c>
      <c r="I46" s="58">
        <f t="shared" ref="I46" si="59">IFERROR(H46/H51,"-")</f>
        <v>0.13444794054461376</v>
      </c>
      <c r="J46" s="46">
        <v>28029</v>
      </c>
      <c r="K46" s="58">
        <f t="shared" ref="K46" si="60">IFERROR(J46/J51,"-")</f>
        <v>0.69694407837481664</v>
      </c>
      <c r="L46" s="102">
        <f t="shared" si="0"/>
        <v>58812.459095936349</v>
      </c>
      <c r="M46" s="207">
        <f>IFERROR(J46/$Q$11,0)</f>
        <v>7.8203951351668063E-2</v>
      </c>
      <c r="P46" s="112"/>
      <c r="Q46" s="112"/>
    </row>
    <row r="47" spans="2:17" s="20" customFormat="1" ht="12" customHeight="1">
      <c r="B47" s="316"/>
      <c r="C47" s="316"/>
      <c r="D47" s="313"/>
      <c r="E47" s="60">
        <v>2</v>
      </c>
      <c r="F47" s="75" t="s">
        <v>226</v>
      </c>
      <c r="G47" s="31" t="s">
        <v>227</v>
      </c>
      <c r="H47" s="77">
        <v>1572000998</v>
      </c>
      <c r="I47" s="61">
        <f t="shared" ref="I47" si="61">IFERROR(H47/H51,"-")</f>
        <v>0.12821239984786906</v>
      </c>
      <c r="J47" s="48">
        <v>18939</v>
      </c>
      <c r="K47" s="61">
        <f t="shared" ref="K47" si="62">IFERROR(J47/J51,"-")</f>
        <v>0.47092025760250639</v>
      </c>
      <c r="L47" s="103">
        <f t="shared" si="0"/>
        <v>83003.37916468663</v>
      </c>
      <c r="M47" s="208">
        <f t="shared" ref="M47:M51" si="63">IFERROR(J47/$Q$11,0)</f>
        <v>5.2841865020130635E-2</v>
      </c>
      <c r="P47" s="112"/>
      <c r="Q47" s="112"/>
    </row>
    <row r="48" spans="2:17" s="20" customFormat="1" ht="12" customHeight="1">
      <c r="B48" s="316"/>
      <c r="C48" s="316"/>
      <c r="D48" s="313"/>
      <c r="E48" s="60">
        <v>3</v>
      </c>
      <c r="F48" s="75" t="s">
        <v>228</v>
      </c>
      <c r="G48" s="34" t="s">
        <v>229</v>
      </c>
      <c r="H48" s="77">
        <v>1336249794</v>
      </c>
      <c r="I48" s="61">
        <f t="shared" ref="I48" si="64">IFERROR(H48/H51,"-")</f>
        <v>0.10898453188193248</v>
      </c>
      <c r="J48" s="48">
        <v>9601</v>
      </c>
      <c r="K48" s="61">
        <f t="shared" ref="K48" si="65">IFERROR(J48/J51,"-")</f>
        <v>0.23872989034487904</v>
      </c>
      <c r="L48" s="103">
        <f t="shared" si="0"/>
        <v>139178.18914696385</v>
      </c>
      <c r="M48" s="208">
        <f t="shared" si="63"/>
        <v>2.6787831778777877E-2</v>
      </c>
      <c r="P48" s="112"/>
      <c r="Q48" s="112"/>
    </row>
    <row r="49" spans="2:17" s="20" customFormat="1" ht="12" customHeight="1">
      <c r="B49" s="316"/>
      <c r="C49" s="316"/>
      <c r="D49" s="313"/>
      <c r="E49" s="60">
        <v>4</v>
      </c>
      <c r="F49" s="75" t="s">
        <v>230</v>
      </c>
      <c r="G49" s="34" t="s">
        <v>231</v>
      </c>
      <c r="H49" s="77">
        <v>1117320081</v>
      </c>
      <c r="I49" s="61">
        <f t="shared" ref="I49" si="66">IFERROR(H49/H51,"-")</f>
        <v>9.1128624705380412E-2</v>
      </c>
      <c r="J49" s="48">
        <v>24401</v>
      </c>
      <c r="K49" s="61">
        <f t="shared" ref="K49" si="67">IFERROR(J49/J51,"-")</f>
        <v>0.60673347092025764</v>
      </c>
      <c r="L49" s="103">
        <f t="shared" si="0"/>
        <v>45789.92996188681</v>
      </c>
      <c r="M49" s="208">
        <f t="shared" si="63"/>
        <v>6.8081437687111654E-2</v>
      </c>
      <c r="P49" s="112"/>
      <c r="Q49" s="112"/>
    </row>
    <row r="50" spans="2:17" s="20" customFormat="1" ht="12" customHeight="1">
      <c r="B50" s="316"/>
      <c r="C50" s="316"/>
      <c r="D50" s="313"/>
      <c r="E50" s="63">
        <v>5</v>
      </c>
      <c r="F50" s="79" t="s">
        <v>234</v>
      </c>
      <c r="G50" s="35" t="s">
        <v>235</v>
      </c>
      <c r="H50" s="81">
        <v>853557567</v>
      </c>
      <c r="I50" s="101">
        <f t="shared" ref="I50" si="68">IFERROR(H50/H51,"-")</f>
        <v>6.9616154323445464E-2</v>
      </c>
      <c r="J50" s="50">
        <v>15154</v>
      </c>
      <c r="K50" s="101">
        <f t="shared" ref="K50" si="69">IFERROR(J50/J51,"-")</f>
        <v>0.37680582838103288</v>
      </c>
      <c r="L50" s="104">
        <f t="shared" si="0"/>
        <v>56325.56202982711</v>
      </c>
      <c r="M50" s="209">
        <f t="shared" si="63"/>
        <v>4.2281304319925002E-2</v>
      </c>
      <c r="P50" s="112"/>
      <c r="Q50" s="112"/>
    </row>
    <row r="51" spans="2:17" s="20" customFormat="1" ht="14.25" thickBot="1">
      <c r="B51" s="299"/>
      <c r="C51" s="323"/>
      <c r="D51" s="313"/>
      <c r="E51" s="158" t="s">
        <v>151</v>
      </c>
      <c r="F51" s="156"/>
      <c r="G51" s="157"/>
      <c r="H51" s="236">
        <v>12260912360</v>
      </c>
      <c r="I51" s="69" t="s">
        <v>132</v>
      </c>
      <c r="J51" s="237">
        <v>40217</v>
      </c>
      <c r="K51" s="69" t="s">
        <v>132</v>
      </c>
      <c r="L51" s="230">
        <f t="shared" si="0"/>
        <v>304868.89524330507</v>
      </c>
      <c r="M51" s="211">
        <f t="shared" si="63"/>
        <v>0.1122097938388824</v>
      </c>
      <c r="P51" s="112"/>
      <c r="Q51" s="112"/>
    </row>
    <row r="52" spans="2:17" s="20" customFormat="1" ht="12.75" customHeight="1" thickTop="1">
      <c r="B52" s="317" t="s">
        <v>128</v>
      </c>
      <c r="C52" s="318"/>
      <c r="D52" s="314">
        <f>Q12</f>
        <v>1252666</v>
      </c>
      <c r="E52" s="70">
        <v>1</v>
      </c>
      <c r="F52" s="71" t="s">
        <v>224</v>
      </c>
      <c r="G52" s="41" t="s">
        <v>225</v>
      </c>
      <c r="H52" s="72">
        <v>5402968672</v>
      </c>
      <c r="I52" s="73">
        <f t="shared" ref="I52" si="70">IFERROR(H52/H57,"-")</f>
        <v>0.13934578010207485</v>
      </c>
      <c r="J52" s="74">
        <v>93576</v>
      </c>
      <c r="K52" s="73">
        <f t="shared" ref="K52" si="71">IFERROR(J52/J57,"-")</f>
        <v>0.70057647675376211</v>
      </c>
      <c r="L52" s="105">
        <f t="shared" si="0"/>
        <v>57738.829101479008</v>
      </c>
      <c r="M52" s="212">
        <f>IFERROR(J52/$Q$12,0)</f>
        <v>7.4701476690514468E-2</v>
      </c>
      <c r="P52" s="112"/>
      <c r="Q52" s="112"/>
    </row>
    <row r="53" spans="2:17" s="20" customFormat="1" ht="12.75" customHeight="1">
      <c r="B53" s="319"/>
      <c r="C53" s="320"/>
      <c r="D53" s="313"/>
      <c r="E53" s="60">
        <v>2</v>
      </c>
      <c r="F53" s="75" t="s">
        <v>226</v>
      </c>
      <c r="G53" s="31" t="s">
        <v>227</v>
      </c>
      <c r="H53" s="77">
        <v>5026670159</v>
      </c>
      <c r="I53" s="61">
        <f t="shared" ref="I53" si="72">IFERROR(H53/H57,"-")</f>
        <v>0.12964081732541197</v>
      </c>
      <c r="J53" s="48">
        <v>62132</v>
      </c>
      <c r="K53" s="61">
        <f t="shared" ref="K53" si="73">IFERROR(J53/J57,"-")</f>
        <v>0.46516433330837764</v>
      </c>
      <c r="L53" s="103">
        <f t="shared" si="0"/>
        <v>80903.079878323566</v>
      </c>
      <c r="M53" s="208">
        <f t="shared" ref="M53:M57" si="74">IFERROR(J53/$Q$12,0)</f>
        <v>4.9599813517729387E-2</v>
      </c>
      <c r="P53" s="112"/>
      <c r="Q53" s="112"/>
    </row>
    <row r="54" spans="2:17" s="20" customFormat="1" ht="12.75" customHeight="1">
      <c r="B54" s="319"/>
      <c r="C54" s="320"/>
      <c r="D54" s="313"/>
      <c r="E54" s="60">
        <v>3</v>
      </c>
      <c r="F54" s="75" t="s">
        <v>228</v>
      </c>
      <c r="G54" s="34" t="s">
        <v>229</v>
      </c>
      <c r="H54" s="77">
        <v>4198135706</v>
      </c>
      <c r="I54" s="61">
        <f t="shared" ref="I54" si="75">IFERROR(H54/H57,"-")</f>
        <v>0.10827242030081953</v>
      </c>
      <c r="J54" s="48">
        <v>30331</v>
      </c>
      <c r="K54" s="61">
        <f t="shared" ref="K54" si="76">IFERROR(J54/J57,"-")</f>
        <v>0.22707943400464176</v>
      </c>
      <c r="L54" s="103">
        <f t="shared" si="0"/>
        <v>138410.72519864165</v>
      </c>
      <c r="M54" s="208">
        <f t="shared" si="74"/>
        <v>2.4213158176241711E-2</v>
      </c>
      <c r="P54" s="112"/>
      <c r="Q54" s="112"/>
    </row>
    <row r="55" spans="2:17" s="20" customFormat="1" ht="12.75" customHeight="1">
      <c r="B55" s="319"/>
      <c r="C55" s="320"/>
      <c r="D55" s="313"/>
      <c r="E55" s="60">
        <v>4</v>
      </c>
      <c r="F55" s="75" t="s">
        <v>230</v>
      </c>
      <c r="G55" s="34" t="s">
        <v>231</v>
      </c>
      <c r="H55" s="77">
        <v>3678455441</v>
      </c>
      <c r="I55" s="61">
        <f t="shared" ref="I55" si="77">IFERROR(H55/H57,"-")</f>
        <v>9.4869556740762612E-2</v>
      </c>
      <c r="J55" s="48">
        <v>80443</v>
      </c>
      <c r="K55" s="61">
        <f t="shared" ref="K55" si="78">IFERROR(J55/J57,"-")</f>
        <v>0.60225350003743361</v>
      </c>
      <c r="L55" s="103">
        <f t="shared" si="0"/>
        <v>45727.477108014369</v>
      </c>
      <c r="M55" s="208">
        <f t="shared" si="74"/>
        <v>6.4217437050259202E-2</v>
      </c>
      <c r="P55" s="112"/>
      <c r="Q55" s="112"/>
    </row>
    <row r="56" spans="2:17" s="20" customFormat="1" ht="12.75" customHeight="1">
      <c r="B56" s="319"/>
      <c r="C56" s="320"/>
      <c r="D56" s="313"/>
      <c r="E56" s="63">
        <v>5</v>
      </c>
      <c r="F56" s="79" t="s">
        <v>234</v>
      </c>
      <c r="G56" s="35" t="s">
        <v>235</v>
      </c>
      <c r="H56" s="81">
        <v>2765791275</v>
      </c>
      <c r="I56" s="101">
        <f t="shared" ref="I56" si="79">IFERROR(H56/H57,"-")</f>
        <v>7.133140430957273E-2</v>
      </c>
      <c r="J56" s="50">
        <v>49720</v>
      </c>
      <c r="K56" s="101">
        <f t="shared" ref="K56" si="80">IFERROR(J56/J57,"-")</f>
        <v>0.37223927528636669</v>
      </c>
      <c r="L56" s="104">
        <f t="shared" si="0"/>
        <v>55627.338596138376</v>
      </c>
      <c r="M56" s="209">
        <f t="shared" si="74"/>
        <v>3.9691346296618572E-2</v>
      </c>
      <c r="P56" s="112"/>
      <c r="Q56" s="112"/>
    </row>
    <row r="57" spans="2:17" s="20" customFormat="1">
      <c r="B57" s="321"/>
      <c r="C57" s="322"/>
      <c r="D57" s="315"/>
      <c r="E57" s="82" t="s">
        <v>151</v>
      </c>
      <c r="F57" s="83"/>
      <c r="G57" s="84"/>
      <c r="H57" s="85">
        <v>38773823420</v>
      </c>
      <c r="I57" s="67" t="s">
        <v>132</v>
      </c>
      <c r="J57" s="52">
        <v>133570</v>
      </c>
      <c r="K57" s="67" t="s">
        <v>132</v>
      </c>
      <c r="L57" s="106">
        <f t="shared" si="0"/>
        <v>290288.41371565469</v>
      </c>
      <c r="M57" s="210">
        <f t="shared" si="74"/>
        <v>0.10662858255911792</v>
      </c>
      <c r="P57" s="112"/>
      <c r="Q57" s="112"/>
    </row>
    <row r="58" spans="2:17" s="20" customFormat="1">
      <c r="P58" s="112"/>
      <c r="Q58" s="112"/>
    </row>
  </sheetData>
  <mergeCells count="27">
    <mergeCell ref="B34:B39"/>
    <mergeCell ref="C34:C39"/>
    <mergeCell ref="B52:C57"/>
    <mergeCell ref="B40:B45"/>
    <mergeCell ref="C40:C45"/>
    <mergeCell ref="B46:B51"/>
    <mergeCell ref="C46:C51"/>
    <mergeCell ref="B16:B21"/>
    <mergeCell ref="C16:C21"/>
    <mergeCell ref="B22:B27"/>
    <mergeCell ref="C22:C27"/>
    <mergeCell ref="B28:B33"/>
    <mergeCell ref="C28:C33"/>
    <mergeCell ref="B10:B15"/>
    <mergeCell ref="C10:C15"/>
    <mergeCell ref="F3:G3"/>
    <mergeCell ref="B4:B9"/>
    <mergeCell ref="C4:C9"/>
    <mergeCell ref="D4:D9"/>
    <mergeCell ref="D10:D15"/>
    <mergeCell ref="D46:D51"/>
    <mergeCell ref="D52:D57"/>
    <mergeCell ref="D16:D21"/>
    <mergeCell ref="D22:D27"/>
    <mergeCell ref="D28:D33"/>
    <mergeCell ref="D34:D39"/>
    <mergeCell ref="D40:D45"/>
  </mergeCells>
  <phoneticPr fontId="3"/>
  <pageMargins left="0.39370078740157483" right="0.23622047244094491" top="0.43307086614173229" bottom="0.31496062992125984" header="0.31496062992125984" footer="0.19685039370078741"/>
  <pageSetup paperSize="9" scale="66" orientation="portrait" r:id="rId1"/>
  <headerFooter>
    <oddHeader>&amp;R&amp;"ＭＳ 明朝,標準"&amp;12 2-14.在宅医療に係る分析</oddHeader>
  </headerFooter>
  <ignoredErrors>
    <ignoredError sqref="F8:F56 F4:F7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S465"/>
  <sheetViews>
    <sheetView showGridLines="0" zoomScaleNormal="100" zoomScaleSheetLayoutView="100" workbookViewId="0"/>
  </sheetViews>
  <sheetFormatPr defaultColWidth="9" defaultRowHeight="13.5"/>
  <cols>
    <col min="1" max="1" width="4.625" style="8" customWidth="1"/>
    <col min="2" max="2" width="2.625" style="8" customWidth="1"/>
    <col min="3" max="4" width="11.625" style="8" customWidth="1"/>
    <col min="5" max="5" width="4.625" style="8" customWidth="1"/>
    <col min="6" max="6" width="5.625" style="8" customWidth="1"/>
    <col min="7" max="7" width="23.25" style="8" bestFit="1" customWidth="1"/>
    <col min="8" max="8" width="16" style="8" customWidth="1"/>
    <col min="9" max="13" width="12.375" style="8" customWidth="1"/>
    <col min="14" max="15" width="9" style="8"/>
    <col min="16" max="16" width="5.375" style="12" customWidth="1"/>
    <col min="17" max="17" width="14.5" style="12" customWidth="1"/>
    <col min="18" max="18" width="12.625" style="12" customWidth="1"/>
    <col min="19" max="16384" width="9" style="8"/>
  </cols>
  <sheetData>
    <row r="1" spans="2:18" ht="16.5" customHeight="1">
      <c r="B1" s="21" t="s">
        <v>314</v>
      </c>
      <c r="C1" s="189"/>
      <c r="D1" s="189"/>
    </row>
    <row r="2" spans="2:18" ht="16.5" customHeight="1">
      <c r="B2" s="21" t="s">
        <v>315</v>
      </c>
      <c r="C2" s="189"/>
      <c r="D2" s="189"/>
      <c r="F2" s="8" t="s">
        <v>204</v>
      </c>
      <c r="P2" s="8" t="s">
        <v>212</v>
      </c>
    </row>
    <row r="3" spans="2:18" ht="45">
      <c r="B3" s="13"/>
      <c r="C3" s="188" t="s">
        <v>123</v>
      </c>
      <c r="D3" s="140" t="s">
        <v>211</v>
      </c>
      <c r="E3" s="14" t="s">
        <v>85</v>
      </c>
      <c r="F3" s="310" t="s">
        <v>92</v>
      </c>
      <c r="G3" s="311"/>
      <c r="H3" s="15" t="s">
        <v>169</v>
      </c>
      <c r="I3" s="146" t="s">
        <v>200</v>
      </c>
      <c r="J3" s="138" t="s">
        <v>93</v>
      </c>
      <c r="K3" s="146" t="s">
        <v>201</v>
      </c>
      <c r="L3" s="100" t="s">
        <v>168</v>
      </c>
      <c r="M3" s="100" t="s">
        <v>206</v>
      </c>
      <c r="P3" s="196"/>
      <c r="Q3" s="200" t="s">
        <v>123</v>
      </c>
      <c r="R3" s="214" t="s">
        <v>213</v>
      </c>
    </row>
    <row r="4" spans="2:18" s="20" customFormat="1" ht="13.15" customHeight="1">
      <c r="B4" s="298">
        <v>1</v>
      </c>
      <c r="C4" s="298" t="s">
        <v>59</v>
      </c>
      <c r="D4" s="312">
        <f>R4</f>
        <v>358409</v>
      </c>
      <c r="E4" s="57">
        <v>1</v>
      </c>
      <c r="F4" s="86" t="s">
        <v>224</v>
      </c>
      <c r="G4" s="30" t="s">
        <v>225</v>
      </c>
      <c r="H4" s="235">
        <v>1648454416</v>
      </c>
      <c r="I4" s="58">
        <f>IFERROR(H4/H9,"-")</f>
        <v>0.13444794054461376</v>
      </c>
      <c r="J4" s="46">
        <v>28029</v>
      </c>
      <c r="K4" s="58">
        <f>IFERROR(J4/J9,"-")</f>
        <v>0.69694407837481664</v>
      </c>
      <c r="L4" s="102">
        <f>IFERROR(H4/J4,"-")</f>
        <v>58812.459095936349</v>
      </c>
      <c r="M4" s="207">
        <f t="shared" ref="M4:M9" si="0">IFERROR(J4/$R$4,0)</f>
        <v>7.8203951351668063E-2</v>
      </c>
      <c r="P4" s="113">
        <v>1</v>
      </c>
      <c r="Q4" s="113" t="s">
        <v>101</v>
      </c>
      <c r="R4" s="218">
        <f>'市区町村別_在宅(医科)'!BO7</f>
        <v>358409</v>
      </c>
    </row>
    <row r="5" spans="2:18" s="20" customFormat="1" ht="13.15" customHeight="1">
      <c r="B5" s="316"/>
      <c r="C5" s="316"/>
      <c r="D5" s="313"/>
      <c r="E5" s="60">
        <v>2</v>
      </c>
      <c r="F5" s="75" t="s">
        <v>226</v>
      </c>
      <c r="G5" s="31" t="s">
        <v>227</v>
      </c>
      <c r="H5" s="77">
        <v>1572000998</v>
      </c>
      <c r="I5" s="61">
        <f>IFERROR(H5/H9,"-")</f>
        <v>0.12821239984786906</v>
      </c>
      <c r="J5" s="48">
        <v>18939</v>
      </c>
      <c r="K5" s="61">
        <f>IFERROR(J5/J9,"-")</f>
        <v>0.47092025760250639</v>
      </c>
      <c r="L5" s="103">
        <f t="shared" ref="L5:L8" si="1">IFERROR(H5/J5,"-")</f>
        <v>83003.37916468663</v>
      </c>
      <c r="M5" s="208">
        <f t="shared" si="0"/>
        <v>5.2841865020130635E-2</v>
      </c>
      <c r="P5" s="113">
        <v>2</v>
      </c>
      <c r="Q5" s="113" t="s">
        <v>102</v>
      </c>
      <c r="R5" s="218">
        <f>'市区町村別_在宅(医科)'!BO8</f>
        <v>13481</v>
      </c>
    </row>
    <row r="6" spans="2:18" s="20" customFormat="1" ht="13.15" customHeight="1">
      <c r="B6" s="316"/>
      <c r="C6" s="316"/>
      <c r="D6" s="313"/>
      <c r="E6" s="60">
        <v>3</v>
      </c>
      <c r="F6" s="75" t="s">
        <v>228</v>
      </c>
      <c r="G6" s="34" t="s">
        <v>229</v>
      </c>
      <c r="H6" s="77">
        <v>1336249794</v>
      </c>
      <c r="I6" s="61">
        <f>IFERROR(H6/H9,"-")</f>
        <v>0.10898453188193248</v>
      </c>
      <c r="J6" s="48">
        <v>9601</v>
      </c>
      <c r="K6" s="61">
        <f>IFERROR(J6/J9,"-")</f>
        <v>0.23872989034487904</v>
      </c>
      <c r="L6" s="103">
        <f t="shared" si="1"/>
        <v>139178.18914696385</v>
      </c>
      <c r="M6" s="208">
        <f t="shared" si="0"/>
        <v>2.6787831778777877E-2</v>
      </c>
      <c r="P6" s="113">
        <v>3</v>
      </c>
      <c r="Q6" s="113" t="s">
        <v>103</v>
      </c>
      <c r="R6" s="218">
        <f>'市区町村別_在宅(医科)'!BO9</f>
        <v>8488</v>
      </c>
    </row>
    <row r="7" spans="2:18" s="20" customFormat="1" ht="13.15" customHeight="1">
      <c r="B7" s="316"/>
      <c r="C7" s="316"/>
      <c r="D7" s="313"/>
      <c r="E7" s="60">
        <v>4</v>
      </c>
      <c r="F7" s="75" t="s">
        <v>230</v>
      </c>
      <c r="G7" s="34" t="s">
        <v>231</v>
      </c>
      <c r="H7" s="77">
        <v>1117320081</v>
      </c>
      <c r="I7" s="61">
        <f>IFERROR(H7/H9,"-")</f>
        <v>9.1128624705380412E-2</v>
      </c>
      <c r="J7" s="48">
        <v>24401</v>
      </c>
      <c r="K7" s="61">
        <f>IFERROR(J7/J9,"-")</f>
        <v>0.60673347092025764</v>
      </c>
      <c r="L7" s="103">
        <f t="shared" si="1"/>
        <v>45789.92996188681</v>
      </c>
      <c r="M7" s="208">
        <f t="shared" si="0"/>
        <v>6.8081437687111654E-2</v>
      </c>
      <c r="P7" s="113">
        <v>4</v>
      </c>
      <c r="Q7" s="113" t="s">
        <v>104</v>
      </c>
      <c r="R7" s="218">
        <f>'市区町村別_在宅(医科)'!BO10</f>
        <v>9819</v>
      </c>
    </row>
    <row r="8" spans="2:18" s="20" customFormat="1" ht="13.15" customHeight="1">
      <c r="B8" s="316"/>
      <c r="C8" s="316"/>
      <c r="D8" s="313"/>
      <c r="E8" s="63">
        <v>5</v>
      </c>
      <c r="F8" s="79" t="s">
        <v>234</v>
      </c>
      <c r="G8" s="35" t="s">
        <v>235</v>
      </c>
      <c r="H8" s="81">
        <v>853557567</v>
      </c>
      <c r="I8" s="101">
        <f>IFERROR(H8/H9,"-")</f>
        <v>6.9616154323445464E-2</v>
      </c>
      <c r="J8" s="50">
        <v>15154</v>
      </c>
      <c r="K8" s="101">
        <f>IFERROR(J8/J9,"-")</f>
        <v>0.37680582838103288</v>
      </c>
      <c r="L8" s="104">
        <f t="shared" si="1"/>
        <v>56325.56202982711</v>
      </c>
      <c r="M8" s="209">
        <f t="shared" si="0"/>
        <v>4.2281304319925002E-2</v>
      </c>
      <c r="P8" s="113">
        <v>5</v>
      </c>
      <c r="Q8" s="113" t="s">
        <v>105</v>
      </c>
      <c r="R8" s="218">
        <f>'市区町村別_在宅(医科)'!BO11</f>
        <v>8365</v>
      </c>
    </row>
    <row r="9" spans="2:18" s="20" customFormat="1" ht="13.15" customHeight="1">
      <c r="B9" s="299"/>
      <c r="C9" s="299"/>
      <c r="D9" s="315"/>
      <c r="E9" s="82" t="s">
        <v>151</v>
      </c>
      <c r="F9" s="83"/>
      <c r="G9" s="84"/>
      <c r="H9" s="85">
        <v>12260912360</v>
      </c>
      <c r="I9" s="67" t="s">
        <v>133</v>
      </c>
      <c r="J9" s="52">
        <v>40217</v>
      </c>
      <c r="K9" s="67" t="s">
        <v>132</v>
      </c>
      <c r="L9" s="106">
        <f>IFERROR(H9/J9,"-")</f>
        <v>304868.89524330507</v>
      </c>
      <c r="M9" s="210">
        <f t="shared" si="0"/>
        <v>0.1122097938388824</v>
      </c>
      <c r="P9" s="113">
        <v>6</v>
      </c>
      <c r="Q9" s="113" t="s">
        <v>106</v>
      </c>
      <c r="R9" s="218">
        <f>'市区町村別_在宅(医科)'!BO12</f>
        <v>12149</v>
      </c>
    </row>
    <row r="10" spans="2:18" s="20" customFormat="1" ht="13.15" customHeight="1">
      <c r="B10" s="298">
        <v>2</v>
      </c>
      <c r="C10" s="298" t="s">
        <v>102</v>
      </c>
      <c r="D10" s="312">
        <f>R5</f>
        <v>13481</v>
      </c>
      <c r="E10" s="57">
        <v>1</v>
      </c>
      <c r="F10" s="86" t="s">
        <v>226</v>
      </c>
      <c r="G10" s="30" t="s">
        <v>227</v>
      </c>
      <c r="H10" s="235">
        <v>51564776</v>
      </c>
      <c r="I10" s="58">
        <f t="shared" ref="I10" si="2">IFERROR(H10/H15,"-")</f>
        <v>0.13059988143257231</v>
      </c>
      <c r="J10" s="46">
        <v>622</v>
      </c>
      <c r="K10" s="58">
        <f t="shared" ref="K10" si="3">IFERROR(J10/J15,"-")</f>
        <v>0.44683908045977011</v>
      </c>
      <c r="L10" s="102">
        <f t="shared" ref="L10:L73" si="4">IFERROR(H10/J10,"-")</f>
        <v>82901.569131832803</v>
      </c>
      <c r="M10" s="207">
        <f t="shared" ref="M10:M15" si="5">IFERROR(J10/$R$5,0)</f>
        <v>4.6139010459164749E-2</v>
      </c>
      <c r="P10" s="113">
        <v>7</v>
      </c>
      <c r="Q10" s="113" t="s">
        <v>107</v>
      </c>
      <c r="R10" s="218">
        <f>'市区町村別_在宅(医科)'!BO13</f>
        <v>10756</v>
      </c>
    </row>
    <row r="11" spans="2:18" s="20" customFormat="1" ht="13.15" customHeight="1">
      <c r="B11" s="316"/>
      <c r="C11" s="316"/>
      <c r="D11" s="313"/>
      <c r="E11" s="60">
        <v>2</v>
      </c>
      <c r="F11" s="75" t="s">
        <v>224</v>
      </c>
      <c r="G11" s="31" t="s">
        <v>225</v>
      </c>
      <c r="H11" s="77">
        <v>50371174</v>
      </c>
      <c r="I11" s="61">
        <f t="shared" ref="I11" si="6">IFERROR(H11/H15,"-")</f>
        <v>0.12757680460047902</v>
      </c>
      <c r="J11" s="48">
        <v>952</v>
      </c>
      <c r="K11" s="61">
        <f t="shared" ref="K11" si="7">IFERROR(J11/J15,"-")</f>
        <v>0.68390804597701149</v>
      </c>
      <c r="L11" s="103">
        <f t="shared" si="4"/>
        <v>52910.897058823532</v>
      </c>
      <c r="M11" s="208">
        <f t="shared" si="5"/>
        <v>7.0617906683480461E-2</v>
      </c>
      <c r="P11" s="113">
        <v>8</v>
      </c>
      <c r="Q11" s="113" t="s">
        <v>60</v>
      </c>
      <c r="R11" s="218">
        <f>'市区町村別_在宅(医科)'!BO14</f>
        <v>8668</v>
      </c>
    </row>
    <row r="12" spans="2:18" s="20" customFormat="1" ht="13.15" customHeight="1">
      <c r="B12" s="316"/>
      <c r="C12" s="316"/>
      <c r="D12" s="313"/>
      <c r="E12" s="60">
        <v>3</v>
      </c>
      <c r="F12" s="75" t="s">
        <v>228</v>
      </c>
      <c r="G12" s="34" t="s">
        <v>229</v>
      </c>
      <c r="H12" s="77">
        <v>44637693</v>
      </c>
      <c r="I12" s="61">
        <f t="shared" ref="I12" si="8">IFERROR(H12/H15,"-")</f>
        <v>0.11305542010351335</v>
      </c>
      <c r="J12" s="48">
        <v>339</v>
      </c>
      <c r="K12" s="61">
        <f t="shared" ref="K12" si="9">IFERROR(J12/J15,"-")</f>
        <v>0.24353448275862069</v>
      </c>
      <c r="L12" s="103">
        <f t="shared" si="4"/>
        <v>131674.61061946902</v>
      </c>
      <c r="M12" s="208">
        <f t="shared" si="5"/>
        <v>2.514650248497886E-2</v>
      </c>
      <c r="P12" s="113">
        <v>9</v>
      </c>
      <c r="Q12" s="113" t="s">
        <v>108</v>
      </c>
      <c r="R12" s="218">
        <f>'市区町村別_在宅(医科)'!BO15</f>
        <v>5575</v>
      </c>
    </row>
    <row r="13" spans="2:18" s="20" customFormat="1" ht="13.15" customHeight="1">
      <c r="B13" s="316"/>
      <c r="C13" s="316"/>
      <c r="D13" s="313"/>
      <c r="E13" s="60">
        <v>4</v>
      </c>
      <c r="F13" s="75" t="s">
        <v>230</v>
      </c>
      <c r="G13" s="34" t="s">
        <v>231</v>
      </c>
      <c r="H13" s="77">
        <v>39926761</v>
      </c>
      <c r="I13" s="61">
        <f t="shared" ref="I13" si="10">IFERROR(H13/H15,"-")</f>
        <v>0.10112388062321172</v>
      </c>
      <c r="J13" s="48">
        <v>859</v>
      </c>
      <c r="K13" s="61">
        <f t="shared" ref="K13" si="11">IFERROR(J13/J15,"-")</f>
        <v>0.6170977011494253</v>
      </c>
      <c r="L13" s="103">
        <f t="shared" si="4"/>
        <v>46480.513387660067</v>
      </c>
      <c r="M13" s="208">
        <f t="shared" si="5"/>
        <v>6.3719308656627852E-2</v>
      </c>
      <c r="P13" s="113">
        <v>10</v>
      </c>
      <c r="Q13" s="113" t="s">
        <v>61</v>
      </c>
      <c r="R13" s="218">
        <f>'市区町村別_在宅(医科)'!BO16</f>
        <v>12988</v>
      </c>
    </row>
    <row r="14" spans="2:18" s="20" customFormat="1" ht="13.15" customHeight="1">
      <c r="B14" s="316"/>
      <c r="C14" s="316"/>
      <c r="D14" s="313"/>
      <c r="E14" s="63">
        <v>5</v>
      </c>
      <c r="F14" s="79" t="s">
        <v>234</v>
      </c>
      <c r="G14" s="35" t="s">
        <v>235</v>
      </c>
      <c r="H14" s="81">
        <v>30079171</v>
      </c>
      <c r="I14" s="101">
        <f t="shared" ref="I14" si="12">IFERROR(H14/H15,"-")</f>
        <v>7.618255078214764E-2</v>
      </c>
      <c r="J14" s="50">
        <v>498</v>
      </c>
      <c r="K14" s="101">
        <f t="shared" ref="K14" si="13">IFERROR(J14/J15,"-")</f>
        <v>0.35775862068965519</v>
      </c>
      <c r="L14" s="104">
        <f t="shared" si="4"/>
        <v>60399.941767068274</v>
      </c>
      <c r="M14" s="209">
        <f t="shared" si="5"/>
        <v>3.6940879756694606E-2</v>
      </c>
      <c r="P14" s="113">
        <v>11</v>
      </c>
      <c r="Q14" s="113" t="s">
        <v>62</v>
      </c>
      <c r="R14" s="218">
        <f>'市区町村別_在宅(医科)'!BO17</f>
        <v>22549</v>
      </c>
    </row>
    <row r="15" spans="2:18" s="20" customFormat="1" ht="13.15" customHeight="1">
      <c r="B15" s="299"/>
      <c r="C15" s="299"/>
      <c r="D15" s="315"/>
      <c r="E15" s="82" t="s">
        <v>151</v>
      </c>
      <c r="F15" s="83"/>
      <c r="G15" s="84"/>
      <c r="H15" s="85">
        <v>394830190</v>
      </c>
      <c r="I15" s="67" t="s">
        <v>132</v>
      </c>
      <c r="J15" s="52">
        <v>1392</v>
      </c>
      <c r="K15" s="67" t="s">
        <v>132</v>
      </c>
      <c r="L15" s="106">
        <f t="shared" si="4"/>
        <v>283642.37787356321</v>
      </c>
      <c r="M15" s="210">
        <f t="shared" si="5"/>
        <v>0.10325643498256806</v>
      </c>
      <c r="P15" s="113">
        <v>12</v>
      </c>
      <c r="Q15" s="113" t="s">
        <v>109</v>
      </c>
      <c r="R15" s="218">
        <f>'市区町村別_在宅(医科)'!BO18</f>
        <v>11762</v>
      </c>
    </row>
    <row r="16" spans="2:18" s="20" customFormat="1" ht="13.15" customHeight="1">
      <c r="B16" s="298">
        <v>3</v>
      </c>
      <c r="C16" s="298" t="s">
        <v>103</v>
      </c>
      <c r="D16" s="312">
        <f>R6</f>
        <v>8488</v>
      </c>
      <c r="E16" s="57">
        <v>1</v>
      </c>
      <c r="F16" s="86" t="s">
        <v>224</v>
      </c>
      <c r="G16" s="30" t="s">
        <v>225</v>
      </c>
      <c r="H16" s="235">
        <v>36716037</v>
      </c>
      <c r="I16" s="58">
        <f t="shared" ref="I16" si="14">IFERROR(H16/H21,"-")</f>
        <v>0.14299438254167937</v>
      </c>
      <c r="J16" s="46">
        <v>675</v>
      </c>
      <c r="K16" s="58">
        <f t="shared" ref="K16" si="15">IFERROR(J16/J21,"-")</f>
        <v>0.703125</v>
      </c>
      <c r="L16" s="102">
        <f t="shared" si="4"/>
        <v>54394.128888888888</v>
      </c>
      <c r="M16" s="207">
        <f>IFERROR(J16/$R$6,0)</f>
        <v>7.9524033930254479E-2</v>
      </c>
      <c r="P16" s="113">
        <v>13</v>
      </c>
      <c r="Q16" s="113" t="s">
        <v>110</v>
      </c>
      <c r="R16" s="218">
        <f>'市区町村別_在宅(医科)'!BO19</f>
        <v>20420</v>
      </c>
    </row>
    <row r="17" spans="2:18" s="20" customFormat="1" ht="13.15" customHeight="1">
      <c r="B17" s="316"/>
      <c r="C17" s="316"/>
      <c r="D17" s="313"/>
      <c r="E17" s="60">
        <v>2</v>
      </c>
      <c r="F17" s="75" t="s">
        <v>226</v>
      </c>
      <c r="G17" s="31" t="s">
        <v>227</v>
      </c>
      <c r="H17" s="77">
        <v>35935185</v>
      </c>
      <c r="I17" s="61">
        <f t="shared" ref="I17" si="16">IFERROR(H17/H21,"-")</f>
        <v>0.13995327411278125</v>
      </c>
      <c r="J17" s="48">
        <v>432</v>
      </c>
      <c r="K17" s="61">
        <f t="shared" ref="K17" si="17">IFERROR(J17/J21,"-")</f>
        <v>0.45</v>
      </c>
      <c r="L17" s="103">
        <f t="shared" si="4"/>
        <v>83183.298611111109</v>
      </c>
      <c r="M17" s="208">
        <f t="shared" ref="M17:M21" si="18">IFERROR(J17/$R$6,0)</f>
        <v>5.0895381715362863E-2</v>
      </c>
      <c r="P17" s="113">
        <v>14</v>
      </c>
      <c r="Q17" s="113" t="s">
        <v>111</v>
      </c>
      <c r="R17" s="218">
        <f>'市区町村別_在宅(医科)'!BO20</f>
        <v>15367</v>
      </c>
    </row>
    <row r="18" spans="2:18" s="20" customFormat="1" ht="13.15" customHeight="1">
      <c r="B18" s="316"/>
      <c r="C18" s="316"/>
      <c r="D18" s="313"/>
      <c r="E18" s="60">
        <v>3</v>
      </c>
      <c r="F18" s="75" t="s">
        <v>228</v>
      </c>
      <c r="G18" s="34" t="s">
        <v>229</v>
      </c>
      <c r="H18" s="77">
        <v>23721681</v>
      </c>
      <c r="I18" s="61">
        <f t="shared" ref="I18" si="19">IFERROR(H18/H21,"-")</f>
        <v>9.2386526559107868E-2</v>
      </c>
      <c r="J18" s="48">
        <v>197</v>
      </c>
      <c r="K18" s="61">
        <f t="shared" ref="K18" si="20">IFERROR(J18/J21,"-")</f>
        <v>0.20520833333333333</v>
      </c>
      <c r="L18" s="103">
        <f t="shared" si="4"/>
        <v>120414.62436548223</v>
      </c>
      <c r="M18" s="208">
        <f t="shared" si="18"/>
        <v>2.3209236569274271E-2</v>
      </c>
      <c r="P18" s="113">
        <v>15</v>
      </c>
      <c r="Q18" s="113" t="s">
        <v>112</v>
      </c>
      <c r="R18" s="218">
        <f>'市区町村別_在宅(医科)'!BO21</f>
        <v>24419</v>
      </c>
    </row>
    <row r="19" spans="2:18" s="20" customFormat="1" ht="13.15" customHeight="1">
      <c r="B19" s="316"/>
      <c r="C19" s="316"/>
      <c r="D19" s="313"/>
      <c r="E19" s="60">
        <v>4</v>
      </c>
      <c r="F19" s="75" t="s">
        <v>230</v>
      </c>
      <c r="G19" s="34" t="s">
        <v>231</v>
      </c>
      <c r="H19" s="77">
        <v>23290386</v>
      </c>
      <c r="I19" s="61">
        <f t="shared" ref="I19" si="21">IFERROR(H19/H21,"-")</f>
        <v>9.0706803820558665E-2</v>
      </c>
      <c r="J19" s="48">
        <v>567</v>
      </c>
      <c r="K19" s="61">
        <f t="shared" ref="K19" si="22">IFERROR(J19/J21,"-")</f>
        <v>0.59062499999999996</v>
      </c>
      <c r="L19" s="103">
        <f t="shared" si="4"/>
        <v>41076.518518518518</v>
      </c>
      <c r="M19" s="208">
        <f t="shared" si="18"/>
        <v>6.6800188501413754E-2</v>
      </c>
      <c r="P19" s="113">
        <v>16</v>
      </c>
      <c r="Q19" s="113" t="s">
        <v>63</v>
      </c>
      <c r="R19" s="218">
        <f>'市区町村別_在宅(医科)'!BO22</f>
        <v>16481</v>
      </c>
    </row>
    <row r="20" spans="2:18" s="20" customFormat="1" ht="13.15" customHeight="1">
      <c r="B20" s="316"/>
      <c r="C20" s="316"/>
      <c r="D20" s="313"/>
      <c r="E20" s="63">
        <v>5</v>
      </c>
      <c r="F20" s="79" t="s">
        <v>244</v>
      </c>
      <c r="G20" s="35" t="s">
        <v>245</v>
      </c>
      <c r="H20" s="81">
        <v>16710685</v>
      </c>
      <c r="I20" s="101">
        <f t="shared" ref="I20" si="23">IFERROR(H20/H21,"-")</f>
        <v>6.5081481517831108E-2</v>
      </c>
      <c r="J20" s="50">
        <v>143</v>
      </c>
      <c r="K20" s="101">
        <f t="shared" ref="K20" si="24">IFERROR(J20/J21,"-")</f>
        <v>0.14895833333333333</v>
      </c>
      <c r="L20" s="104">
        <f t="shared" si="4"/>
        <v>116857.93706293707</v>
      </c>
      <c r="M20" s="209">
        <f t="shared" si="18"/>
        <v>1.6847313854853913E-2</v>
      </c>
      <c r="P20" s="113">
        <v>17</v>
      </c>
      <c r="Q20" s="113" t="s">
        <v>113</v>
      </c>
      <c r="R20" s="218">
        <f>'市区町村別_在宅(医科)'!BO23</f>
        <v>23393</v>
      </c>
    </row>
    <row r="21" spans="2:18" s="20" customFormat="1" ht="13.15" customHeight="1">
      <c r="B21" s="299"/>
      <c r="C21" s="299"/>
      <c r="D21" s="315"/>
      <c r="E21" s="82" t="s">
        <v>151</v>
      </c>
      <c r="F21" s="83"/>
      <c r="G21" s="84"/>
      <c r="H21" s="85">
        <v>256765590</v>
      </c>
      <c r="I21" s="67" t="s">
        <v>132</v>
      </c>
      <c r="J21" s="52">
        <v>960</v>
      </c>
      <c r="K21" s="67" t="s">
        <v>132</v>
      </c>
      <c r="L21" s="106">
        <f t="shared" si="4"/>
        <v>267464.15625</v>
      </c>
      <c r="M21" s="210">
        <f t="shared" si="18"/>
        <v>0.11310084825636192</v>
      </c>
      <c r="P21" s="113">
        <v>18</v>
      </c>
      <c r="Q21" s="113" t="s">
        <v>64</v>
      </c>
      <c r="R21" s="218">
        <f>'市区町村別_在宅(医科)'!BO24</f>
        <v>21155</v>
      </c>
    </row>
    <row r="22" spans="2:18" s="20" customFormat="1" ht="13.15" customHeight="1">
      <c r="B22" s="298">
        <v>4</v>
      </c>
      <c r="C22" s="298" t="s">
        <v>104</v>
      </c>
      <c r="D22" s="312">
        <f>R7</f>
        <v>9819</v>
      </c>
      <c r="E22" s="57">
        <v>1</v>
      </c>
      <c r="F22" s="86" t="s">
        <v>224</v>
      </c>
      <c r="G22" s="30" t="s">
        <v>225</v>
      </c>
      <c r="H22" s="235">
        <v>37665245</v>
      </c>
      <c r="I22" s="58">
        <f t="shared" ref="I22" si="25">IFERROR(H22/H27,"-")</f>
        <v>0.1291632412825324</v>
      </c>
      <c r="J22" s="46">
        <v>665</v>
      </c>
      <c r="K22" s="58">
        <f t="shared" ref="K22" si="26">IFERROR(J22/J27,"-")</f>
        <v>0.6970649895178197</v>
      </c>
      <c r="L22" s="102">
        <f t="shared" si="4"/>
        <v>56639.466165413534</v>
      </c>
      <c r="M22" s="207">
        <f t="shared" ref="M22:M27" si="27">IFERROR(J22/$R$7,0)</f>
        <v>6.7725837661676336E-2</v>
      </c>
      <c r="P22" s="113">
        <v>19</v>
      </c>
      <c r="Q22" s="113" t="s">
        <v>114</v>
      </c>
      <c r="R22" s="218">
        <f>'市区町村別_在宅(医科)'!BO25</f>
        <v>14704</v>
      </c>
    </row>
    <row r="23" spans="2:18" s="20" customFormat="1" ht="13.15" customHeight="1">
      <c r="B23" s="316"/>
      <c r="C23" s="316"/>
      <c r="D23" s="313"/>
      <c r="E23" s="60">
        <v>2</v>
      </c>
      <c r="F23" s="75" t="s">
        <v>226</v>
      </c>
      <c r="G23" s="31" t="s">
        <v>227</v>
      </c>
      <c r="H23" s="77">
        <v>37636439</v>
      </c>
      <c r="I23" s="61">
        <f t="shared" ref="I23" si="28">IFERROR(H23/H27,"-")</f>
        <v>0.12906445853657164</v>
      </c>
      <c r="J23" s="48">
        <v>469</v>
      </c>
      <c r="K23" s="61">
        <f t="shared" ref="K23" si="29">IFERROR(J23/J27,"-")</f>
        <v>0.49161425576519918</v>
      </c>
      <c r="L23" s="103">
        <f t="shared" si="4"/>
        <v>80248.270788912574</v>
      </c>
      <c r="M23" s="208">
        <f t="shared" si="27"/>
        <v>4.7764538140340158E-2</v>
      </c>
      <c r="P23" s="113">
        <v>20</v>
      </c>
      <c r="Q23" s="113" t="s">
        <v>115</v>
      </c>
      <c r="R23" s="218">
        <f>'市区町村別_在宅(医科)'!BO26</f>
        <v>21797</v>
      </c>
    </row>
    <row r="24" spans="2:18" s="20" customFormat="1" ht="13.15" customHeight="1">
      <c r="B24" s="316"/>
      <c r="C24" s="316"/>
      <c r="D24" s="313"/>
      <c r="E24" s="60">
        <v>3</v>
      </c>
      <c r="F24" s="75" t="s">
        <v>228</v>
      </c>
      <c r="G24" s="34" t="s">
        <v>229</v>
      </c>
      <c r="H24" s="77">
        <v>25995402</v>
      </c>
      <c r="I24" s="61">
        <f t="shared" ref="I24" si="30">IFERROR(H24/H27,"-")</f>
        <v>8.9144525165372621E-2</v>
      </c>
      <c r="J24" s="48">
        <v>181</v>
      </c>
      <c r="K24" s="61">
        <f t="shared" ref="K24" si="31">IFERROR(J24/J27,"-")</f>
        <v>0.18972746331236898</v>
      </c>
      <c r="L24" s="103">
        <f t="shared" si="4"/>
        <v>143621.00552486189</v>
      </c>
      <c r="M24" s="208">
        <f t="shared" si="27"/>
        <v>1.8433649047764539E-2</v>
      </c>
      <c r="P24" s="113">
        <v>21</v>
      </c>
      <c r="Q24" s="113" t="s">
        <v>116</v>
      </c>
      <c r="R24" s="218">
        <f>'市区町村別_在宅(医科)'!BO27</f>
        <v>14535</v>
      </c>
    </row>
    <row r="25" spans="2:18" s="20" customFormat="1" ht="13.15" customHeight="1">
      <c r="B25" s="316"/>
      <c r="C25" s="316"/>
      <c r="D25" s="313"/>
      <c r="E25" s="60">
        <v>4</v>
      </c>
      <c r="F25" s="75" t="s">
        <v>256</v>
      </c>
      <c r="G25" s="34" t="s">
        <v>257</v>
      </c>
      <c r="H25" s="77">
        <v>24514031</v>
      </c>
      <c r="I25" s="61">
        <f t="shared" ref="I25" si="32">IFERROR(H25/H27,"-")</f>
        <v>8.4064545467857146E-2</v>
      </c>
      <c r="J25" s="48">
        <v>302</v>
      </c>
      <c r="K25" s="61">
        <f t="shared" ref="K25" si="33">IFERROR(J25/J27,"-")</f>
        <v>0.31656184486373168</v>
      </c>
      <c r="L25" s="103">
        <f t="shared" si="4"/>
        <v>81172.288079470192</v>
      </c>
      <c r="M25" s="208">
        <f t="shared" si="27"/>
        <v>3.0756696201242488E-2</v>
      </c>
      <c r="P25" s="113">
        <v>22</v>
      </c>
      <c r="Q25" s="113" t="s">
        <v>65</v>
      </c>
      <c r="R25" s="218">
        <f>'市区町村別_在宅(医科)'!BO28</f>
        <v>18539</v>
      </c>
    </row>
    <row r="26" spans="2:18" s="20" customFormat="1" ht="13.15" customHeight="1">
      <c r="B26" s="316"/>
      <c r="C26" s="316"/>
      <c r="D26" s="313"/>
      <c r="E26" s="63">
        <v>5</v>
      </c>
      <c r="F26" s="79" t="s">
        <v>230</v>
      </c>
      <c r="G26" s="35" t="s">
        <v>231</v>
      </c>
      <c r="H26" s="81">
        <v>23339052</v>
      </c>
      <c r="I26" s="101">
        <f t="shared" ref="I26" si="34">IFERROR(H26/H27,"-")</f>
        <v>8.0035258094871553E-2</v>
      </c>
      <c r="J26" s="50">
        <v>610</v>
      </c>
      <c r="K26" s="101">
        <f t="shared" ref="K26" si="35">IFERROR(J26/J27,"-")</f>
        <v>0.63941299790356398</v>
      </c>
      <c r="L26" s="104">
        <f t="shared" si="4"/>
        <v>38260.740983606556</v>
      </c>
      <c r="M26" s="209">
        <f t="shared" si="27"/>
        <v>6.212445259191364E-2</v>
      </c>
      <c r="P26" s="113">
        <v>23</v>
      </c>
      <c r="Q26" s="113" t="s">
        <v>117</v>
      </c>
      <c r="R26" s="218">
        <f>'市区町村別_在宅(医科)'!BO29</f>
        <v>30667</v>
      </c>
    </row>
    <row r="27" spans="2:18" s="20" customFormat="1" ht="13.15" customHeight="1">
      <c r="B27" s="299"/>
      <c r="C27" s="299"/>
      <c r="D27" s="315"/>
      <c r="E27" s="82" t="s">
        <v>151</v>
      </c>
      <c r="F27" s="83"/>
      <c r="G27" s="84"/>
      <c r="H27" s="85">
        <v>291609630</v>
      </c>
      <c r="I27" s="67" t="s">
        <v>132</v>
      </c>
      <c r="J27" s="52">
        <v>954</v>
      </c>
      <c r="K27" s="67" t="s">
        <v>132</v>
      </c>
      <c r="L27" s="106">
        <f t="shared" si="4"/>
        <v>305670.47169811319</v>
      </c>
      <c r="M27" s="210">
        <f t="shared" si="27"/>
        <v>9.715857011915674E-2</v>
      </c>
      <c r="P27" s="113">
        <v>24</v>
      </c>
      <c r="Q27" s="113" t="s">
        <v>118</v>
      </c>
      <c r="R27" s="218">
        <f>'市区町村別_在宅(医科)'!BO30</f>
        <v>13125</v>
      </c>
    </row>
    <row r="28" spans="2:18" s="20" customFormat="1" ht="13.15" customHeight="1">
      <c r="B28" s="298">
        <v>5</v>
      </c>
      <c r="C28" s="298" t="s">
        <v>105</v>
      </c>
      <c r="D28" s="312">
        <f>R8</f>
        <v>8365</v>
      </c>
      <c r="E28" s="57">
        <v>1</v>
      </c>
      <c r="F28" s="86" t="s">
        <v>226</v>
      </c>
      <c r="G28" s="30" t="s">
        <v>227</v>
      </c>
      <c r="H28" s="235">
        <v>32544750</v>
      </c>
      <c r="I28" s="58">
        <f t="shared" ref="I28" si="36">IFERROR(H28/H33,"-")</f>
        <v>0.14485308059403348</v>
      </c>
      <c r="J28" s="46">
        <v>413</v>
      </c>
      <c r="K28" s="58">
        <f t="shared" ref="K28" si="37">IFERROR(J28/J33,"-")</f>
        <v>0.49699157641395908</v>
      </c>
      <c r="L28" s="102">
        <f t="shared" si="4"/>
        <v>78800.847457627126</v>
      </c>
      <c r="M28" s="207">
        <f t="shared" ref="M28:M33" si="38">IFERROR(J28/$R$8,0)</f>
        <v>4.9372384937238493E-2</v>
      </c>
      <c r="P28" s="113">
        <v>25</v>
      </c>
      <c r="Q28" s="113" t="s">
        <v>119</v>
      </c>
      <c r="R28" s="218">
        <f>'市区町村別_在宅(医科)'!BO31</f>
        <v>9097</v>
      </c>
    </row>
    <row r="29" spans="2:18" s="20" customFormat="1" ht="13.15" customHeight="1">
      <c r="B29" s="316"/>
      <c r="C29" s="316"/>
      <c r="D29" s="313"/>
      <c r="E29" s="60">
        <v>2</v>
      </c>
      <c r="F29" s="75" t="s">
        <v>224</v>
      </c>
      <c r="G29" s="31" t="s">
        <v>225</v>
      </c>
      <c r="H29" s="77">
        <v>30411173</v>
      </c>
      <c r="I29" s="61">
        <f t="shared" ref="I29" si="39">IFERROR(H29/H33,"-")</f>
        <v>0.13535676548531161</v>
      </c>
      <c r="J29" s="48">
        <v>580</v>
      </c>
      <c r="K29" s="61">
        <f t="shared" ref="K29" si="40">IFERROR(J29/J33,"-")</f>
        <v>0.69795427196149218</v>
      </c>
      <c r="L29" s="103">
        <f t="shared" si="4"/>
        <v>52433.056896551723</v>
      </c>
      <c r="M29" s="208">
        <f t="shared" si="38"/>
        <v>6.9336521219366412E-2</v>
      </c>
      <c r="P29" s="113">
        <v>26</v>
      </c>
      <c r="Q29" s="113" t="s">
        <v>37</v>
      </c>
      <c r="R29" s="218">
        <f>'市区町村別_在宅(医科)'!BO32</f>
        <v>125950</v>
      </c>
    </row>
    <row r="30" spans="2:18" s="20" customFormat="1" ht="13.15" customHeight="1">
      <c r="B30" s="316"/>
      <c r="C30" s="316"/>
      <c r="D30" s="313"/>
      <c r="E30" s="60">
        <v>3</v>
      </c>
      <c r="F30" s="75" t="s">
        <v>228</v>
      </c>
      <c r="G30" s="34" t="s">
        <v>229</v>
      </c>
      <c r="H30" s="77">
        <v>26365617</v>
      </c>
      <c r="I30" s="61">
        <f t="shared" ref="I30" si="41">IFERROR(H30/H33,"-")</f>
        <v>0.11735044344210417</v>
      </c>
      <c r="J30" s="48">
        <v>196</v>
      </c>
      <c r="K30" s="61">
        <f t="shared" ref="K30" si="42">IFERROR(J30/J33,"-")</f>
        <v>0.23586040914560771</v>
      </c>
      <c r="L30" s="103">
        <f t="shared" si="4"/>
        <v>134518.45408163266</v>
      </c>
      <c r="M30" s="208">
        <f t="shared" si="38"/>
        <v>2.3430962343096235E-2</v>
      </c>
      <c r="P30" s="113">
        <v>27</v>
      </c>
      <c r="Q30" s="113" t="s">
        <v>38</v>
      </c>
      <c r="R30" s="218">
        <f>'市区町村別_在宅(医科)'!BO33</f>
        <v>21854</v>
      </c>
    </row>
    <row r="31" spans="2:18" s="20" customFormat="1" ht="13.15" customHeight="1">
      <c r="B31" s="316"/>
      <c r="C31" s="316"/>
      <c r="D31" s="313"/>
      <c r="E31" s="60">
        <v>4</v>
      </c>
      <c r="F31" s="75" t="s">
        <v>230</v>
      </c>
      <c r="G31" s="34" t="s">
        <v>231</v>
      </c>
      <c r="H31" s="77">
        <v>20288970</v>
      </c>
      <c r="I31" s="61">
        <f t="shared" ref="I31" si="43">IFERROR(H31/H33,"-")</f>
        <v>9.0303960134274427E-2</v>
      </c>
      <c r="J31" s="48">
        <v>476</v>
      </c>
      <c r="K31" s="61">
        <f t="shared" ref="K31" si="44">IFERROR(J31/J33,"-")</f>
        <v>0.57280385078219009</v>
      </c>
      <c r="L31" s="103">
        <f t="shared" si="4"/>
        <v>42623.886554621851</v>
      </c>
      <c r="M31" s="208">
        <f t="shared" si="38"/>
        <v>5.690376569037657E-2</v>
      </c>
      <c r="P31" s="113">
        <v>28</v>
      </c>
      <c r="Q31" s="113" t="s">
        <v>39</v>
      </c>
      <c r="R31" s="218">
        <f>'市区町村別_在宅(医科)'!BO34</f>
        <v>17300</v>
      </c>
    </row>
    <row r="32" spans="2:18" s="20" customFormat="1" ht="13.15" customHeight="1">
      <c r="B32" s="316"/>
      <c r="C32" s="316"/>
      <c r="D32" s="313"/>
      <c r="E32" s="63">
        <v>5</v>
      </c>
      <c r="F32" s="79" t="s">
        <v>234</v>
      </c>
      <c r="G32" s="35" t="s">
        <v>235</v>
      </c>
      <c r="H32" s="81">
        <v>17054984</v>
      </c>
      <c r="I32" s="101">
        <f t="shared" ref="I32" si="45">IFERROR(H32/H33,"-")</f>
        <v>7.5909846346398469E-2</v>
      </c>
      <c r="J32" s="50">
        <v>348</v>
      </c>
      <c r="K32" s="101">
        <f t="shared" ref="K32" si="46">IFERROR(J32/J33,"-")</f>
        <v>0.41877256317689532</v>
      </c>
      <c r="L32" s="104">
        <f t="shared" si="4"/>
        <v>49008.574712643676</v>
      </c>
      <c r="M32" s="209">
        <f t="shared" si="38"/>
        <v>4.1601912731619846E-2</v>
      </c>
      <c r="P32" s="113">
        <v>29</v>
      </c>
      <c r="Q32" s="113" t="s">
        <v>40</v>
      </c>
      <c r="R32" s="218">
        <f>'市区町村別_在宅(医科)'!BO35</f>
        <v>14861</v>
      </c>
    </row>
    <row r="33" spans="2:18" s="20" customFormat="1" ht="13.15" customHeight="1">
      <c r="B33" s="299"/>
      <c r="C33" s="299"/>
      <c r="D33" s="315"/>
      <c r="E33" s="82" t="s">
        <v>151</v>
      </c>
      <c r="F33" s="83"/>
      <c r="G33" s="84"/>
      <c r="H33" s="85">
        <v>224674200</v>
      </c>
      <c r="I33" s="67" t="s">
        <v>132</v>
      </c>
      <c r="J33" s="52">
        <v>831</v>
      </c>
      <c r="K33" s="67" t="s">
        <v>132</v>
      </c>
      <c r="L33" s="106">
        <f t="shared" si="4"/>
        <v>270366.06498194946</v>
      </c>
      <c r="M33" s="210">
        <f t="shared" si="38"/>
        <v>9.9342498505678417E-2</v>
      </c>
      <c r="P33" s="113">
        <v>30</v>
      </c>
      <c r="Q33" s="113" t="s">
        <v>41</v>
      </c>
      <c r="R33" s="218">
        <f>'市区町村別_在宅(医科)'!BO36</f>
        <v>20112</v>
      </c>
    </row>
    <row r="34" spans="2:18" s="20" customFormat="1" ht="13.15" customHeight="1">
      <c r="B34" s="298">
        <v>6</v>
      </c>
      <c r="C34" s="298" t="s">
        <v>106</v>
      </c>
      <c r="D34" s="312">
        <f>R9</f>
        <v>12149</v>
      </c>
      <c r="E34" s="57">
        <v>1</v>
      </c>
      <c r="F34" s="86" t="s">
        <v>224</v>
      </c>
      <c r="G34" s="30" t="s">
        <v>225</v>
      </c>
      <c r="H34" s="235">
        <v>31513368</v>
      </c>
      <c r="I34" s="58">
        <f t="shared" ref="I34" si="47">IFERROR(H34/H39,"-")</f>
        <v>0.12159228979688502</v>
      </c>
      <c r="J34" s="46">
        <v>557</v>
      </c>
      <c r="K34" s="58">
        <f t="shared" ref="K34" si="48">IFERROR(J34/J39,"-")</f>
        <v>0.68259803921568629</v>
      </c>
      <c r="L34" s="102">
        <f t="shared" si="4"/>
        <v>56576.962298025137</v>
      </c>
      <c r="M34" s="207">
        <f t="shared" ref="M34:M39" si="49">IFERROR(J34/$R$9,0)</f>
        <v>4.5847394847312539E-2</v>
      </c>
      <c r="P34" s="113">
        <v>31</v>
      </c>
      <c r="Q34" s="113" t="s">
        <v>42</v>
      </c>
      <c r="R34" s="218">
        <f>'市区町村別_在宅(医科)'!BO37</f>
        <v>25718</v>
      </c>
    </row>
    <row r="35" spans="2:18" s="20" customFormat="1" ht="13.15" customHeight="1">
      <c r="B35" s="316"/>
      <c r="C35" s="316"/>
      <c r="D35" s="313"/>
      <c r="E35" s="60">
        <v>2</v>
      </c>
      <c r="F35" s="75" t="s">
        <v>226</v>
      </c>
      <c r="G35" s="31" t="s">
        <v>227</v>
      </c>
      <c r="H35" s="77">
        <v>30650102</v>
      </c>
      <c r="I35" s="61">
        <f t="shared" ref="I35" si="50">IFERROR(H35/H39,"-")</f>
        <v>0.11826143383620834</v>
      </c>
      <c r="J35" s="48">
        <v>361</v>
      </c>
      <c r="K35" s="61">
        <f t="shared" ref="K35" si="51">IFERROR(J35/J39,"-")</f>
        <v>0.44240196078431371</v>
      </c>
      <c r="L35" s="103">
        <f t="shared" si="4"/>
        <v>84903.329639889198</v>
      </c>
      <c r="M35" s="208">
        <f t="shared" si="49"/>
        <v>2.9714379784344391E-2</v>
      </c>
      <c r="P35" s="113">
        <v>32</v>
      </c>
      <c r="Q35" s="113" t="s">
        <v>43</v>
      </c>
      <c r="R35" s="218">
        <f>'市区町村別_在宅(医科)'!BO38</f>
        <v>22357</v>
      </c>
    </row>
    <row r="36" spans="2:18" s="20" customFormat="1" ht="13.15" customHeight="1">
      <c r="B36" s="316"/>
      <c r="C36" s="316"/>
      <c r="D36" s="313"/>
      <c r="E36" s="60">
        <v>3</v>
      </c>
      <c r="F36" s="75" t="s">
        <v>228</v>
      </c>
      <c r="G36" s="34" t="s">
        <v>229</v>
      </c>
      <c r="H36" s="77">
        <v>25103171</v>
      </c>
      <c r="I36" s="61">
        <f t="shared" ref="I36" si="52">IFERROR(H36/H39,"-")</f>
        <v>9.6858959761227686E-2</v>
      </c>
      <c r="J36" s="48">
        <v>196</v>
      </c>
      <c r="K36" s="61">
        <f t="shared" ref="K36" si="53">IFERROR(J36/J39,"-")</f>
        <v>0.24019607843137256</v>
      </c>
      <c r="L36" s="103">
        <f t="shared" si="4"/>
        <v>128077.4030612245</v>
      </c>
      <c r="M36" s="208">
        <f t="shared" si="49"/>
        <v>1.6133015062968145E-2</v>
      </c>
      <c r="P36" s="113">
        <v>33</v>
      </c>
      <c r="Q36" s="113" t="s">
        <v>44</v>
      </c>
      <c r="R36" s="218">
        <f>'市区町村別_在宅(医科)'!BO39</f>
        <v>6212</v>
      </c>
    </row>
    <row r="37" spans="2:18" s="20" customFormat="1" ht="13.15" customHeight="1">
      <c r="B37" s="316"/>
      <c r="C37" s="316"/>
      <c r="D37" s="313"/>
      <c r="E37" s="60">
        <v>4</v>
      </c>
      <c r="F37" s="75" t="s">
        <v>234</v>
      </c>
      <c r="G37" s="34" t="s">
        <v>235</v>
      </c>
      <c r="H37" s="77">
        <v>21199927</v>
      </c>
      <c r="I37" s="61">
        <f t="shared" ref="I37" si="54">IFERROR(H37/H39,"-")</f>
        <v>8.1798545539683576E-2</v>
      </c>
      <c r="J37" s="48">
        <v>320</v>
      </c>
      <c r="K37" s="61">
        <f t="shared" ref="K37" si="55">IFERROR(J37/J39,"-")</f>
        <v>0.39215686274509803</v>
      </c>
      <c r="L37" s="103">
        <f t="shared" si="4"/>
        <v>66249.771875000006</v>
      </c>
      <c r="M37" s="208">
        <f t="shared" si="49"/>
        <v>2.6339616429335747E-2</v>
      </c>
      <c r="P37" s="113">
        <v>34</v>
      </c>
      <c r="Q37" s="113" t="s">
        <v>46</v>
      </c>
      <c r="R37" s="218">
        <f>'市区町村別_在宅(医科)'!BO40</f>
        <v>28882</v>
      </c>
    </row>
    <row r="38" spans="2:18" s="20" customFormat="1" ht="13.15" customHeight="1">
      <c r="B38" s="316"/>
      <c r="C38" s="316"/>
      <c r="D38" s="313"/>
      <c r="E38" s="63">
        <v>5</v>
      </c>
      <c r="F38" s="79" t="s">
        <v>230</v>
      </c>
      <c r="G38" s="35" t="s">
        <v>231</v>
      </c>
      <c r="H38" s="81">
        <v>19038265</v>
      </c>
      <c r="I38" s="101">
        <f t="shared" ref="I38" si="56">IFERROR(H38/H39,"-")</f>
        <v>7.3457912689938232E-2</v>
      </c>
      <c r="J38" s="50">
        <v>467</v>
      </c>
      <c r="K38" s="101">
        <f t="shared" ref="K38" si="57">IFERROR(J38/J39,"-")</f>
        <v>0.57230392156862742</v>
      </c>
      <c r="L38" s="104">
        <f t="shared" si="4"/>
        <v>40767.162740899359</v>
      </c>
      <c r="M38" s="209">
        <f t="shared" si="49"/>
        <v>3.8439377726561856E-2</v>
      </c>
      <c r="P38" s="113">
        <v>35</v>
      </c>
      <c r="Q38" s="113" t="s">
        <v>3</v>
      </c>
      <c r="R38" s="218">
        <f>'市区町村別_在宅(医科)'!BO41</f>
        <v>57844</v>
      </c>
    </row>
    <row r="39" spans="2:18" s="20" customFormat="1" ht="13.15" customHeight="1">
      <c r="B39" s="299"/>
      <c r="C39" s="299"/>
      <c r="D39" s="315"/>
      <c r="E39" s="82" t="s">
        <v>151</v>
      </c>
      <c r="F39" s="83"/>
      <c r="G39" s="84"/>
      <c r="H39" s="85">
        <v>259172420</v>
      </c>
      <c r="I39" s="67" t="s">
        <v>132</v>
      </c>
      <c r="J39" s="52">
        <v>816</v>
      </c>
      <c r="K39" s="67" t="s">
        <v>132</v>
      </c>
      <c r="L39" s="106">
        <f t="shared" si="4"/>
        <v>317613.25980392157</v>
      </c>
      <c r="M39" s="210">
        <f t="shared" si="49"/>
        <v>6.7166021894806152E-2</v>
      </c>
      <c r="P39" s="113">
        <v>36</v>
      </c>
      <c r="Q39" s="113" t="s">
        <v>4</v>
      </c>
      <c r="R39" s="218">
        <f>'市区町村別_在宅(医科)'!BO42</f>
        <v>16052</v>
      </c>
    </row>
    <row r="40" spans="2:18" s="20" customFormat="1" ht="13.15" customHeight="1">
      <c r="B40" s="298">
        <v>7</v>
      </c>
      <c r="C40" s="298" t="s">
        <v>107</v>
      </c>
      <c r="D40" s="312">
        <f>R10</f>
        <v>10756</v>
      </c>
      <c r="E40" s="57">
        <v>1</v>
      </c>
      <c r="F40" s="86" t="s">
        <v>224</v>
      </c>
      <c r="G40" s="30" t="s">
        <v>225</v>
      </c>
      <c r="H40" s="235">
        <v>38546563</v>
      </c>
      <c r="I40" s="58">
        <f t="shared" ref="I40" si="58">IFERROR(H40/H45,"-")</f>
        <v>0.14268628531865224</v>
      </c>
      <c r="J40" s="46">
        <v>582</v>
      </c>
      <c r="K40" s="58">
        <f t="shared" ref="K40" si="59">IFERROR(J40/J45,"-")</f>
        <v>0.65173572228443444</v>
      </c>
      <c r="L40" s="102">
        <f t="shared" si="4"/>
        <v>66231.207903780072</v>
      </c>
      <c r="M40" s="207">
        <f t="shared" ref="M40:M45" si="60">IFERROR(J40/$R$10,0)</f>
        <v>5.4109334325027889E-2</v>
      </c>
      <c r="P40" s="113">
        <v>37</v>
      </c>
      <c r="Q40" s="113" t="s">
        <v>5</v>
      </c>
      <c r="R40" s="218">
        <f>'市区町村別_在宅(医科)'!BO43</f>
        <v>48477</v>
      </c>
    </row>
    <row r="41" spans="2:18" s="20" customFormat="1" ht="13.15" customHeight="1">
      <c r="B41" s="316"/>
      <c r="C41" s="316"/>
      <c r="D41" s="313"/>
      <c r="E41" s="60">
        <v>2</v>
      </c>
      <c r="F41" s="75" t="s">
        <v>226</v>
      </c>
      <c r="G41" s="31" t="s">
        <v>227</v>
      </c>
      <c r="H41" s="77">
        <v>31229161</v>
      </c>
      <c r="I41" s="61">
        <f t="shared" ref="I41" si="61">IFERROR(H41/H45,"-")</f>
        <v>0.11559974819825382</v>
      </c>
      <c r="J41" s="48">
        <v>394</v>
      </c>
      <c r="K41" s="61">
        <f t="shared" ref="K41" si="62">IFERROR(J41/J45,"-")</f>
        <v>0.44120940649496082</v>
      </c>
      <c r="L41" s="103">
        <f t="shared" si="4"/>
        <v>79261.829949238585</v>
      </c>
      <c r="M41" s="208">
        <f t="shared" si="60"/>
        <v>3.6630717738936405E-2</v>
      </c>
      <c r="P41" s="113">
        <v>38</v>
      </c>
      <c r="Q41" s="113" t="s">
        <v>47</v>
      </c>
      <c r="R41" s="218">
        <f>'市区町村別_在宅(医科)'!BO44</f>
        <v>10298</v>
      </c>
    </row>
    <row r="42" spans="2:18" s="20" customFormat="1" ht="13.15" customHeight="1">
      <c r="B42" s="316"/>
      <c r="C42" s="316"/>
      <c r="D42" s="313"/>
      <c r="E42" s="60">
        <v>3</v>
      </c>
      <c r="F42" s="75" t="s">
        <v>230</v>
      </c>
      <c r="G42" s="34" t="s">
        <v>231</v>
      </c>
      <c r="H42" s="77">
        <v>26655349</v>
      </c>
      <c r="I42" s="61">
        <f t="shared" ref="I42" si="63">IFERROR(H42/H45,"-")</f>
        <v>9.8669049499491096E-2</v>
      </c>
      <c r="J42" s="48">
        <v>520</v>
      </c>
      <c r="K42" s="61">
        <f t="shared" ref="K42" si="64">IFERROR(J42/J45,"-")</f>
        <v>0.58230683090705482</v>
      </c>
      <c r="L42" s="103">
        <f t="shared" si="4"/>
        <v>51260.286538461536</v>
      </c>
      <c r="M42" s="208">
        <f t="shared" si="60"/>
        <v>4.834510970621049E-2</v>
      </c>
      <c r="P42" s="113">
        <v>39</v>
      </c>
      <c r="Q42" s="113" t="s">
        <v>10</v>
      </c>
      <c r="R42" s="218">
        <f>'市区町村別_在宅(医科)'!BO45</f>
        <v>57396</v>
      </c>
    </row>
    <row r="43" spans="2:18" s="20" customFormat="1" ht="13.15" customHeight="1">
      <c r="B43" s="316"/>
      <c r="C43" s="316"/>
      <c r="D43" s="313"/>
      <c r="E43" s="60">
        <v>4</v>
      </c>
      <c r="F43" s="75" t="s">
        <v>228</v>
      </c>
      <c r="G43" s="34" t="s">
        <v>229</v>
      </c>
      <c r="H43" s="77">
        <v>26496811</v>
      </c>
      <c r="I43" s="61">
        <f t="shared" ref="I43" si="65">IFERROR(H43/H45,"-")</f>
        <v>9.8082195665029945E-2</v>
      </c>
      <c r="J43" s="48">
        <v>198</v>
      </c>
      <c r="K43" s="61">
        <f t="shared" ref="K43" si="66">IFERROR(J43/J45,"-")</f>
        <v>0.22172452407614782</v>
      </c>
      <c r="L43" s="103">
        <f t="shared" si="4"/>
        <v>133822.27777777778</v>
      </c>
      <c r="M43" s="208">
        <f t="shared" si="60"/>
        <v>1.840833023428784E-2</v>
      </c>
      <c r="P43" s="113">
        <v>40</v>
      </c>
      <c r="Q43" s="113" t="s">
        <v>48</v>
      </c>
      <c r="R43" s="218">
        <f>'市区町村別_在宅(医科)'!BO46</f>
        <v>12654</v>
      </c>
    </row>
    <row r="44" spans="2:18" s="20" customFormat="1" ht="13.15" customHeight="1">
      <c r="B44" s="316"/>
      <c r="C44" s="316"/>
      <c r="D44" s="313"/>
      <c r="E44" s="63">
        <v>5</v>
      </c>
      <c r="F44" s="79" t="s">
        <v>234</v>
      </c>
      <c r="G44" s="35" t="s">
        <v>235</v>
      </c>
      <c r="H44" s="81">
        <v>21651319</v>
      </c>
      <c r="I44" s="101">
        <f t="shared" ref="I44" si="67">IFERROR(H44/H45,"-")</f>
        <v>8.0145829872280874E-2</v>
      </c>
      <c r="J44" s="50">
        <v>399</v>
      </c>
      <c r="K44" s="101">
        <f t="shared" ref="K44" si="68">IFERROR(J44/J45,"-")</f>
        <v>0.44680851063829785</v>
      </c>
      <c r="L44" s="104">
        <f t="shared" si="4"/>
        <v>54263.95739348371</v>
      </c>
      <c r="M44" s="209">
        <f t="shared" si="60"/>
        <v>3.7095574563034583E-2</v>
      </c>
      <c r="P44" s="113">
        <v>41</v>
      </c>
      <c r="Q44" s="113" t="s">
        <v>15</v>
      </c>
      <c r="R44" s="218">
        <f>'市区町村別_在宅(医科)'!BO47</f>
        <v>23319</v>
      </c>
    </row>
    <row r="45" spans="2:18" s="20" customFormat="1" ht="13.15" customHeight="1">
      <c r="B45" s="299"/>
      <c r="C45" s="299"/>
      <c r="D45" s="315"/>
      <c r="E45" s="82" t="s">
        <v>151</v>
      </c>
      <c r="F45" s="83"/>
      <c r="G45" s="84"/>
      <c r="H45" s="85">
        <v>270149040</v>
      </c>
      <c r="I45" s="67" t="s">
        <v>132</v>
      </c>
      <c r="J45" s="52">
        <v>893</v>
      </c>
      <c r="K45" s="67" t="s">
        <v>132</v>
      </c>
      <c r="L45" s="106">
        <f t="shared" si="4"/>
        <v>302518.52183650614</v>
      </c>
      <c r="M45" s="210">
        <f t="shared" si="60"/>
        <v>8.3023428783934552E-2</v>
      </c>
      <c r="P45" s="113">
        <v>42</v>
      </c>
      <c r="Q45" s="113" t="s">
        <v>16</v>
      </c>
      <c r="R45" s="218">
        <f>'市区町村別_在宅(医科)'!BO48</f>
        <v>59276</v>
      </c>
    </row>
    <row r="46" spans="2:18" s="20" customFormat="1" ht="13.15" customHeight="1">
      <c r="B46" s="298">
        <v>8</v>
      </c>
      <c r="C46" s="298" t="s">
        <v>60</v>
      </c>
      <c r="D46" s="312">
        <f>R11</f>
        <v>8668</v>
      </c>
      <c r="E46" s="57">
        <v>1</v>
      </c>
      <c r="F46" s="86" t="s">
        <v>224</v>
      </c>
      <c r="G46" s="30" t="s">
        <v>225</v>
      </c>
      <c r="H46" s="235">
        <v>42906314</v>
      </c>
      <c r="I46" s="58">
        <f t="shared" ref="I46" si="69">IFERROR(H46/H51,"-")</f>
        <v>0.13750754417540945</v>
      </c>
      <c r="J46" s="46">
        <v>694</v>
      </c>
      <c r="K46" s="58">
        <f t="shared" ref="K46" si="70">IFERROR(J46/J51,"-")</f>
        <v>0.6764132553606238</v>
      </c>
      <c r="L46" s="102">
        <f t="shared" si="4"/>
        <v>61824.659942363112</v>
      </c>
      <c r="M46" s="207">
        <f t="shared" ref="M46:M51" si="71">IFERROR(J46/$R$11,0)</f>
        <v>8.00646054453161E-2</v>
      </c>
      <c r="P46" s="113">
        <v>43</v>
      </c>
      <c r="Q46" s="113" t="s">
        <v>11</v>
      </c>
      <c r="R46" s="218">
        <f>'市区町村別_在宅(医科)'!BO49</f>
        <v>36315</v>
      </c>
    </row>
    <row r="47" spans="2:18" s="20" customFormat="1" ht="13.15" customHeight="1">
      <c r="B47" s="316"/>
      <c r="C47" s="316"/>
      <c r="D47" s="313"/>
      <c r="E47" s="60">
        <v>2</v>
      </c>
      <c r="F47" s="75" t="s">
        <v>228</v>
      </c>
      <c r="G47" s="31" t="s">
        <v>229</v>
      </c>
      <c r="H47" s="77">
        <v>39260188</v>
      </c>
      <c r="I47" s="61">
        <f t="shared" ref="I47" si="72">IFERROR(H47/H51,"-")</f>
        <v>0.12582232152929473</v>
      </c>
      <c r="J47" s="48">
        <v>240</v>
      </c>
      <c r="K47" s="61">
        <f t="shared" ref="K47" si="73">IFERROR(J47/J51,"-")</f>
        <v>0.23391812865497075</v>
      </c>
      <c r="L47" s="103">
        <f t="shared" si="4"/>
        <v>163584.11666666667</v>
      </c>
      <c r="M47" s="208">
        <f t="shared" si="71"/>
        <v>2.7688047992616521E-2</v>
      </c>
      <c r="P47" s="113">
        <v>44</v>
      </c>
      <c r="Q47" s="113" t="s">
        <v>23</v>
      </c>
      <c r="R47" s="218">
        <f>'市区町村別_在宅(医科)'!BO50</f>
        <v>41260</v>
      </c>
    </row>
    <row r="48" spans="2:18" s="20" customFormat="1" ht="13.15" customHeight="1">
      <c r="B48" s="316"/>
      <c r="C48" s="316"/>
      <c r="D48" s="313"/>
      <c r="E48" s="60">
        <v>3</v>
      </c>
      <c r="F48" s="75" t="s">
        <v>226</v>
      </c>
      <c r="G48" s="34" t="s">
        <v>227</v>
      </c>
      <c r="H48" s="77">
        <v>39104709</v>
      </c>
      <c r="I48" s="61">
        <f t="shared" ref="I48" si="74">IFERROR(H48/H51,"-")</f>
        <v>0.12532403739654802</v>
      </c>
      <c r="J48" s="48">
        <v>463</v>
      </c>
      <c r="K48" s="61">
        <f t="shared" ref="K48" si="75">IFERROR(J48/J51,"-")</f>
        <v>0.45126705653021443</v>
      </c>
      <c r="L48" s="103">
        <f t="shared" si="4"/>
        <v>84459.414686825054</v>
      </c>
      <c r="M48" s="208">
        <f t="shared" si="71"/>
        <v>5.3414859252422703E-2</v>
      </c>
      <c r="P48" s="113">
        <v>45</v>
      </c>
      <c r="Q48" s="113" t="s">
        <v>49</v>
      </c>
      <c r="R48" s="218">
        <f>'市区町村別_在宅(医科)'!BO51</f>
        <v>14459</v>
      </c>
    </row>
    <row r="49" spans="2:18" s="20" customFormat="1" ht="13.15" customHeight="1">
      <c r="B49" s="316"/>
      <c r="C49" s="316"/>
      <c r="D49" s="313"/>
      <c r="E49" s="60">
        <v>4</v>
      </c>
      <c r="F49" s="75" t="s">
        <v>230</v>
      </c>
      <c r="G49" s="34" t="s">
        <v>231</v>
      </c>
      <c r="H49" s="77">
        <v>30596076</v>
      </c>
      <c r="I49" s="61">
        <f t="shared" ref="I49" si="76">IFERROR(H49/H51,"-")</f>
        <v>9.8055294895855766E-2</v>
      </c>
      <c r="J49" s="48">
        <v>623</v>
      </c>
      <c r="K49" s="61">
        <f t="shared" ref="K49" si="77">IFERROR(J49/J51,"-")</f>
        <v>0.60721247563352831</v>
      </c>
      <c r="L49" s="103">
        <f t="shared" si="4"/>
        <v>49110.876404494382</v>
      </c>
      <c r="M49" s="208">
        <f t="shared" si="71"/>
        <v>7.1873557914167052E-2</v>
      </c>
      <c r="P49" s="113">
        <v>46</v>
      </c>
      <c r="Q49" s="113" t="s">
        <v>27</v>
      </c>
      <c r="R49" s="218">
        <f>'市区町村別_在宅(医科)'!BO52</f>
        <v>18259</v>
      </c>
    </row>
    <row r="50" spans="2:18" s="20" customFormat="1" ht="13.15" customHeight="1">
      <c r="B50" s="316"/>
      <c r="C50" s="316"/>
      <c r="D50" s="313"/>
      <c r="E50" s="63">
        <v>5</v>
      </c>
      <c r="F50" s="79" t="s">
        <v>234</v>
      </c>
      <c r="G50" s="35" t="s">
        <v>235</v>
      </c>
      <c r="H50" s="81">
        <v>21012737</v>
      </c>
      <c r="I50" s="101">
        <f t="shared" ref="I50" si="78">IFERROR(H50/H51,"-")</f>
        <v>6.7342299813350562E-2</v>
      </c>
      <c r="J50" s="50">
        <v>327</v>
      </c>
      <c r="K50" s="101">
        <f t="shared" ref="K50" si="79">IFERROR(J50/J51,"-")</f>
        <v>0.31871345029239767</v>
      </c>
      <c r="L50" s="104">
        <f t="shared" si="4"/>
        <v>64259.134556574922</v>
      </c>
      <c r="M50" s="209">
        <f t="shared" si="71"/>
        <v>3.772496538994001E-2</v>
      </c>
      <c r="P50" s="113">
        <v>47</v>
      </c>
      <c r="Q50" s="113" t="s">
        <v>17</v>
      </c>
      <c r="R50" s="218">
        <f>'市区町村別_在宅(医科)'!BO53</f>
        <v>36741</v>
      </c>
    </row>
    <row r="51" spans="2:18" s="20" customFormat="1" ht="13.15" customHeight="1">
      <c r="B51" s="299"/>
      <c r="C51" s="299"/>
      <c r="D51" s="313"/>
      <c r="E51" s="82" t="s">
        <v>151</v>
      </c>
      <c r="F51" s="83"/>
      <c r="G51" s="84"/>
      <c r="H51" s="85">
        <v>312028800</v>
      </c>
      <c r="I51" s="67" t="s">
        <v>132</v>
      </c>
      <c r="J51" s="52">
        <v>1026</v>
      </c>
      <c r="K51" s="67" t="s">
        <v>132</v>
      </c>
      <c r="L51" s="106">
        <f t="shared" si="4"/>
        <v>304121.63742690056</v>
      </c>
      <c r="M51" s="211">
        <f t="shared" si="71"/>
        <v>0.11836640516843562</v>
      </c>
      <c r="P51" s="113">
        <v>48</v>
      </c>
      <c r="Q51" s="113" t="s">
        <v>28</v>
      </c>
      <c r="R51" s="218">
        <f>'市区町村別_在宅(医科)'!BO54</f>
        <v>19692</v>
      </c>
    </row>
    <row r="52" spans="2:18" s="20" customFormat="1" ht="13.15" customHeight="1">
      <c r="B52" s="298">
        <v>9</v>
      </c>
      <c r="C52" s="298" t="s">
        <v>108</v>
      </c>
      <c r="D52" s="312">
        <f>R12</f>
        <v>5575</v>
      </c>
      <c r="E52" s="57">
        <v>1</v>
      </c>
      <c r="F52" s="86" t="s">
        <v>224</v>
      </c>
      <c r="G52" s="30" t="s">
        <v>225</v>
      </c>
      <c r="H52" s="235">
        <v>21619447</v>
      </c>
      <c r="I52" s="58">
        <f t="shared" ref="I52" si="80">IFERROR(H52/H57,"-")</f>
        <v>0.13325163192738992</v>
      </c>
      <c r="J52" s="46">
        <v>389</v>
      </c>
      <c r="K52" s="58">
        <f t="shared" ref="K52" si="81">IFERROR(J52/J57,"-")</f>
        <v>0.64941569282136891</v>
      </c>
      <c r="L52" s="102">
        <f t="shared" si="4"/>
        <v>55576.984575835479</v>
      </c>
      <c r="M52" s="207">
        <f t="shared" ref="M52:M57" si="82">IFERROR(J52/$R$12,0)</f>
        <v>6.9775784753363226E-2</v>
      </c>
      <c r="P52" s="113">
        <v>49</v>
      </c>
      <c r="Q52" s="113" t="s">
        <v>29</v>
      </c>
      <c r="R52" s="218">
        <f>'市区町村別_在宅(医科)'!BO55</f>
        <v>20040</v>
      </c>
    </row>
    <row r="53" spans="2:18" s="20" customFormat="1" ht="13.15" customHeight="1">
      <c r="B53" s="316"/>
      <c r="C53" s="316"/>
      <c r="D53" s="313"/>
      <c r="E53" s="60">
        <v>2</v>
      </c>
      <c r="F53" s="75" t="s">
        <v>228</v>
      </c>
      <c r="G53" s="31" t="s">
        <v>229</v>
      </c>
      <c r="H53" s="77">
        <v>18578257</v>
      </c>
      <c r="I53" s="61">
        <f t="shared" ref="I53" si="83">IFERROR(H53/H57,"-")</f>
        <v>0.11450723340039436</v>
      </c>
      <c r="J53" s="48">
        <v>137</v>
      </c>
      <c r="K53" s="61">
        <f t="shared" ref="K53" si="84">IFERROR(J53/J57,"-")</f>
        <v>0.22871452420701169</v>
      </c>
      <c r="L53" s="103">
        <f t="shared" si="4"/>
        <v>135607.71532846717</v>
      </c>
      <c r="M53" s="208">
        <f t="shared" si="82"/>
        <v>2.4573991031390133E-2</v>
      </c>
      <c r="P53" s="113">
        <v>50</v>
      </c>
      <c r="Q53" s="113" t="s">
        <v>18</v>
      </c>
      <c r="R53" s="218">
        <f>'市区町村別_在宅(医科)'!BO56</f>
        <v>17774</v>
      </c>
    </row>
    <row r="54" spans="2:18" s="20" customFormat="1" ht="13.15" customHeight="1">
      <c r="B54" s="316"/>
      <c r="C54" s="316"/>
      <c r="D54" s="313"/>
      <c r="E54" s="60">
        <v>3</v>
      </c>
      <c r="F54" s="75" t="s">
        <v>226</v>
      </c>
      <c r="G54" s="34" t="s">
        <v>227</v>
      </c>
      <c r="H54" s="77">
        <v>17011919</v>
      </c>
      <c r="I54" s="61">
        <f t="shared" ref="I54" si="85">IFERROR(H54/H57,"-")</f>
        <v>0.10485309679598055</v>
      </c>
      <c r="J54" s="48">
        <v>247</v>
      </c>
      <c r="K54" s="61">
        <f t="shared" ref="K54" si="86">IFERROR(J54/J57,"-")</f>
        <v>0.41235392320534225</v>
      </c>
      <c r="L54" s="103">
        <f t="shared" si="4"/>
        <v>68874.165991902832</v>
      </c>
      <c r="M54" s="208">
        <f t="shared" si="82"/>
        <v>4.430493273542601E-2</v>
      </c>
      <c r="P54" s="113">
        <v>51</v>
      </c>
      <c r="Q54" s="113" t="s">
        <v>50</v>
      </c>
      <c r="R54" s="218">
        <f>'市区町村別_在宅(医科)'!BO57</f>
        <v>23492</v>
      </c>
    </row>
    <row r="55" spans="2:18" s="20" customFormat="1" ht="13.15" customHeight="1">
      <c r="B55" s="316"/>
      <c r="C55" s="316"/>
      <c r="D55" s="313"/>
      <c r="E55" s="60">
        <v>4</v>
      </c>
      <c r="F55" s="75" t="s">
        <v>230</v>
      </c>
      <c r="G55" s="34" t="s">
        <v>231</v>
      </c>
      <c r="H55" s="77">
        <v>16666263</v>
      </c>
      <c r="I55" s="61">
        <f t="shared" ref="I55" si="87">IFERROR(H55/H57,"-")</f>
        <v>0.1027226433165047</v>
      </c>
      <c r="J55" s="48">
        <v>327</v>
      </c>
      <c r="K55" s="61">
        <f t="shared" ref="K55" si="88">IFERROR(J55/J57,"-")</f>
        <v>0.54590984974958268</v>
      </c>
      <c r="L55" s="103">
        <f t="shared" si="4"/>
        <v>50967.165137614676</v>
      </c>
      <c r="M55" s="208">
        <f t="shared" si="82"/>
        <v>5.8654708520179372E-2</v>
      </c>
      <c r="P55" s="113">
        <v>52</v>
      </c>
      <c r="Q55" s="113" t="s">
        <v>6</v>
      </c>
      <c r="R55" s="218">
        <f>'市区町村別_在宅(医科)'!BO58</f>
        <v>19280</v>
      </c>
    </row>
    <row r="56" spans="2:18" s="20" customFormat="1" ht="13.15" customHeight="1">
      <c r="B56" s="316"/>
      <c r="C56" s="316"/>
      <c r="D56" s="313"/>
      <c r="E56" s="63">
        <v>5</v>
      </c>
      <c r="F56" s="79" t="s">
        <v>232</v>
      </c>
      <c r="G56" s="35" t="s">
        <v>233</v>
      </c>
      <c r="H56" s="81">
        <v>11548064</v>
      </c>
      <c r="I56" s="101">
        <f t="shared" ref="I56" si="89">IFERROR(H56/H57,"-")</f>
        <v>7.1176583452941339E-2</v>
      </c>
      <c r="J56" s="50">
        <v>219</v>
      </c>
      <c r="K56" s="101">
        <f t="shared" ref="K56" si="90">IFERROR(J56/J57,"-")</f>
        <v>0.36560934891485808</v>
      </c>
      <c r="L56" s="104">
        <f t="shared" si="4"/>
        <v>52730.88584474886</v>
      </c>
      <c r="M56" s="209">
        <f t="shared" si="82"/>
        <v>3.928251121076233E-2</v>
      </c>
      <c r="P56" s="113">
        <v>53</v>
      </c>
      <c r="Q56" s="113" t="s">
        <v>24</v>
      </c>
      <c r="R56" s="218">
        <f>'市区町村別_在宅(医科)'!BO59</f>
        <v>10926</v>
      </c>
    </row>
    <row r="57" spans="2:18" s="20" customFormat="1" ht="13.15" customHeight="1">
      <c r="B57" s="299"/>
      <c r="C57" s="299"/>
      <c r="D57" s="315"/>
      <c r="E57" s="82" t="s">
        <v>151</v>
      </c>
      <c r="F57" s="83"/>
      <c r="G57" s="84"/>
      <c r="H57" s="85">
        <v>162245270</v>
      </c>
      <c r="I57" s="67" t="s">
        <v>132</v>
      </c>
      <c r="J57" s="52">
        <v>599</v>
      </c>
      <c r="K57" s="67" t="s">
        <v>132</v>
      </c>
      <c r="L57" s="106">
        <f t="shared" si="4"/>
        <v>270860.21702838066</v>
      </c>
      <c r="M57" s="210">
        <f t="shared" si="82"/>
        <v>0.10744394618834081</v>
      </c>
      <c r="P57" s="113">
        <v>54</v>
      </c>
      <c r="Q57" s="113" t="s">
        <v>30</v>
      </c>
      <c r="R57" s="218">
        <f>'市区町村別_在宅(医科)'!BO60</f>
        <v>18396</v>
      </c>
    </row>
    <row r="58" spans="2:18" s="20" customFormat="1" ht="13.15" customHeight="1">
      <c r="B58" s="298">
        <v>10</v>
      </c>
      <c r="C58" s="298" t="s">
        <v>61</v>
      </c>
      <c r="D58" s="312">
        <f>R13</f>
        <v>12988</v>
      </c>
      <c r="E58" s="57">
        <v>1</v>
      </c>
      <c r="F58" s="86" t="s">
        <v>224</v>
      </c>
      <c r="G58" s="30" t="s">
        <v>225</v>
      </c>
      <c r="H58" s="235">
        <v>64218111</v>
      </c>
      <c r="I58" s="58">
        <f t="shared" ref="I58" si="91">IFERROR(H58/H63,"-")</f>
        <v>0.15009410139241267</v>
      </c>
      <c r="J58" s="46">
        <v>995</v>
      </c>
      <c r="K58" s="58">
        <f t="shared" ref="K58" si="92">IFERROR(J58/J63,"-")</f>
        <v>0.73269513991163471</v>
      </c>
      <c r="L58" s="102">
        <f t="shared" si="4"/>
        <v>64540.815075376886</v>
      </c>
      <c r="M58" s="207">
        <f>IFERROR(J58/$R$13,0)</f>
        <v>7.6609177702494605E-2</v>
      </c>
      <c r="P58" s="113">
        <v>55</v>
      </c>
      <c r="Q58" s="113" t="s">
        <v>19</v>
      </c>
      <c r="R58" s="218">
        <f>'市区町村別_在宅(医科)'!BO61</f>
        <v>19190</v>
      </c>
    </row>
    <row r="59" spans="2:18" s="20" customFormat="1" ht="13.15" customHeight="1">
      <c r="B59" s="316"/>
      <c r="C59" s="316"/>
      <c r="D59" s="313"/>
      <c r="E59" s="60">
        <v>2</v>
      </c>
      <c r="F59" s="75" t="s">
        <v>226</v>
      </c>
      <c r="G59" s="31" t="s">
        <v>227</v>
      </c>
      <c r="H59" s="77">
        <v>48648788</v>
      </c>
      <c r="I59" s="61">
        <f t="shared" ref="I59" si="93">IFERROR(H59/H63,"-")</f>
        <v>0.11370462327504445</v>
      </c>
      <c r="J59" s="48">
        <v>623</v>
      </c>
      <c r="K59" s="61">
        <f t="shared" ref="K59" si="94">IFERROR(J59/J63,"-")</f>
        <v>0.45876288659793812</v>
      </c>
      <c r="L59" s="103">
        <f t="shared" si="4"/>
        <v>78087.942215088289</v>
      </c>
      <c r="M59" s="208">
        <f t="shared" ref="M59:M63" si="95">IFERROR(J59/$R$13,0)</f>
        <v>4.7967354481059439E-2</v>
      </c>
      <c r="P59" s="113">
        <v>56</v>
      </c>
      <c r="Q59" s="113" t="s">
        <v>12</v>
      </c>
      <c r="R59" s="218">
        <f>'市区町村別_在宅(医科)'!BO62</f>
        <v>11815</v>
      </c>
    </row>
    <row r="60" spans="2:18" s="20" customFormat="1" ht="13.15" customHeight="1">
      <c r="B60" s="316"/>
      <c r="C60" s="316"/>
      <c r="D60" s="313"/>
      <c r="E60" s="60">
        <v>3</v>
      </c>
      <c r="F60" s="75" t="s">
        <v>228</v>
      </c>
      <c r="G60" s="34" t="s">
        <v>229</v>
      </c>
      <c r="H60" s="77">
        <v>41827554</v>
      </c>
      <c r="I60" s="61">
        <f t="shared" ref="I60" si="96">IFERROR(H60/H63,"-")</f>
        <v>9.7761659963380362E-2</v>
      </c>
      <c r="J60" s="48">
        <v>298</v>
      </c>
      <c r="K60" s="61">
        <f t="shared" ref="K60" si="97">IFERROR(J60/J63,"-")</f>
        <v>0.21944035346097202</v>
      </c>
      <c r="L60" s="103">
        <f t="shared" si="4"/>
        <v>140360.91946308725</v>
      </c>
      <c r="M60" s="208">
        <f t="shared" si="95"/>
        <v>2.2944256236526024E-2</v>
      </c>
      <c r="P60" s="113">
        <v>57</v>
      </c>
      <c r="Q60" s="113" t="s">
        <v>51</v>
      </c>
      <c r="R60" s="218">
        <f>'市区町村別_在宅(医科)'!BO63</f>
        <v>8838</v>
      </c>
    </row>
    <row r="61" spans="2:18" s="20" customFormat="1" ht="13.15" customHeight="1">
      <c r="B61" s="316"/>
      <c r="C61" s="316"/>
      <c r="D61" s="313"/>
      <c r="E61" s="60">
        <v>4</v>
      </c>
      <c r="F61" s="75" t="s">
        <v>230</v>
      </c>
      <c r="G61" s="34" t="s">
        <v>231</v>
      </c>
      <c r="H61" s="77">
        <v>36496554</v>
      </c>
      <c r="I61" s="61">
        <f t="shared" ref="I61" si="98">IFERROR(H61/H63,"-")</f>
        <v>8.5301753527905297E-2</v>
      </c>
      <c r="J61" s="48">
        <v>858</v>
      </c>
      <c r="K61" s="61">
        <f t="shared" ref="K61" si="99">IFERROR(J61/J63,"-")</f>
        <v>0.63181148748159055</v>
      </c>
      <c r="L61" s="103">
        <f t="shared" si="4"/>
        <v>42536.776223776222</v>
      </c>
      <c r="M61" s="208">
        <f t="shared" si="95"/>
        <v>6.606097936556822E-2</v>
      </c>
      <c r="P61" s="113">
        <v>58</v>
      </c>
      <c r="Q61" s="113" t="s">
        <v>31</v>
      </c>
      <c r="R61" s="218">
        <f>'市区町村別_在宅(医科)'!BO64</f>
        <v>10258</v>
      </c>
    </row>
    <row r="62" spans="2:18" s="20" customFormat="1" ht="13.15" customHeight="1">
      <c r="B62" s="316"/>
      <c r="C62" s="316"/>
      <c r="D62" s="313"/>
      <c r="E62" s="63">
        <v>5</v>
      </c>
      <c r="F62" s="79" t="s">
        <v>234</v>
      </c>
      <c r="G62" s="35" t="s">
        <v>235</v>
      </c>
      <c r="H62" s="81">
        <v>34315004</v>
      </c>
      <c r="I62" s="101">
        <f t="shared" ref="I62" si="100">IFERROR(H62/H63,"-")</f>
        <v>8.02029148701843E-2</v>
      </c>
      <c r="J62" s="50">
        <v>491</v>
      </c>
      <c r="K62" s="101">
        <f t="shared" ref="K62" si="101">IFERROR(J62/J63,"-")</f>
        <v>0.36156111929307805</v>
      </c>
      <c r="L62" s="104">
        <f t="shared" si="4"/>
        <v>69887.991853360494</v>
      </c>
      <c r="M62" s="209">
        <f t="shared" si="95"/>
        <v>3.7804126886356634E-2</v>
      </c>
      <c r="P62" s="113">
        <v>59</v>
      </c>
      <c r="Q62" s="113" t="s">
        <v>25</v>
      </c>
      <c r="R62" s="218">
        <f>'市区町村別_在宅(医科)'!BO65</f>
        <v>73515</v>
      </c>
    </row>
    <row r="63" spans="2:18" s="20" customFormat="1" ht="13.15" customHeight="1">
      <c r="B63" s="299"/>
      <c r="C63" s="299"/>
      <c r="D63" s="315"/>
      <c r="E63" s="82" t="s">
        <v>151</v>
      </c>
      <c r="F63" s="83"/>
      <c r="G63" s="84"/>
      <c r="H63" s="85">
        <v>427852330</v>
      </c>
      <c r="I63" s="67" t="s">
        <v>132</v>
      </c>
      <c r="J63" s="52">
        <v>1358</v>
      </c>
      <c r="K63" s="67" t="s">
        <v>132</v>
      </c>
      <c r="L63" s="106">
        <f t="shared" si="4"/>
        <v>315060.62592047127</v>
      </c>
      <c r="M63" s="210">
        <f t="shared" si="95"/>
        <v>0.10455805358792732</v>
      </c>
      <c r="P63" s="113">
        <v>60</v>
      </c>
      <c r="Q63" s="113" t="s">
        <v>52</v>
      </c>
      <c r="R63" s="218">
        <f>'市区町村別_在宅(医科)'!BO66</f>
        <v>9476</v>
      </c>
    </row>
    <row r="64" spans="2:18" s="20" customFormat="1" ht="13.15" customHeight="1">
      <c r="B64" s="298">
        <v>11</v>
      </c>
      <c r="C64" s="298" t="s">
        <v>62</v>
      </c>
      <c r="D64" s="312">
        <f>R14</f>
        <v>22549</v>
      </c>
      <c r="E64" s="57">
        <v>1</v>
      </c>
      <c r="F64" s="86" t="s">
        <v>224</v>
      </c>
      <c r="G64" s="30" t="s">
        <v>225</v>
      </c>
      <c r="H64" s="235">
        <v>95661237</v>
      </c>
      <c r="I64" s="58">
        <f t="shared" ref="I64" si="102">IFERROR(H64/H69,"-")</f>
        <v>0.15805894656677061</v>
      </c>
      <c r="J64" s="46">
        <v>1693</v>
      </c>
      <c r="K64" s="58">
        <f t="shared" ref="K64" si="103">IFERROR(J64/J69,"-")</f>
        <v>0.70571071279699871</v>
      </c>
      <c r="L64" s="102">
        <f t="shared" si="4"/>
        <v>56503.979326639099</v>
      </c>
      <c r="M64" s="211">
        <f>IFERROR(J64/$R$14,0)</f>
        <v>7.5080934852986822E-2</v>
      </c>
      <c r="P64" s="113">
        <v>61</v>
      </c>
      <c r="Q64" s="113" t="s">
        <v>20</v>
      </c>
      <c r="R64" s="218">
        <f>'市区町村別_在宅(医科)'!BO67</f>
        <v>8144</v>
      </c>
    </row>
    <row r="65" spans="2:18" s="20" customFormat="1" ht="13.15" customHeight="1">
      <c r="B65" s="316"/>
      <c r="C65" s="316"/>
      <c r="D65" s="313"/>
      <c r="E65" s="60">
        <v>2</v>
      </c>
      <c r="F65" s="75" t="s">
        <v>228</v>
      </c>
      <c r="G65" s="31" t="s">
        <v>229</v>
      </c>
      <c r="H65" s="77">
        <v>89773984</v>
      </c>
      <c r="I65" s="61">
        <f t="shared" ref="I65" si="104">IFERROR(H65/H69,"-")</f>
        <v>0.14833156861793581</v>
      </c>
      <c r="J65" s="48">
        <v>616</v>
      </c>
      <c r="K65" s="61">
        <f t="shared" ref="K65" si="105">IFERROR(J65/J69,"-")</f>
        <v>0.25677365568987076</v>
      </c>
      <c r="L65" s="103">
        <f t="shared" si="4"/>
        <v>145736.98701298703</v>
      </c>
      <c r="M65" s="208">
        <f t="shared" ref="M65:M69" si="106">IFERROR(J65/$R$14,0)</f>
        <v>2.7318284624595325E-2</v>
      </c>
      <c r="P65" s="113">
        <v>62</v>
      </c>
      <c r="Q65" s="113" t="s">
        <v>21</v>
      </c>
      <c r="R65" s="218">
        <f>'市区町村別_在宅(医科)'!BO68</f>
        <v>12090</v>
      </c>
    </row>
    <row r="66" spans="2:18" s="20" customFormat="1" ht="13.15" customHeight="1">
      <c r="B66" s="316"/>
      <c r="C66" s="316"/>
      <c r="D66" s="313"/>
      <c r="E66" s="60">
        <v>3</v>
      </c>
      <c r="F66" s="75" t="s">
        <v>226</v>
      </c>
      <c r="G66" s="34" t="s">
        <v>227</v>
      </c>
      <c r="H66" s="77">
        <v>85342877</v>
      </c>
      <c r="I66" s="61">
        <f t="shared" ref="I66" si="107">IFERROR(H66/H69,"-")</f>
        <v>0.14101014850557991</v>
      </c>
      <c r="J66" s="48">
        <v>1108</v>
      </c>
      <c r="K66" s="61">
        <f t="shared" ref="K66" si="108">IFERROR(J66/J69,"-")</f>
        <v>0.46185910796165069</v>
      </c>
      <c r="L66" s="103">
        <f t="shared" si="4"/>
        <v>77024.257220216605</v>
      </c>
      <c r="M66" s="208">
        <f t="shared" si="106"/>
        <v>4.913743403255133E-2</v>
      </c>
      <c r="P66" s="113">
        <v>63</v>
      </c>
      <c r="Q66" s="113" t="s">
        <v>32</v>
      </c>
      <c r="R66" s="218">
        <f>'市区町村別_在宅(医科)'!BO69</f>
        <v>8856</v>
      </c>
    </row>
    <row r="67" spans="2:18" s="20" customFormat="1" ht="13.15" customHeight="1">
      <c r="B67" s="316"/>
      <c r="C67" s="316"/>
      <c r="D67" s="313"/>
      <c r="E67" s="60">
        <v>4</v>
      </c>
      <c r="F67" s="75" t="s">
        <v>230</v>
      </c>
      <c r="G67" s="34" t="s">
        <v>231</v>
      </c>
      <c r="H67" s="77">
        <v>58100409</v>
      </c>
      <c r="I67" s="61">
        <f t="shared" ref="I67" si="109">IFERROR(H67/H69,"-")</f>
        <v>9.5998021033728828E-2</v>
      </c>
      <c r="J67" s="48">
        <v>1436</v>
      </c>
      <c r="K67" s="61">
        <f t="shared" ref="K67" si="110">IFERROR(J67/J69,"-")</f>
        <v>0.59858274280950396</v>
      </c>
      <c r="L67" s="103">
        <f t="shared" si="4"/>
        <v>40459.894846796655</v>
      </c>
      <c r="M67" s="208">
        <f t="shared" si="106"/>
        <v>6.3683533637855338E-2</v>
      </c>
      <c r="P67" s="113">
        <v>64</v>
      </c>
      <c r="Q67" s="113" t="s">
        <v>53</v>
      </c>
      <c r="R67" s="218">
        <f>'市区町村別_在宅(医科)'!BO70</f>
        <v>9348</v>
      </c>
    </row>
    <row r="68" spans="2:18" s="20" customFormat="1" ht="13.15" customHeight="1">
      <c r="B68" s="316"/>
      <c r="C68" s="316"/>
      <c r="D68" s="313"/>
      <c r="E68" s="63">
        <v>5</v>
      </c>
      <c r="F68" s="79" t="s">
        <v>232</v>
      </c>
      <c r="G68" s="35" t="s">
        <v>233</v>
      </c>
      <c r="H68" s="81">
        <v>43034224</v>
      </c>
      <c r="I68" s="101">
        <f t="shared" ref="I68" si="111">IFERROR(H68/H69,"-")</f>
        <v>7.1104496712272675E-2</v>
      </c>
      <c r="J68" s="50">
        <v>860</v>
      </c>
      <c r="K68" s="101">
        <f t="shared" ref="K68" si="112">IFERROR(J68/J69,"-")</f>
        <v>0.35848270112546893</v>
      </c>
      <c r="L68" s="104">
        <f t="shared" si="4"/>
        <v>50039.795348837208</v>
      </c>
      <c r="M68" s="209">
        <f t="shared" si="106"/>
        <v>3.8139163599272698E-2</v>
      </c>
      <c r="P68" s="113">
        <v>65</v>
      </c>
      <c r="Q68" s="113" t="s">
        <v>13</v>
      </c>
      <c r="R68" s="218">
        <f>'市区町村別_在宅(医科)'!BO71</f>
        <v>4511</v>
      </c>
    </row>
    <row r="69" spans="2:18" s="20" customFormat="1" ht="13.15" customHeight="1">
      <c r="B69" s="299"/>
      <c r="C69" s="299"/>
      <c r="D69" s="315"/>
      <c r="E69" s="82" t="s">
        <v>151</v>
      </c>
      <c r="F69" s="83"/>
      <c r="G69" s="84"/>
      <c r="H69" s="85">
        <v>605225070</v>
      </c>
      <c r="I69" s="67" t="s">
        <v>132</v>
      </c>
      <c r="J69" s="52">
        <v>2399</v>
      </c>
      <c r="K69" s="67" t="s">
        <v>132</v>
      </c>
      <c r="L69" s="106">
        <f t="shared" si="4"/>
        <v>252282.23009587327</v>
      </c>
      <c r="M69" s="210">
        <f t="shared" si="106"/>
        <v>0.10639052729611069</v>
      </c>
      <c r="P69" s="113">
        <v>66</v>
      </c>
      <c r="Q69" s="113" t="s">
        <v>7</v>
      </c>
      <c r="R69" s="218">
        <f>'市区町村別_在宅(医科)'!BO72</f>
        <v>4569</v>
      </c>
    </row>
    <row r="70" spans="2:18" s="20" customFormat="1" ht="13.15" customHeight="1">
      <c r="B70" s="298">
        <v>12</v>
      </c>
      <c r="C70" s="298" t="s">
        <v>109</v>
      </c>
      <c r="D70" s="312">
        <f>R15</f>
        <v>11762</v>
      </c>
      <c r="E70" s="57">
        <v>1</v>
      </c>
      <c r="F70" s="86" t="s">
        <v>224</v>
      </c>
      <c r="G70" s="30" t="s">
        <v>225</v>
      </c>
      <c r="H70" s="235">
        <v>64445867</v>
      </c>
      <c r="I70" s="58">
        <f t="shared" ref="I70" si="113">IFERROR(H70/H75,"-")</f>
        <v>0.1306887434287686</v>
      </c>
      <c r="J70" s="46">
        <v>1073</v>
      </c>
      <c r="K70" s="58">
        <f t="shared" ref="K70" si="114">IFERROR(J70/J75,"-")</f>
        <v>0.69993476842791913</v>
      </c>
      <c r="L70" s="102">
        <f t="shared" si="4"/>
        <v>60061.385834109969</v>
      </c>
      <c r="M70" s="211">
        <f>IFERROR(J70/$R$15,0)</f>
        <v>9.122598197585445E-2</v>
      </c>
      <c r="P70" s="113">
        <v>67</v>
      </c>
      <c r="Q70" s="113" t="s">
        <v>8</v>
      </c>
      <c r="R70" s="218">
        <f>'市区町村別_在宅(医科)'!BO73</f>
        <v>2082</v>
      </c>
    </row>
    <row r="71" spans="2:18" s="20" customFormat="1" ht="13.15" customHeight="1">
      <c r="B71" s="316"/>
      <c r="C71" s="316"/>
      <c r="D71" s="313"/>
      <c r="E71" s="60">
        <v>2</v>
      </c>
      <c r="F71" s="75" t="s">
        <v>226</v>
      </c>
      <c r="G71" s="31" t="s">
        <v>227</v>
      </c>
      <c r="H71" s="77">
        <v>50970390</v>
      </c>
      <c r="I71" s="61">
        <f t="shared" ref="I71" si="115">IFERROR(H71/H75,"-")</f>
        <v>0.10336203904548716</v>
      </c>
      <c r="J71" s="48">
        <v>699</v>
      </c>
      <c r="K71" s="61">
        <f t="shared" ref="K71" si="116">IFERROR(J71/J75,"-")</f>
        <v>0.45596868884540115</v>
      </c>
      <c r="L71" s="103">
        <f t="shared" si="4"/>
        <v>72919.012875536486</v>
      </c>
      <c r="M71" s="208">
        <f t="shared" ref="M71:M75" si="117">IFERROR(J71/$R$15,0)</f>
        <v>5.9428668593776567E-2</v>
      </c>
      <c r="P71" s="113">
        <v>68</v>
      </c>
      <c r="Q71" s="113" t="s">
        <v>54</v>
      </c>
      <c r="R71" s="218">
        <f>'市区町村別_在宅(医科)'!BO74</f>
        <v>2824</v>
      </c>
    </row>
    <row r="72" spans="2:18" s="20" customFormat="1" ht="13.15" customHeight="1">
      <c r="B72" s="316"/>
      <c r="C72" s="316"/>
      <c r="D72" s="313"/>
      <c r="E72" s="60">
        <v>3</v>
      </c>
      <c r="F72" s="75" t="s">
        <v>228</v>
      </c>
      <c r="G72" s="34" t="s">
        <v>229</v>
      </c>
      <c r="H72" s="77">
        <v>49863402</v>
      </c>
      <c r="I72" s="61">
        <f t="shared" ref="I72" si="118">IFERROR(H72/H75,"-")</f>
        <v>0.10111719577709377</v>
      </c>
      <c r="J72" s="48">
        <v>380</v>
      </c>
      <c r="K72" s="61">
        <f t="shared" ref="K72" si="119">IFERROR(J72/J75,"-")</f>
        <v>0.24787997390737115</v>
      </c>
      <c r="L72" s="103">
        <f t="shared" si="4"/>
        <v>131219.47894736842</v>
      </c>
      <c r="M72" s="208">
        <f t="shared" si="117"/>
        <v>3.2307430709063084E-2</v>
      </c>
      <c r="P72" s="113">
        <v>69</v>
      </c>
      <c r="Q72" s="113" t="s">
        <v>55</v>
      </c>
      <c r="R72" s="218">
        <f>'市区町村別_在宅(医科)'!BO75</f>
        <v>6225</v>
      </c>
    </row>
    <row r="73" spans="2:18" s="20" customFormat="1" ht="13.15" customHeight="1">
      <c r="B73" s="316"/>
      <c r="C73" s="316"/>
      <c r="D73" s="313"/>
      <c r="E73" s="60">
        <v>4</v>
      </c>
      <c r="F73" s="75" t="s">
        <v>230</v>
      </c>
      <c r="G73" s="34" t="s">
        <v>231</v>
      </c>
      <c r="H73" s="77">
        <v>44448456</v>
      </c>
      <c r="I73" s="61">
        <f t="shared" ref="I73" si="120">IFERROR(H73/H75,"-")</f>
        <v>9.0136313349448924E-2</v>
      </c>
      <c r="J73" s="48">
        <v>929</v>
      </c>
      <c r="K73" s="61">
        <f t="shared" ref="K73" si="121">IFERROR(J73/J75,"-")</f>
        <v>0.60600130463144164</v>
      </c>
      <c r="L73" s="103">
        <f t="shared" si="4"/>
        <v>47845.485468245424</v>
      </c>
      <c r="M73" s="208">
        <f t="shared" si="117"/>
        <v>7.8983166128209492E-2</v>
      </c>
      <c r="P73" s="113">
        <v>70</v>
      </c>
      <c r="Q73" s="113" t="s">
        <v>56</v>
      </c>
      <c r="R73" s="218">
        <f>'市区町村別_在宅(医科)'!BO76</f>
        <v>1186</v>
      </c>
    </row>
    <row r="74" spans="2:18" s="20" customFormat="1" ht="13.15" customHeight="1">
      <c r="B74" s="316"/>
      <c r="C74" s="316"/>
      <c r="D74" s="313"/>
      <c r="E74" s="63">
        <v>5</v>
      </c>
      <c r="F74" s="79" t="s">
        <v>258</v>
      </c>
      <c r="G74" s="35" t="s">
        <v>259</v>
      </c>
      <c r="H74" s="81">
        <v>32068594</v>
      </c>
      <c r="I74" s="101">
        <f t="shared" ref="I74" si="122">IFERROR(H74/H75,"-")</f>
        <v>6.5031389109674764E-2</v>
      </c>
      <c r="J74" s="50">
        <v>249</v>
      </c>
      <c r="K74" s="101">
        <f t="shared" ref="K74" si="123">IFERROR(J74/J75,"-")</f>
        <v>0.16242661448140899</v>
      </c>
      <c r="L74" s="104">
        <f t="shared" ref="L74:L137" si="124">IFERROR(H74/J74,"-")</f>
        <v>128789.53413654618</v>
      </c>
      <c r="M74" s="209">
        <f t="shared" si="117"/>
        <v>2.1169869069886074E-2</v>
      </c>
      <c r="P74" s="113">
        <v>71</v>
      </c>
      <c r="Q74" s="113" t="s">
        <v>57</v>
      </c>
      <c r="R74" s="218">
        <f>'市区町村別_在宅(医科)'!BO77</f>
        <v>3467</v>
      </c>
    </row>
    <row r="75" spans="2:18" s="20" customFormat="1" ht="13.15" customHeight="1">
      <c r="B75" s="299"/>
      <c r="C75" s="299"/>
      <c r="D75" s="315"/>
      <c r="E75" s="82" t="s">
        <v>151</v>
      </c>
      <c r="F75" s="83"/>
      <c r="G75" s="84"/>
      <c r="H75" s="85">
        <v>493124850</v>
      </c>
      <c r="I75" s="67" t="s">
        <v>132</v>
      </c>
      <c r="J75" s="52">
        <v>1533</v>
      </c>
      <c r="K75" s="67" t="s">
        <v>132</v>
      </c>
      <c r="L75" s="106">
        <f t="shared" si="124"/>
        <v>321673.09197651665</v>
      </c>
      <c r="M75" s="210">
        <f t="shared" si="117"/>
        <v>0.13033497704472027</v>
      </c>
      <c r="P75" s="113">
        <v>72</v>
      </c>
      <c r="Q75" s="113" t="s">
        <v>33</v>
      </c>
      <c r="R75" s="218">
        <f>'市区町村別_在宅(医科)'!BO78</f>
        <v>2051</v>
      </c>
    </row>
    <row r="76" spans="2:18" s="20" customFormat="1" ht="13.15" customHeight="1">
      <c r="B76" s="298">
        <v>13</v>
      </c>
      <c r="C76" s="298" t="s">
        <v>110</v>
      </c>
      <c r="D76" s="312">
        <f>R16</f>
        <v>20420</v>
      </c>
      <c r="E76" s="57">
        <v>1</v>
      </c>
      <c r="F76" s="86" t="s">
        <v>226</v>
      </c>
      <c r="G76" s="30" t="s">
        <v>227</v>
      </c>
      <c r="H76" s="235">
        <v>90803560</v>
      </c>
      <c r="I76" s="58">
        <f t="shared" ref="I76" si="125">IFERROR(H76/H81,"-")</f>
        <v>0.12828616390342087</v>
      </c>
      <c r="J76" s="46">
        <v>1023</v>
      </c>
      <c r="K76" s="58">
        <f t="shared" ref="K76" si="126">IFERROR(J76/J81,"-")</f>
        <v>0.45628902765388046</v>
      </c>
      <c r="L76" s="102">
        <f t="shared" si="124"/>
        <v>88762.033235581621</v>
      </c>
      <c r="M76" s="211">
        <f>IFERROR(J76/$R$16,0)</f>
        <v>5.0097943192948087E-2</v>
      </c>
      <c r="P76" s="113">
        <v>73</v>
      </c>
      <c r="Q76" s="113" t="s">
        <v>34</v>
      </c>
      <c r="R76" s="218">
        <f>'市区町村別_在宅(医科)'!BO79</f>
        <v>2849</v>
      </c>
    </row>
    <row r="77" spans="2:18" s="20" customFormat="1" ht="13.15" customHeight="1">
      <c r="B77" s="316"/>
      <c r="C77" s="316"/>
      <c r="D77" s="313"/>
      <c r="E77" s="60">
        <v>2</v>
      </c>
      <c r="F77" s="75" t="s">
        <v>224</v>
      </c>
      <c r="G77" s="31" t="s">
        <v>225</v>
      </c>
      <c r="H77" s="77">
        <v>84861756</v>
      </c>
      <c r="I77" s="61">
        <f t="shared" ref="I77" si="127">IFERROR(H77/H81,"-")</f>
        <v>0.1198916555622721</v>
      </c>
      <c r="J77" s="48">
        <v>1548</v>
      </c>
      <c r="K77" s="61">
        <f t="shared" ref="K77" si="128">IFERROR(J77/J81,"-")</f>
        <v>0.69045495093666365</v>
      </c>
      <c r="L77" s="103">
        <f t="shared" si="124"/>
        <v>54820.255813953489</v>
      </c>
      <c r="M77" s="208">
        <f t="shared" ref="M77:M81" si="129">IFERROR(J77/$R$16,0)</f>
        <v>7.5808031341821749E-2</v>
      </c>
      <c r="P77" s="113">
        <v>74</v>
      </c>
      <c r="Q77" s="113" t="s">
        <v>35</v>
      </c>
      <c r="R77" s="218">
        <f>'市区町村別_在宅(医科)'!BO80</f>
        <v>1287</v>
      </c>
    </row>
    <row r="78" spans="2:18" s="20" customFormat="1" ht="13.15" customHeight="1">
      <c r="B78" s="316"/>
      <c r="C78" s="316"/>
      <c r="D78" s="313"/>
      <c r="E78" s="60">
        <v>3</v>
      </c>
      <c r="F78" s="75" t="s">
        <v>228</v>
      </c>
      <c r="G78" s="34" t="s">
        <v>229</v>
      </c>
      <c r="H78" s="77">
        <v>84077888</v>
      </c>
      <c r="I78" s="61">
        <f t="shared" ref="I78" si="130">IFERROR(H78/H81,"-")</f>
        <v>0.11878421639659791</v>
      </c>
      <c r="J78" s="48">
        <v>594</v>
      </c>
      <c r="K78" s="61">
        <f t="shared" ref="K78" si="131">IFERROR(J78/J81,"-")</f>
        <v>0.26494201605709189</v>
      </c>
      <c r="L78" s="103">
        <f t="shared" si="124"/>
        <v>141545.26599326599</v>
      </c>
      <c r="M78" s="208">
        <f t="shared" si="129"/>
        <v>2.9089128305582763E-2</v>
      </c>
      <c r="P78" s="238"/>
      <c r="Q78" s="113" t="s">
        <v>222</v>
      </c>
      <c r="R78" s="218">
        <f>'地区別_在宅(医科)'!BO15</f>
        <v>1252666</v>
      </c>
    </row>
    <row r="79" spans="2:18" s="20" customFormat="1" ht="13.15" customHeight="1">
      <c r="B79" s="316"/>
      <c r="C79" s="316"/>
      <c r="D79" s="313"/>
      <c r="E79" s="60">
        <v>4</v>
      </c>
      <c r="F79" s="75" t="s">
        <v>230</v>
      </c>
      <c r="G79" s="34" t="s">
        <v>231</v>
      </c>
      <c r="H79" s="77">
        <v>68683824</v>
      </c>
      <c r="I79" s="61">
        <f t="shared" ref="I79" si="132">IFERROR(H79/H81,"-")</f>
        <v>9.7035670222375775E-2</v>
      </c>
      <c r="J79" s="48">
        <v>1383</v>
      </c>
      <c r="K79" s="61">
        <f t="shared" ref="K79" si="133">IFERROR(J79/J81,"-")</f>
        <v>0.61685994647636044</v>
      </c>
      <c r="L79" s="103">
        <f t="shared" si="124"/>
        <v>49662.924078091106</v>
      </c>
      <c r="M79" s="208">
        <f t="shared" si="129"/>
        <v>6.7727717923604311E-2</v>
      </c>
      <c r="P79" s="112"/>
      <c r="Q79" s="112"/>
      <c r="R79" s="112"/>
    </row>
    <row r="80" spans="2:18" s="20" customFormat="1" ht="13.15" customHeight="1">
      <c r="B80" s="316"/>
      <c r="C80" s="316"/>
      <c r="D80" s="313"/>
      <c r="E80" s="63">
        <v>5</v>
      </c>
      <c r="F80" s="79" t="s">
        <v>234</v>
      </c>
      <c r="G80" s="35" t="s">
        <v>235</v>
      </c>
      <c r="H80" s="81">
        <v>46035394</v>
      </c>
      <c r="I80" s="101">
        <f t="shared" ref="I80" si="134">IFERROR(H80/H81,"-")</f>
        <v>6.5038244095744241E-2</v>
      </c>
      <c r="J80" s="50">
        <v>763</v>
      </c>
      <c r="K80" s="101">
        <f t="shared" ref="K80" si="135">IFERROR(J80/J81,"-")</f>
        <v>0.34032114183764495</v>
      </c>
      <c r="L80" s="104">
        <f t="shared" si="124"/>
        <v>60334.723460026209</v>
      </c>
      <c r="M80" s="209">
        <f t="shared" si="129"/>
        <v>3.7365328109696373E-2</v>
      </c>
      <c r="P80" s="112"/>
      <c r="Q80" s="112"/>
      <c r="R80" s="112"/>
    </row>
    <row r="81" spans="2:18" s="20" customFormat="1" ht="13.15" customHeight="1">
      <c r="B81" s="299"/>
      <c r="C81" s="299"/>
      <c r="D81" s="315"/>
      <c r="E81" s="82" t="s">
        <v>151</v>
      </c>
      <c r="F81" s="83"/>
      <c r="G81" s="84"/>
      <c r="H81" s="85">
        <v>707820370</v>
      </c>
      <c r="I81" s="67" t="s">
        <v>132</v>
      </c>
      <c r="J81" s="52">
        <v>2242</v>
      </c>
      <c r="K81" s="67" t="s">
        <v>132</v>
      </c>
      <c r="L81" s="106">
        <f t="shared" si="124"/>
        <v>315709.35325602139</v>
      </c>
      <c r="M81" s="210">
        <f t="shared" si="129"/>
        <v>0.10979431929480901</v>
      </c>
      <c r="P81" s="112"/>
      <c r="Q81" s="112"/>
      <c r="R81" s="112"/>
    </row>
    <row r="82" spans="2:18" s="20" customFormat="1" ht="13.15" customHeight="1">
      <c r="B82" s="298">
        <v>14</v>
      </c>
      <c r="C82" s="298" t="s">
        <v>111</v>
      </c>
      <c r="D82" s="312">
        <f>R17</f>
        <v>15367</v>
      </c>
      <c r="E82" s="57">
        <v>1</v>
      </c>
      <c r="F82" s="86" t="s">
        <v>224</v>
      </c>
      <c r="G82" s="30" t="s">
        <v>225</v>
      </c>
      <c r="H82" s="235">
        <v>83107965</v>
      </c>
      <c r="I82" s="58">
        <f t="shared" ref="I82" si="136">IFERROR(H82/H87,"-")</f>
        <v>0.12745577294471727</v>
      </c>
      <c r="J82" s="46">
        <v>1381</v>
      </c>
      <c r="K82" s="58">
        <f t="shared" ref="K82" si="137">IFERROR(J82/J87,"-")</f>
        <v>0.72455403987408185</v>
      </c>
      <c r="L82" s="102">
        <f t="shared" si="124"/>
        <v>60179.554670528603</v>
      </c>
      <c r="M82" s="211">
        <f>IFERROR(J82/$R$17,0)</f>
        <v>8.9867898744061953E-2</v>
      </c>
      <c r="P82" s="112"/>
      <c r="Q82" s="112"/>
      <c r="R82" s="112"/>
    </row>
    <row r="83" spans="2:18" s="20" customFormat="1" ht="13.15" customHeight="1">
      <c r="B83" s="316"/>
      <c r="C83" s="316"/>
      <c r="D83" s="313"/>
      <c r="E83" s="60">
        <v>2</v>
      </c>
      <c r="F83" s="75" t="s">
        <v>226</v>
      </c>
      <c r="G83" s="31" t="s">
        <v>227</v>
      </c>
      <c r="H83" s="77">
        <v>80340507</v>
      </c>
      <c r="I83" s="61">
        <f t="shared" ref="I83" si="138">IFERROR(H83/H87,"-")</f>
        <v>0.12321155280911365</v>
      </c>
      <c r="J83" s="48">
        <v>999</v>
      </c>
      <c r="K83" s="61">
        <f t="shared" ref="K83" si="139">IFERROR(J83/J87,"-")</f>
        <v>0.52413431269674715</v>
      </c>
      <c r="L83" s="103">
        <f t="shared" si="124"/>
        <v>80420.927927927929</v>
      </c>
      <c r="M83" s="208">
        <f t="shared" ref="M83:M87" si="140">IFERROR(J83/$R$17,0)</f>
        <v>6.5009435803995569E-2</v>
      </c>
      <c r="P83" s="112"/>
      <c r="Q83" s="112"/>
      <c r="R83" s="112"/>
    </row>
    <row r="84" spans="2:18" s="20" customFormat="1" ht="13.15" customHeight="1">
      <c r="B84" s="316"/>
      <c r="C84" s="316"/>
      <c r="D84" s="313"/>
      <c r="E84" s="60">
        <v>3</v>
      </c>
      <c r="F84" s="75" t="s">
        <v>228</v>
      </c>
      <c r="G84" s="34" t="s">
        <v>229</v>
      </c>
      <c r="H84" s="77">
        <v>57443026</v>
      </c>
      <c r="I84" s="61">
        <f t="shared" ref="I84" si="141">IFERROR(H84/H87,"-")</f>
        <v>8.8095590827106537E-2</v>
      </c>
      <c r="J84" s="48">
        <v>427</v>
      </c>
      <c r="K84" s="61">
        <f t="shared" ref="K84" si="142">IFERROR(J84/J87,"-")</f>
        <v>0.22402938090241342</v>
      </c>
      <c r="L84" s="103">
        <f t="shared" si="124"/>
        <v>134526.99297423888</v>
      </c>
      <c r="M84" s="208">
        <f t="shared" si="140"/>
        <v>2.7786815904210321E-2</v>
      </c>
      <c r="P84" s="112"/>
      <c r="Q84" s="112"/>
      <c r="R84" s="112"/>
    </row>
    <row r="85" spans="2:18" s="20" customFormat="1" ht="13.15" customHeight="1">
      <c r="B85" s="316"/>
      <c r="C85" s="316"/>
      <c r="D85" s="313"/>
      <c r="E85" s="60">
        <v>4</v>
      </c>
      <c r="F85" s="75" t="s">
        <v>230</v>
      </c>
      <c r="G85" s="34" t="s">
        <v>231</v>
      </c>
      <c r="H85" s="77">
        <v>54713443</v>
      </c>
      <c r="I85" s="61">
        <f t="shared" ref="I85" si="143">IFERROR(H85/H87,"-")</f>
        <v>8.3909456428535228E-2</v>
      </c>
      <c r="J85" s="48">
        <v>1217</v>
      </c>
      <c r="K85" s="61">
        <f t="shared" ref="K85" si="144">IFERROR(J85/J87,"-")</f>
        <v>0.63850996852046171</v>
      </c>
      <c r="L85" s="103">
        <f t="shared" si="124"/>
        <v>44957.635990139686</v>
      </c>
      <c r="M85" s="208">
        <f t="shared" si="140"/>
        <v>7.9195679052515136E-2</v>
      </c>
      <c r="P85" s="112"/>
      <c r="Q85" s="112"/>
      <c r="R85" s="112"/>
    </row>
    <row r="86" spans="2:18" s="20" customFormat="1" ht="13.15" customHeight="1">
      <c r="B86" s="316"/>
      <c r="C86" s="316"/>
      <c r="D86" s="313"/>
      <c r="E86" s="63">
        <v>5</v>
      </c>
      <c r="F86" s="79" t="s">
        <v>234</v>
      </c>
      <c r="G86" s="35" t="s">
        <v>235</v>
      </c>
      <c r="H86" s="81">
        <v>42241403</v>
      </c>
      <c r="I86" s="101">
        <f t="shared" ref="I86" si="145">IFERROR(H86/H87,"-")</f>
        <v>6.478212611311443E-2</v>
      </c>
      <c r="J86" s="50">
        <v>808</v>
      </c>
      <c r="K86" s="101">
        <f t="shared" ref="K86" si="146">IFERROR(J86/J87,"-")</f>
        <v>0.42392444910807975</v>
      </c>
      <c r="L86" s="104">
        <f t="shared" si="124"/>
        <v>52278.964108910892</v>
      </c>
      <c r="M86" s="209">
        <f t="shared" si="140"/>
        <v>5.2580204333962384E-2</v>
      </c>
      <c r="P86" s="112"/>
      <c r="Q86" s="112"/>
      <c r="R86" s="112"/>
    </row>
    <row r="87" spans="2:18" s="20" customFormat="1" ht="13.15" customHeight="1">
      <c r="B87" s="299"/>
      <c r="C87" s="299"/>
      <c r="D87" s="315"/>
      <c r="E87" s="82" t="s">
        <v>151</v>
      </c>
      <c r="F87" s="83"/>
      <c r="G87" s="84"/>
      <c r="H87" s="85">
        <v>652053360</v>
      </c>
      <c r="I87" s="67" t="s">
        <v>132</v>
      </c>
      <c r="J87" s="52">
        <v>1906</v>
      </c>
      <c r="K87" s="67" t="s">
        <v>132</v>
      </c>
      <c r="L87" s="106">
        <f t="shared" si="124"/>
        <v>342105.64533053513</v>
      </c>
      <c r="M87" s="210">
        <f t="shared" si="140"/>
        <v>0.12403201665907464</v>
      </c>
      <c r="P87" s="112"/>
      <c r="Q87" s="112"/>
      <c r="R87" s="112"/>
    </row>
    <row r="88" spans="2:18" s="20" customFormat="1" ht="13.15" customHeight="1">
      <c r="B88" s="298">
        <v>15</v>
      </c>
      <c r="C88" s="298" t="s">
        <v>112</v>
      </c>
      <c r="D88" s="312">
        <f>R18</f>
        <v>24419</v>
      </c>
      <c r="E88" s="57">
        <v>1</v>
      </c>
      <c r="F88" s="86" t="s">
        <v>224</v>
      </c>
      <c r="G88" s="30" t="s">
        <v>225</v>
      </c>
      <c r="H88" s="235">
        <v>116739738</v>
      </c>
      <c r="I88" s="58">
        <f t="shared" ref="I88" si="147">IFERROR(H88/H93,"-")</f>
        <v>0.13367837026440391</v>
      </c>
      <c r="J88" s="46">
        <v>1947</v>
      </c>
      <c r="K88" s="58">
        <f t="shared" ref="K88" si="148">IFERROR(J88/J93,"-")</f>
        <v>0.68871595330739299</v>
      </c>
      <c r="L88" s="102">
        <f t="shared" si="124"/>
        <v>59958.776579352852</v>
      </c>
      <c r="M88" s="211">
        <f>IFERROR(J88/$R$18,0)</f>
        <v>7.9732994799131818E-2</v>
      </c>
      <c r="P88" s="112"/>
      <c r="Q88" s="112"/>
      <c r="R88" s="112"/>
    </row>
    <row r="89" spans="2:18" s="20" customFormat="1" ht="13.15" customHeight="1">
      <c r="B89" s="316"/>
      <c r="C89" s="316"/>
      <c r="D89" s="313"/>
      <c r="E89" s="60">
        <v>2</v>
      </c>
      <c r="F89" s="75" t="s">
        <v>226</v>
      </c>
      <c r="G89" s="31" t="s">
        <v>227</v>
      </c>
      <c r="H89" s="77">
        <v>115607417</v>
      </c>
      <c r="I89" s="61">
        <f t="shared" ref="I89" si="149">IFERROR(H89/H93,"-")</f>
        <v>0.13238175243324035</v>
      </c>
      <c r="J89" s="48">
        <v>1308</v>
      </c>
      <c r="K89" s="61">
        <f t="shared" ref="K89" si="150">IFERROR(J89/J93,"-")</f>
        <v>0.46268128758401134</v>
      </c>
      <c r="L89" s="103">
        <f t="shared" si="124"/>
        <v>88384.875382262995</v>
      </c>
      <c r="M89" s="208">
        <f t="shared" ref="M89:M93" si="151">IFERROR(J89/$R$18,0)</f>
        <v>5.3564847045333555E-2</v>
      </c>
      <c r="P89" s="112"/>
      <c r="Q89" s="112"/>
      <c r="R89" s="112"/>
    </row>
    <row r="90" spans="2:18" s="20" customFormat="1" ht="13.15" customHeight="1">
      <c r="B90" s="316"/>
      <c r="C90" s="316"/>
      <c r="D90" s="313"/>
      <c r="E90" s="60">
        <v>3</v>
      </c>
      <c r="F90" s="75" t="s">
        <v>228</v>
      </c>
      <c r="G90" s="34" t="s">
        <v>229</v>
      </c>
      <c r="H90" s="77">
        <v>90128666</v>
      </c>
      <c r="I90" s="61">
        <f t="shared" ref="I90" si="152">IFERROR(H90/H93,"-")</f>
        <v>0.10320610095068734</v>
      </c>
      <c r="J90" s="48">
        <v>633</v>
      </c>
      <c r="K90" s="61">
        <f t="shared" ref="K90" si="153">IFERROR(J90/J93,"-")</f>
        <v>0.2239122744959321</v>
      </c>
      <c r="L90" s="103">
        <f t="shared" si="124"/>
        <v>142383.35860979464</v>
      </c>
      <c r="M90" s="208">
        <f t="shared" si="151"/>
        <v>2.5922437446250869E-2</v>
      </c>
      <c r="P90" s="112"/>
      <c r="Q90" s="112"/>
      <c r="R90" s="112"/>
    </row>
    <row r="91" spans="2:18" s="20" customFormat="1" ht="13.15" customHeight="1">
      <c r="B91" s="316"/>
      <c r="C91" s="316"/>
      <c r="D91" s="313"/>
      <c r="E91" s="60">
        <v>4</v>
      </c>
      <c r="F91" s="75" t="s">
        <v>230</v>
      </c>
      <c r="G91" s="34" t="s">
        <v>231</v>
      </c>
      <c r="H91" s="77">
        <v>80734250</v>
      </c>
      <c r="I91" s="61">
        <f t="shared" ref="I91" si="154">IFERROR(H91/H93,"-")</f>
        <v>9.2448579630347902E-2</v>
      </c>
      <c r="J91" s="48">
        <v>1705</v>
      </c>
      <c r="K91" s="61">
        <f t="shared" ref="K91" si="155">IFERROR(J91/J93,"-")</f>
        <v>0.60311284046692604</v>
      </c>
      <c r="L91" s="103">
        <f t="shared" si="124"/>
        <v>47351.466275659826</v>
      </c>
      <c r="M91" s="208">
        <f t="shared" si="151"/>
        <v>6.982267906138663E-2</v>
      </c>
      <c r="P91" s="112"/>
      <c r="Q91" s="112"/>
      <c r="R91" s="112"/>
    </row>
    <row r="92" spans="2:18" s="20" customFormat="1" ht="13.15" customHeight="1">
      <c r="B92" s="316"/>
      <c r="C92" s="316"/>
      <c r="D92" s="313"/>
      <c r="E92" s="63">
        <v>5</v>
      </c>
      <c r="F92" s="79" t="s">
        <v>234</v>
      </c>
      <c r="G92" s="35" t="s">
        <v>235</v>
      </c>
      <c r="H92" s="81">
        <v>69888658</v>
      </c>
      <c r="I92" s="101">
        <f t="shared" ref="I92" si="156">IFERROR(H92/H93,"-")</f>
        <v>8.0029320447903479E-2</v>
      </c>
      <c r="J92" s="50">
        <v>1094</v>
      </c>
      <c r="K92" s="101">
        <f t="shared" ref="K92" si="157">IFERROR(J92/J93,"-")</f>
        <v>0.38698266713830914</v>
      </c>
      <c r="L92" s="104">
        <f t="shared" si="124"/>
        <v>63883.59963436929</v>
      </c>
      <c r="M92" s="209">
        <f t="shared" si="151"/>
        <v>4.4801179409476227E-2</v>
      </c>
      <c r="P92" s="112"/>
      <c r="Q92" s="112"/>
      <c r="R92" s="112"/>
    </row>
    <row r="93" spans="2:18" s="20" customFormat="1" ht="13.15" customHeight="1">
      <c r="B93" s="299"/>
      <c r="C93" s="299"/>
      <c r="D93" s="315"/>
      <c r="E93" s="82" t="s">
        <v>151</v>
      </c>
      <c r="F93" s="83"/>
      <c r="G93" s="84"/>
      <c r="H93" s="85">
        <v>873288160</v>
      </c>
      <c r="I93" s="67" t="s">
        <v>132</v>
      </c>
      <c r="J93" s="52">
        <v>2827</v>
      </c>
      <c r="K93" s="67" t="s">
        <v>132</v>
      </c>
      <c r="L93" s="106">
        <f t="shared" si="124"/>
        <v>308909.85496993281</v>
      </c>
      <c r="M93" s="210">
        <f t="shared" si="151"/>
        <v>0.11577050657275073</v>
      </c>
      <c r="P93" s="112"/>
      <c r="Q93" s="112"/>
      <c r="R93" s="112"/>
    </row>
    <row r="94" spans="2:18" s="20" customFormat="1" ht="13.15" customHeight="1">
      <c r="B94" s="298">
        <v>16</v>
      </c>
      <c r="C94" s="298" t="s">
        <v>63</v>
      </c>
      <c r="D94" s="312">
        <f>R19</f>
        <v>16481</v>
      </c>
      <c r="E94" s="57">
        <v>1</v>
      </c>
      <c r="F94" s="86" t="s">
        <v>226</v>
      </c>
      <c r="G94" s="30" t="s">
        <v>227</v>
      </c>
      <c r="H94" s="235">
        <v>91131802</v>
      </c>
      <c r="I94" s="58">
        <f t="shared" ref="I94" si="158">IFERROR(H94/H99,"-")</f>
        <v>0.15297242815889245</v>
      </c>
      <c r="J94" s="46">
        <v>877</v>
      </c>
      <c r="K94" s="58">
        <f t="shared" ref="K94" si="159">IFERROR(J94/J99,"-")</f>
        <v>0.45393374741200826</v>
      </c>
      <c r="L94" s="102">
        <f t="shared" si="124"/>
        <v>103913.11516533638</v>
      </c>
      <c r="M94" s="211">
        <f>IFERROR(J94/$R$19,0)</f>
        <v>5.3212790486014197E-2</v>
      </c>
      <c r="P94" s="112"/>
      <c r="Q94" s="112"/>
      <c r="R94" s="112"/>
    </row>
    <row r="95" spans="2:18" s="20" customFormat="1" ht="13.15" customHeight="1">
      <c r="B95" s="316"/>
      <c r="C95" s="316"/>
      <c r="D95" s="313"/>
      <c r="E95" s="60">
        <v>2</v>
      </c>
      <c r="F95" s="75" t="s">
        <v>224</v>
      </c>
      <c r="G95" s="31" t="s">
        <v>225</v>
      </c>
      <c r="H95" s="77">
        <v>82932213</v>
      </c>
      <c r="I95" s="61">
        <f t="shared" ref="I95" si="160">IFERROR(H95/H99,"-")</f>
        <v>0.13920872534925258</v>
      </c>
      <c r="J95" s="48">
        <v>1308</v>
      </c>
      <c r="K95" s="61">
        <f t="shared" ref="K95" si="161">IFERROR(J95/J99,"-")</f>
        <v>0.67701863354037262</v>
      </c>
      <c r="L95" s="103">
        <f t="shared" si="124"/>
        <v>63403.832568807338</v>
      </c>
      <c r="M95" s="208">
        <f t="shared" ref="M95:M99" si="162">IFERROR(J95/$R$19,0)</f>
        <v>7.9364116255081607E-2</v>
      </c>
      <c r="P95" s="112"/>
      <c r="Q95" s="112"/>
      <c r="R95" s="112"/>
    </row>
    <row r="96" spans="2:18" s="20" customFormat="1" ht="13.15" customHeight="1">
      <c r="B96" s="316"/>
      <c r="C96" s="316"/>
      <c r="D96" s="313"/>
      <c r="E96" s="60">
        <v>3</v>
      </c>
      <c r="F96" s="75" t="s">
        <v>230</v>
      </c>
      <c r="G96" s="34" t="s">
        <v>231</v>
      </c>
      <c r="H96" s="77">
        <v>59388681</v>
      </c>
      <c r="I96" s="61">
        <f t="shared" ref="I96" si="163">IFERROR(H96/H99,"-")</f>
        <v>9.9688918010464464E-2</v>
      </c>
      <c r="J96" s="48">
        <v>1144</v>
      </c>
      <c r="K96" s="61">
        <f t="shared" ref="K96" si="164">IFERROR(J96/J99,"-")</f>
        <v>0.59213250517598348</v>
      </c>
      <c r="L96" s="103">
        <f t="shared" si="124"/>
        <v>51913.182692307695</v>
      </c>
      <c r="M96" s="208">
        <f t="shared" si="162"/>
        <v>6.9413263758267091E-2</v>
      </c>
      <c r="P96" s="112"/>
      <c r="Q96" s="112"/>
      <c r="R96" s="112"/>
    </row>
    <row r="97" spans="2:18" s="20" customFormat="1" ht="13.15" customHeight="1">
      <c r="B97" s="316"/>
      <c r="C97" s="316"/>
      <c r="D97" s="313"/>
      <c r="E97" s="60">
        <v>4</v>
      </c>
      <c r="F97" s="75" t="s">
        <v>228</v>
      </c>
      <c r="G97" s="34" t="s">
        <v>229</v>
      </c>
      <c r="H97" s="77">
        <v>55685169</v>
      </c>
      <c r="I97" s="61">
        <f t="shared" ref="I97" si="165">IFERROR(H97/H99,"-")</f>
        <v>9.3472260258480183E-2</v>
      </c>
      <c r="J97" s="48">
        <v>439</v>
      </c>
      <c r="K97" s="61">
        <f t="shared" ref="K97" si="166">IFERROR(J97/J99,"-")</f>
        <v>0.22722567287784678</v>
      </c>
      <c r="L97" s="103">
        <f t="shared" si="124"/>
        <v>126845.4874715262</v>
      </c>
      <c r="M97" s="208">
        <f t="shared" si="162"/>
        <v>2.663673320793641E-2</v>
      </c>
      <c r="P97" s="112"/>
      <c r="Q97" s="112"/>
      <c r="R97" s="112"/>
    </row>
    <row r="98" spans="2:18" s="20" customFormat="1" ht="13.15" customHeight="1">
      <c r="B98" s="316"/>
      <c r="C98" s="316"/>
      <c r="D98" s="313"/>
      <c r="E98" s="63">
        <v>5</v>
      </c>
      <c r="F98" s="79" t="s">
        <v>232</v>
      </c>
      <c r="G98" s="35" t="s">
        <v>233</v>
      </c>
      <c r="H98" s="81">
        <v>42483563</v>
      </c>
      <c r="I98" s="101">
        <f t="shared" ref="I98" si="167">IFERROR(H98/H99,"-")</f>
        <v>7.1312249361109761E-2</v>
      </c>
      <c r="J98" s="50">
        <v>709</v>
      </c>
      <c r="K98" s="101">
        <f t="shared" ref="K98" si="168">IFERROR(J98/J99,"-")</f>
        <v>0.36697722567287783</v>
      </c>
      <c r="L98" s="104">
        <f t="shared" si="124"/>
        <v>59920.399153737657</v>
      </c>
      <c r="M98" s="209">
        <f t="shared" si="162"/>
        <v>4.3019234269765186E-2</v>
      </c>
      <c r="P98" s="112"/>
      <c r="Q98" s="112"/>
      <c r="R98" s="112"/>
    </row>
    <row r="99" spans="2:18" s="20" customFormat="1" ht="13.15" customHeight="1">
      <c r="B99" s="299"/>
      <c r="C99" s="299"/>
      <c r="D99" s="315"/>
      <c r="E99" s="82" t="s">
        <v>151</v>
      </c>
      <c r="F99" s="83"/>
      <c r="G99" s="84"/>
      <c r="H99" s="85">
        <v>595740050</v>
      </c>
      <c r="I99" s="67" t="s">
        <v>132</v>
      </c>
      <c r="J99" s="52">
        <v>1932</v>
      </c>
      <c r="K99" s="67" t="s">
        <v>132</v>
      </c>
      <c r="L99" s="106">
        <f t="shared" si="124"/>
        <v>308354.06314699794</v>
      </c>
      <c r="M99" s="210">
        <f t="shared" si="162"/>
        <v>0.11722589648686366</v>
      </c>
      <c r="P99" s="112"/>
      <c r="Q99" s="112"/>
      <c r="R99" s="112"/>
    </row>
    <row r="100" spans="2:18" s="20" customFormat="1" ht="13.15" customHeight="1">
      <c r="B100" s="298">
        <v>17</v>
      </c>
      <c r="C100" s="298" t="s">
        <v>113</v>
      </c>
      <c r="D100" s="312">
        <f>R20</f>
        <v>23393</v>
      </c>
      <c r="E100" s="57">
        <v>1</v>
      </c>
      <c r="F100" s="86" t="s">
        <v>224</v>
      </c>
      <c r="G100" s="30" t="s">
        <v>225</v>
      </c>
      <c r="H100" s="235">
        <v>121378490</v>
      </c>
      <c r="I100" s="58">
        <f t="shared" ref="I100" si="169">IFERROR(H100/H105,"-")</f>
        <v>0.14229355683054731</v>
      </c>
      <c r="J100" s="46">
        <v>2035</v>
      </c>
      <c r="K100" s="58">
        <f t="shared" ref="K100" si="170">IFERROR(J100/J105,"-")</f>
        <v>0.73122529644268774</v>
      </c>
      <c r="L100" s="102">
        <f t="shared" si="124"/>
        <v>59645.449631449628</v>
      </c>
      <c r="M100" s="211">
        <f>IFERROR(J100/$R$20,0)</f>
        <v>8.6991835164365414E-2</v>
      </c>
      <c r="P100" s="112"/>
      <c r="Q100" s="112"/>
      <c r="R100" s="112"/>
    </row>
    <row r="101" spans="2:18" s="20" customFormat="1" ht="13.15" customHeight="1">
      <c r="B101" s="316"/>
      <c r="C101" s="316"/>
      <c r="D101" s="313"/>
      <c r="E101" s="60">
        <v>2</v>
      </c>
      <c r="F101" s="75" t="s">
        <v>226</v>
      </c>
      <c r="G101" s="31" t="s">
        <v>227</v>
      </c>
      <c r="H101" s="77">
        <v>110768053</v>
      </c>
      <c r="I101" s="61">
        <f t="shared" ref="I101" si="171">IFERROR(H101/H105,"-")</f>
        <v>0.12985480577789835</v>
      </c>
      <c r="J101" s="48">
        <v>1394</v>
      </c>
      <c r="K101" s="61">
        <f t="shared" ref="K101" si="172">IFERROR(J101/J105,"-")</f>
        <v>0.50089831117499106</v>
      </c>
      <c r="L101" s="103">
        <f t="shared" si="124"/>
        <v>79460.583213773309</v>
      </c>
      <c r="M101" s="208">
        <f t="shared" ref="M101:M105" si="173">IFERROR(J101/$R$20,0)</f>
        <v>5.9590475783353997E-2</v>
      </c>
      <c r="P101" s="112"/>
      <c r="Q101" s="112"/>
      <c r="R101" s="112"/>
    </row>
    <row r="102" spans="2:18" s="20" customFormat="1" ht="13.15" customHeight="1">
      <c r="B102" s="316"/>
      <c r="C102" s="316"/>
      <c r="D102" s="313"/>
      <c r="E102" s="60">
        <v>3</v>
      </c>
      <c r="F102" s="75" t="s">
        <v>228</v>
      </c>
      <c r="G102" s="34" t="s">
        <v>229</v>
      </c>
      <c r="H102" s="77">
        <v>102209920</v>
      </c>
      <c r="I102" s="61">
        <f t="shared" ref="I102" si="174">IFERROR(H102/H105,"-")</f>
        <v>0.11982199696310025</v>
      </c>
      <c r="J102" s="48">
        <v>709</v>
      </c>
      <c r="K102" s="61">
        <f t="shared" ref="K102" si="175">IFERROR(J102/J105,"-")</f>
        <v>0.25476104922745241</v>
      </c>
      <c r="L102" s="103">
        <f t="shared" si="124"/>
        <v>144160.67700987306</v>
      </c>
      <c r="M102" s="208">
        <f t="shared" si="173"/>
        <v>3.0308211858248193E-2</v>
      </c>
      <c r="P102" s="112"/>
      <c r="Q102" s="112"/>
      <c r="R102" s="112"/>
    </row>
    <row r="103" spans="2:18" s="20" customFormat="1" ht="13.15" customHeight="1">
      <c r="B103" s="316"/>
      <c r="C103" s="316"/>
      <c r="D103" s="313"/>
      <c r="E103" s="60">
        <v>4</v>
      </c>
      <c r="F103" s="75" t="s">
        <v>230</v>
      </c>
      <c r="G103" s="34" t="s">
        <v>231</v>
      </c>
      <c r="H103" s="77">
        <v>77359139</v>
      </c>
      <c r="I103" s="61">
        <f t="shared" ref="I103" si="176">IFERROR(H103/H105,"-")</f>
        <v>9.0689108438066005E-2</v>
      </c>
      <c r="J103" s="48">
        <v>1769</v>
      </c>
      <c r="K103" s="61">
        <f t="shared" ref="K103" si="177">IFERROR(J103/J105,"-")</f>
        <v>0.6356449874236435</v>
      </c>
      <c r="L103" s="103">
        <f t="shared" si="124"/>
        <v>43730.434708875073</v>
      </c>
      <c r="M103" s="208">
        <f t="shared" si="173"/>
        <v>7.5620912238703888E-2</v>
      </c>
      <c r="P103" s="112"/>
      <c r="Q103" s="112"/>
      <c r="R103" s="112"/>
    </row>
    <row r="104" spans="2:18" s="20" customFormat="1" ht="13.15" customHeight="1">
      <c r="B104" s="316"/>
      <c r="C104" s="316"/>
      <c r="D104" s="313"/>
      <c r="E104" s="63">
        <v>5</v>
      </c>
      <c r="F104" s="79" t="s">
        <v>256</v>
      </c>
      <c r="G104" s="35" t="s">
        <v>257</v>
      </c>
      <c r="H104" s="81">
        <v>65451331</v>
      </c>
      <c r="I104" s="101">
        <f t="shared" ref="I104" si="178">IFERROR(H104/H105,"-")</f>
        <v>7.672943276262098E-2</v>
      </c>
      <c r="J104" s="50">
        <v>975</v>
      </c>
      <c r="K104" s="101">
        <f t="shared" ref="K104" si="179">IFERROR(J104/J105,"-")</f>
        <v>0.35034135824649659</v>
      </c>
      <c r="L104" s="104">
        <f t="shared" si="124"/>
        <v>67129.570256410254</v>
      </c>
      <c r="M104" s="209">
        <f t="shared" si="173"/>
        <v>4.1679134783909715E-2</v>
      </c>
      <c r="P104" s="112"/>
      <c r="Q104" s="112"/>
      <c r="R104" s="112"/>
    </row>
    <row r="105" spans="2:18" s="20" customFormat="1" ht="13.15" customHeight="1">
      <c r="B105" s="299"/>
      <c r="C105" s="299"/>
      <c r="D105" s="315"/>
      <c r="E105" s="82" t="s">
        <v>151</v>
      </c>
      <c r="F105" s="83"/>
      <c r="G105" s="84"/>
      <c r="H105" s="85">
        <v>853014660</v>
      </c>
      <c r="I105" s="67" t="s">
        <v>132</v>
      </c>
      <c r="J105" s="52">
        <v>2783</v>
      </c>
      <c r="K105" s="67" t="s">
        <v>132</v>
      </c>
      <c r="L105" s="106">
        <f t="shared" si="124"/>
        <v>306509.04060366511</v>
      </c>
      <c r="M105" s="210">
        <f t="shared" si="173"/>
        <v>0.11896721241396999</v>
      </c>
      <c r="P105" s="112"/>
      <c r="Q105" s="112"/>
      <c r="R105" s="112"/>
    </row>
    <row r="106" spans="2:18" s="20" customFormat="1" ht="13.15" customHeight="1">
      <c r="B106" s="298">
        <v>18</v>
      </c>
      <c r="C106" s="298" t="s">
        <v>64</v>
      </c>
      <c r="D106" s="312">
        <f>R21</f>
        <v>21155</v>
      </c>
      <c r="E106" s="57">
        <v>1</v>
      </c>
      <c r="F106" s="86" t="s">
        <v>224</v>
      </c>
      <c r="G106" s="30" t="s">
        <v>225</v>
      </c>
      <c r="H106" s="235">
        <v>112657170</v>
      </c>
      <c r="I106" s="58">
        <f t="shared" ref="I106" si="180">IFERROR(H106/H111,"-")</f>
        <v>0.12893592196381323</v>
      </c>
      <c r="J106" s="46">
        <v>1893</v>
      </c>
      <c r="K106" s="58">
        <f t="shared" ref="K106" si="181">IFERROR(J106/J111,"-")</f>
        <v>0.71650264950794851</v>
      </c>
      <c r="L106" s="102">
        <f t="shared" si="124"/>
        <v>59512.503961965136</v>
      </c>
      <c r="M106" s="211">
        <f>IFERROR(J106/$R$21,0)</f>
        <v>8.9482391869534383E-2</v>
      </c>
      <c r="P106" s="112"/>
      <c r="Q106" s="112"/>
      <c r="R106" s="112"/>
    </row>
    <row r="107" spans="2:18" s="20" customFormat="1" ht="13.15" customHeight="1">
      <c r="B107" s="316"/>
      <c r="C107" s="316"/>
      <c r="D107" s="313"/>
      <c r="E107" s="60">
        <v>2</v>
      </c>
      <c r="F107" s="75" t="s">
        <v>226</v>
      </c>
      <c r="G107" s="31" t="s">
        <v>227</v>
      </c>
      <c r="H107" s="77">
        <v>100437995</v>
      </c>
      <c r="I107" s="61">
        <f t="shared" ref="I107" si="182">IFERROR(H107/H111,"-")</f>
        <v>0.11495109885613018</v>
      </c>
      <c r="J107" s="48">
        <v>1204</v>
      </c>
      <c r="K107" s="61">
        <f t="shared" ref="K107" si="183">IFERROR(J107/J111,"-")</f>
        <v>0.45571536714610145</v>
      </c>
      <c r="L107" s="103">
        <f t="shared" si="124"/>
        <v>83420.261627906977</v>
      </c>
      <c r="M107" s="208">
        <f t="shared" ref="M107:M111" si="184">IFERROR(J107/$R$21,0)</f>
        <v>5.6913259276766721E-2</v>
      </c>
      <c r="P107" s="112"/>
      <c r="Q107" s="112"/>
      <c r="R107" s="112"/>
    </row>
    <row r="108" spans="2:18" s="20" customFormat="1" ht="13.15" customHeight="1">
      <c r="B108" s="316"/>
      <c r="C108" s="316"/>
      <c r="D108" s="313"/>
      <c r="E108" s="60">
        <v>3</v>
      </c>
      <c r="F108" s="75" t="s">
        <v>228</v>
      </c>
      <c r="G108" s="34" t="s">
        <v>229</v>
      </c>
      <c r="H108" s="77">
        <v>97297586</v>
      </c>
      <c r="I108" s="61">
        <f t="shared" ref="I108" si="185">IFERROR(H108/H111,"-")</f>
        <v>0.11135690658449353</v>
      </c>
      <c r="J108" s="48">
        <v>706</v>
      </c>
      <c r="K108" s="61">
        <f t="shared" ref="K108" si="186">IFERROR(J108/J111,"-")</f>
        <v>0.26722180166540499</v>
      </c>
      <c r="L108" s="103">
        <f t="shared" si="124"/>
        <v>137815.27762039661</v>
      </c>
      <c r="M108" s="208">
        <f t="shared" si="184"/>
        <v>3.3372725124084138E-2</v>
      </c>
      <c r="P108" s="112"/>
      <c r="Q108" s="112"/>
      <c r="R108" s="112"/>
    </row>
    <row r="109" spans="2:18" s="20" customFormat="1" ht="13.15" customHeight="1">
      <c r="B109" s="316"/>
      <c r="C109" s="316"/>
      <c r="D109" s="313"/>
      <c r="E109" s="60">
        <v>4</v>
      </c>
      <c r="F109" s="75" t="s">
        <v>230</v>
      </c>
      <c r="G109" s="34" t="s">
        <v>231</v>
      </c>
      <c r="H109" s="77">
        <v>83613771</v>
      </c>
      <c r="I109" s="61">
        <f t="shared" ref="I109" si="187">IFERROR(H109/H111,"-")</f>
        <v>9.569580571530556E-2</v>
      </c>
      <c r="J109" s="48">
        <v>1647</v>
      </c>
      <c r="K109" s="61">
        <f t="shared" ref="K109" si="188">IFERROR(J109/J111,"-")</f>
        <v>0.6233913701741105</v>
      </c>
      <c r="L109" s="103">
        <f t="shared" si="124"/>
        <v>50767.316939890712</v>
      </c>
      <c r="M109" s="208">
        <f t="shared" si="184"/>
        <v>7.7853935239896005E-2</v>
      </c>
      <c r="P109" s="112"/>
      <c r="Q109" s="112"/>
      <c r="R109" s="112"/>
    </row>
    <row r="110" spans="2:18" s="20" customFormat="1" ht="13.15" customHeight="1">
      <c r="B110" s="316"/>
      <c r="C110" s="316"/>
      <c r="D110" s="313"/>
      <c r="E110" s="63">
        <v>5</v>
      </c>
      <c r="F110" s="79" t="s">
        <v>256</v>
      </c>
      <c r="G110" s="35" t="s">
        <v>257</v>
      </c>
      <c r="H110" s="81">
        <v>76971521</v>
      </c>
      <c r="I110" s="101">
        <f t="shared" ref="I110" si="189">IFERROR(H110/H111,"-")</f>
        <v>8.809376291888045E-2</v>
      </c>
      <c r="J110" s="50">
        <v>966</v>
      </c>
      <c r="K110" s="101">
        <f t="shared" ref="K110" si="190">IFERROR(J110/J111,"-")</f>
        <v>0.36563209689629067</v>
      </c>
      <c r="L110" s="104">
        <f t="shared" si="124"/>
        <v>79680.66356107661</v>
      </c>
      <c r="M110" s="209">
        <f t="shared" si="184"/>
        <v>4.5662963838336089E-2</v>
      </c>
      <c r="P110" s="112"/>
      <c r="Q110" s="112"/>
      <c r="R110" s="112"/>
    </row>
    <row r="111" spans="2:18" s="20" customFormat="1" ht="13.15" customHeight="1">
      <c r="B111" s="299"/>
      <c r="C111" s="299"/>
      <c r="D111" s="315"/>
      <c r="E111" s="82" t="s">
        <v>151</v>
      </c>
      <c r="F111" s="83"/>
      <c r="G111" s="84"/>
      <c r="H111" s="85">
        <v>873745410</v>
      </c>
      <c r="I111" s="67" t="s">
        <v>132</v>
      </c>
      <c r="J111" s="52">
        <v>2642</v>
      </c>
      <c r="K111" s="67" t="s">
        <v>132</v>
      </c>
      <c r="L111" s="106">
        <f t="shared" si="124"/>
        <v>330713.62982588948</v>
      </c>
      <c r="M111" s="210">
        <f t="shared" si="184"/>
        <v>0.1248877333963602</v>
      </c>
      <c r="P111" s="112"/>
      <c r="Q111" s="112"/>
      <c r="R111" s="112"/>
    </row>
    <row r="112" spans="2:18" s="20" customFormat="1" ht="13.15" customHeight="1">
      <c r="B112" s="298">
        <v>19</v>
      </c>
      <c r="C112" s="298" t="s">
        <v>114</v>
      </c>
      <c r="D112" s="312">
        <f>R22</f>
        <v>14704</v>
      </c>
      <c r="E112" s="57">
        <v>1</v>
      </c>
      <c r="F112" s="86" t="s">
        <v>226</v>
      </c>
      <c r="G112" s="30" t="s">
        <v>227</v>
      </c>
      <c r="H112" s="235">
        <v>54910530</v>
      </c>
      <c r="I112" s="58">
        <f t="shared" ref="I112" si="191">IFERROR(H112/H117,"-")</f>
        <v>0.13160253819085094</v>
      </c>
      <c r="J112" s="46">
        <v>663</v>
      </c>
      <c r="K112" s="58">
        <f t="shared" ref="K112" si="192">IFERROR(J112/J117,"-")</f>
        <v>0.45755693581780538</v>
      </c>
      <c r="L112" s="102">
        <f t="shared" si="124"/>
        <v>82821.312217194572</v>
      </c>
      <c r="M112" s="211">
        <f>IFERROR(J112/$R$22,0)</f>
        <v>4.5089771490750816E-2</v>
      </c>
      <c r="P112" s="112"/>
      <c r="Q112" s="112"/>
      <c r="R112" s="112"/>
    </row>
    <row r="113" spans="2:18" s="20" customFormat="1" ht="13.15" customHeight="1">
      <c r="B113" s="316"/>
      <c r="C113" s="316"/>
      <c r="D113" s="313"/>
      <c r="E113" s="60">
        <v>2</v>
      </c>
      <c r="F113" s="75" t="s">
        <v>224</v>
      </c>
      <c r="G113" s="31" t="s">
        <v>225</v>
      </c>
      <c r="H113" s="77">
        <v>51403042</v>
      </c>
      <c r="I113" s="61">
        <f t="shared" ref="I113" si="193">IFERROR(H113/H117,"-")</f>
        <v>0.12319623937213708</v>
      </c>
      <c r="J113" s="48">
        <v>944</v>
      </c>
      <c r="K113" s="61">
        <f t="shared" ref="K113" si="194">IFERROR(J113/J117,"-")</f>
        <v>0.65148378191856449</v>
      </c>
      <c r="L113" s="103">
        <f t="shared" si="124"/>
        <v>54452.375</v>
      </c>
      <c r="M113" s="208">
        <f t="shared" ref="M113:M117" si="195">IFERROR(J113/$R$22,0)</f>
        <v>6.4200217627856368E-2</v>
      </c>
      <c r="P113" s="112"/>
      <c r="Q113" s="112"/>
      <c r="R113" s="112"/>
    </row>
    <row r="114" spans="2:18" s="20" customFormat="1" ht="13.15" customHeight="1">
      <c r="B114" s="316"/>
      <c r="C114" s="316"/>
      <c r="D114" s="313"/>
      <c r="E114" s="60">
        <v>3</v>
      </c>
      <c r="F114" s="75" t="s">
        <v>228</v>
      </c>
      <c r="G114" s="34" t="s">
        <v>229</v>
      </c>
      <c r="H114" s="77">
        <v>43730962</v>
      </c>
      <c r="I114" s="61">
        <f t="shared" ref="I114" si="196">IFERROR(H114/H117,"-")</f>
        <v>0.10480877887588502</v>
      </c>
      <c r="J114" s="48">
        <v>335</v>
      </c>
      <c r="K114" s="61">
        <f t="shared" ref="K114" si="197">IFERROR(J114/J117,"-")</f>
        <v>0.23119392684610077</v>
      </c>
      <c r="L114" s="103">
        <f t="shared" si="124"/>
        <v>130540.18507462686</v>
      </c>
      <c r="M114" s="208">
        <f t="shared" si="195"/>
        <v>2.27829162132753E-2</v>
      </c>
      <c r="P114" s="112"/>
      <c r="Q114" s="112"/>
      <c r="R114" s="112"/>
    </row>
    <row r="115" spans="2:18" s="20" customFormat="1" ht="13.15" customHeight="1">
      <c r="B115" s="316"/>
      <c r="C115" s="316"/>
      <c r="D115" s="313"/>
      <c r="E115" s="60">
        <v>4</v>
      </c>
      <c r="F115" s="75" t="s">
        <v>230</v>
      </c>
      <c r="G115" s="34" t="s">
        <v>231</v>
      </c>
      <c r="H115" s="77">
        <v>40766962</v>
      </c>
      <c r="I115" s="61">
        <f t="shared" ref="I115" si="198">IFERROR(H115/H117,"-")</f>
        <v>9.770504261259122E-2</v>
      </c>
      <c r="J115" s="48">
        <v>865</v>
      </c>
      <c r="K115" s="61">
        <f t="shared" ref="K115" si="199">IFERROR(J115/J117,"-")</f>
        <v>0.59696342305037953</v>
      </c>
      <c r="L115" s="103">
        <f t="shared" si="124"/>
        <v>47129.43583815029</v>
      </c>
      <c r="M115" s="208">
        <f t="shared" si="195"/>
        <v>5.8827529923830252E-2</v>
      </c>
      <c r="P115" s="112"/>
      <c r="Q115" s="112"/>
      <c r="R115" s="112"/>
    </row>
    <row r="116" spans="2:18" s="20" customFormat="1" ht="13.15" customHeight="1">
      <c r="B116" s="316"/>
      <c r="C116" s="316"/>
      <c r="D116" s="313"/>
      <c r="E116" s="63">
        <v>5</v>
      </c>
      <c r="F116" s="79" t="s">
        <v>256</v>
      </c>
      <c r="G116" s="35" t="s">
        <v>257</v>
      </c>
      <c r="H116" s="81">
        <v>30860505</v>
      </c>
      <c r="I116" s="101">
        <f t="shared" ref="I116" si="200">IFERROR(H116/H117,"-")</f>
        <v>7.3962512979777212E-2</v>
      </c>
      <c r="J116" s="50">
        <v>451</v>
      </c>
      <c r="K116" s="101">
        <f t="shared" ref="K116" si="201">IFERROR(J116/J117,"-")</f>
        <v>0.31124913733609388</v>
      </c>
      <c r="L116" s="104">
        <f t="shared" si="124"/>
        <v>68426.840354767177</v>
      </c>
      <c r="M116" s="209">
        <f t="shared" si="195"/>
        <v>3.0671926006528835E-2</v>
      </c>
      <c r="P116" s="112"/>
      <c r="Q116" s="112"/>
      <c r="R116" s="112"/>
    </row>
    <row r="117" spans="2:18" s="20" customFormat="1" ht="13.15" customHeight="1">
      <c r="B117" s="299"/>
      <c r="C117" s="299"/>
      <c r="D117" s="315"/>
      <c r="E117" s="82" t="s">
        <v>151</v>
      </c>
      <c r="F117" s="83"/>
      <c r="G117" s="84"/>
      <c r="H117" s="85">
        <v>417245220</v>
      </c>
      <c r="I117" s="67" t="s">
        <v>132</v>
      </c>
      <c r="J117" s="52">
        <v>1449</v>
      </c>
      <c r="K117" s="67" t="s">
        <v>132</v>
      </c>
      <c r="L117" s="106">
        <f t="shared" si="124"/>
        <v>287953.91304347827</v>
      </c>
      <c r="M117" s="210">
        <f t="shared" si="195"/>
        <v>9.8544613710554951E-2</v>
      </c>
      <c r="P117" s="112"/>
      <c r="Q117" s="112"/>
      <c r="R117" s="112"/>
    </row>
    <row r="118" spans="2:18" s="20" customFormat="1" ht="13.15" customHeight="1">
      <c r="B118" s="298">
        <v>20</v>
      </c>
      <c r="C118" s="298" t="s">
        <v>115</v>
      </c>
      <c r="D118" s="312">
        <f>R23</f>
        <v>21797</v>
      </c>
      <c r="E118" s="57">
        <v>1</v>
      </c>
      <c r="F118" s="86" t="s">
        <v>224</v>
      </c>
      <c r="G118" s="30" t="s">
        <v>225</v>
      </c>
      <c r="H118" s="235">
        <v>93118939</v>
      </c>
      <c r="I118" s="58">
        <f t="shared" ref="I118" si="202">IFERROR(H118/H123,"-")</f>
        <v>0.14369718774979862</v>
      </c>
      <c r="J118" s="46">
        <v>1573</v>
      </c>
      <c r="K118" s="58">
        <f t="shared" ref="K118" si="203">IFERROR(J118/J123,"-")</f>
        <v>0.70411817367949869</v>
      </c>
      <c r="L118" s="102">
        <f t="shared" si="124"/>
        <v>59198.3083280356</v>
      </c>
      <c r="M118" s="211">
        <f>IFERROR(J118/$R$23,0)</f>
        <v>7.216589438913612E-2</v>
      </c>
      <c r="P118" s="112"/>
      <c r="Q118" s="112"/>
      <c r="R118" s="112"/>
    </row>
    <row r="119" spans="2:18" s="20" customFormat="1" ht="13.15" customHeight="1">
      <c r="B119" s="316"/>
      <c r="C119" s="316"/>
      <c r="D119" s="313"/>
      <c r="E119" s="60">
        <v>2</v>
      </c>
      <c r="F119" s="75" t="s">
        <v>226</v>
      </c>
      <c r="G119" s="31" t="s">
        <v>227</v>
      </c>
      <c r="H119" s="77">
        <v>87780136</v>
      </c>
      <c r="I119" s="61">
        <f t="shared" ref="I119" si="204">IFERROR(H119/H123,"-")</f>
        <v>0.13545857393730459</v>
      </c>
      <c r="J119" s="48">
        <v>1155</v>
      </c>
      <c r="K119" s="61">
        <f t="shared" ref="K119" si="205">IFERROR(J119/J123,"-")</f>
        <v>0.51700984780662484</v>
      </c>
      <c r="L119" s="103">
        <f t="shared" si="124"/>
        <v>76000.11774891775</v>
      </c>
      <c r="M119" s="208">
        <f t="shared" ref="M119:M123" si="206">IFERROR(J119/$R$23,0)</f>
        <v>5.2988943432582467E-2</v>
      </c>
      <c r="P119" s="112"/>
      <c r="Q119" s="112"/>
      <c r="R119" s="112"/>
    </row>
    <row r="120" spans="2:18" s="20" customFormat="1" ht="13.15" customHeight="1">
      <c r="B120" s="316"/>
      <c r="C120" s="316"/>
      <c r="D120" s="313"/>
      <c r="E120" s="60">
        <v>3</v>
      </c>
      <c r="F120" s="75" t="s">
        <v>228</v>
      </c>
      <c r="G120" s="34" t="s">
        <v>229</v>
      </c>
      <c r="H120" s="77">
        <v>80475698</v>
      </c>
      <c r="I120" s="61">
        <f t="shared" ref="I120" si="207">IFERROR(H120/H123,"-")</f>
        <v>0.12418667576100811</v>
      </c>
      <c r="J120" s="48">
        <v>536</v>
      </c>
      <c r="K120" s="61">
        <f t="shared" ref="K120" si="208">IFERROR(J120/J123,"-")</f>
        <v>0.23992837958818264</v>
      </c>
      <c r="L120" s="103">
        <f t="shared" si="124"/>
        <v>150141.2276119403</v>
      </c>
      <c r="M120" s="208">
        <f t="shared" si="206"/>
        <v>2.4590539982566408E-2</v>
      </c>
      <c r="P120" s="112"/>
      <c r="Q120" s="112"/>
      <c r="R120" s="112"/>
    </row>
    <row r="121" spans="2:18" s="20" customFormat="1" ht="13.15" customHeight="1">
      <c r="B121" s="316"/>
      <c r="C121" s="316"/>
      <c r="D121" s="313"/>
      <c r="E121" s="60">
        <v>4</v>
      </c>
      <c r="F121" s="75" t="s">
        <v>230</v>
      </c>
      <c r="G121" s="34" t="s">
        <v>231</v>
      </c>
      <c r="H121" s="77">
        <v>59043028</v>
      </c>
      <c r="I121" s="61">
        <f t="shared" ref="I121" si="209">IFERROR(H121/H123,"-")</f>
        <v>9.1112690618528377E-2</v>
      </c>
      <c r="J121" s="48">
        <v>1311</v>
      </c>
      <c r="K121" s="61">
        <f t="shared" ref="K121" si="210">IFERROR(J121/J123,"-")</f>
        <v>0.58683974932855865</v>
      </c>
      <c r="L121" s="103">
        <f t="shared" si="124"/>
        <v>45036.634630053391</v>
      </c>
      <c r="M121" s="208">
        <f t="shared" si="206"/>
        <v>6.0145891636463736E-2</v>
      </c>
      <c r="P121" s="112"/>
      <c r="Q121" s="112"/>
      <c r="R121" s="112"/>
    </row>
    <row r="122" spans="2:18" s="20" customFormat="1" ht="13.15" customHeight="1">
      <c r="B122" s="316"/>
      <c r="C122" s="316"/>
      <c r="D122" s="313"/>
      <c r="E122" s="63">
        <v>5</v>
      </c>
      <c r="F122" s="79" t="s">
        <v>234</v>
      </c>
      <c r="G122" s="35" t="s">
        <v>235</v>
      </c>
      <c r="H122" s="81">
        <v>50717169</v>
      </c>
      <c r="I122" s="101">
        <f t="shared" ref="I122" si="211">IFERROR(H122/H123,"-")</f>
        <v>7.8264578980343266E-2</v>
      </c>
      <c r="J122" s="50">
        <v>881</v>
      </c>
      <c r="K122" s="101">
        <f t="shared" ref="K122" si="212">IFERROR(J122/J123,"-")</f>
        <v>0.39435989256938225</v>
      </c>
      <c r="L122" s="104">
        <f t="shared" si="124"/>
        <v>57567.728717366626</v>
      </c>
      <c r="M122" s="209">
        <f t="shared" si="206"/>
        <v>4.0418406202688446E-2</v>
      </c>
      <c r="P122" s="112"/>
      <c r="Q122" s="112"/>
      <c r="R122" s="112"/>
    </row>
    <row r="123" spans="2:18" s="20" customFormat="1" ht="13.15" customHeight="1">
      <c r="B123" s="299"/>
      <c r="C123" s="299"/>
      <c r="D123" s="315"/>
      <c r="E123" s="82" t="s">
        <v>151</v>
      </c>
      <c r="F123" s="83"/>
      <c r="G123" s="84"/>
      <c r="H123" s="85">
        <v>648022000</v>
      </c>
      <c r="I123" s="67" t="s">
        <v>132</v>
      </c>
      <c r="J123" s="52">
        <v>2234</v>
      </c>
      <c r="K123" s="67" t="s">
        <v>132</v>
      </c>
      <c r="L123" s="106">
        <f t="shared" si="124"/>
        <v>290072.5156669651</v>
      </c>
      <c r="M123" s="210">
        <f t="shared" si="206"/>
        <v>0.1024911685094279</v>
      </c>
      <c r="P123" s="112"/>
      <c r="Q123" s="112"/>
      <c r="R123" s="112"/>
    </row>
    <row r="124" spans="2:18" s="20" customFormat="1" ht="13.15" customHeight="1">
      <c r="B124" s="298">
        <v>21</v>
      </c>
      <c r="C124" s="298" t="s">
        <v>116</v>
      </c>
      <c r="D124" s="312">
        <f>R24</f>
        <v>14535</v>
      </c>
      <c r="E124" s="57">
        <v>1</v>
      </c>
      <c r="F124" s="86" t="s">
        <v>226</v>
      </c>
      <c r="G124" s="30" t="s">
        <v>227</v>
      </c>
      <c r="H124" s="235">
        <v>77993098</v>
      </c>
      <c r="I124" s="58">
        <f t="shared" ref="I124" si="213">IFERROR(H124/H129,"-")</f>
        <v>0.15512632766323614</v>
      </c>
      <c r="J124" s="46">
        <v>805</v>
      </c>
      <c r="K124" s="58">
        <f t="shared" ref="K124" si="214">IFERROR(J124/J129,"-")</f>
        <v>0.52856204858831257</v>
      </c>
      <c r="L124" s="102">
        <f t="shared" si="124"/>
        <v>96885.836024844713</v>
      </c>
      <c r="M124" s="211">
        <f>IFERROR(J124/$R$24,0)</f>
        <v>5.538355693154455E-2</v>
      </c>
      <c r="P124" s="112"/>
      <c r="Q124" s="112"/>
      <c r="R124" s="112"/>
    </row>
    <row r="125" spans="2:18" s="20" customFormat="1" ht="13.15" customHeight="1">
      <c r="B125" s="316"/>
      <c r="C125" s="316"/>
      <c r="D125" s="313"/>
      <c r="E125" s="60">
        <v>2</v>
      </c>
      <c r="F125" s="75" t="s">
        <v>224</v>
      </c>
      <c r="G125" s="31" t="s">
        <v>225</v>
      </c>
      <c r="H125" s="77">
        <v>67371823</v>
      </c>
      <c r="I125" s="61">
        <f t="shared" ref="I125" si="215">IFERROR(H125/H129,"-")</f>
        <v>0.13400087646175496</v>
      </c>
      <c r="J125" s="48">
        <v>1068</v>
      </c>
      <c r="K125" s="61">
        <f t="shared" ref="K125" si="216">IFERROR(J125/J129,"-")</f>
        <v>0.70124753775443205</v>
      </c>
      <c r="L125" s="103">
        <f t="shared" si="124"/>
        <v>63082.231273408237</v>
      </c>
      <c r="M125" s="208">
        <f t="shared" ref="M125:M129" si="217">IFERROR(J125/$R$24,0)</f>
        <v>7.3477812177502586E-2</v>
      </c>
      <c r="P125" s="112"/>
      <c r="Q125" s="112"/>
      <c r="R125" s="112"/>
    </row>
    <row r="126" spans="2:18" s="20" customFormat="1" ht="13.15" customHeight="1">
      <c r="B126" s="316"/>
      <c r="C126" s="316"/>
      <c r="D126" s="313"/>
      <c r="E126" s="60">
        <v>3</v>
      </c>
      <c r="F126" s="75" t="s">
        <v>228</v>
      </c>
      <c r="G126" s="34" t="s">
        <v>229</v>
      </c>
      <c r="H126" s="77">
        <v>41498626</v>
      </c>
      <c r="I126" s="61">
        <f t="shared" ref="I126" si="218">IFERROR(H126/H129,"-")</f>
        <v>8.2539732611340691E-2</v>
      </c>
      <c r="J126" s="48">
        <v>334</v>
      </c>
      <c r="K126" s="61">
        <f t="shared" ref="K126" si="219">IFERROR(J126/J129,"-")</f>
        <v>0.21930400525279053</v>
      </c>
      <c r="L126" s="103">
        <f t="shared" si="124"/>
        <v>124247.38323353294</v>
      </c>
      <c r="M126" s="208">
        <f t="shared" si="217"/>
        <v>2.2979016167870656E-2</v>
      </c>
      <c r="P126" s="112"/>
      <c r="Q126" s="112"/>
      <c r="R126" s="112"/>
    </row>
    <row r="127" spans="2:18" s="20" customFormat="1" ht="13.15" customHeight="1">
      <c r="B127" s="316"/>
      <c r="C127" s="316"/>
      <c r="D127" s="313"/>
      <c r="E127" s="60">
        <v>4</v>
      </c>
      <c r="F127" s="75" t="s">
        <v>230</v>
      </c>
      <c r="G127" s="34" t="s">
        <v>231</v>
      </c>
      <c r="H127" s="77">
        <v>39919546</v>
      </c>
      <c r="I127" s="61">
        <f t="shared" ref="I127" si="220">IFERROR(H127/H129,"-")</f>
        <v>7.9398981855594797E-2</v>
      </c>
      <c r="J127" s="48">
        <v>924</v>
      </c>
      <c r="K127" s="61">
        <f t="shared" ref="K127" si="221">IFERROR(J127/J129,"-")</f>
        <v>0.60669730794484567</v>
      </c>
      <c r="L127" s="103">
        <f t="shared" si="124"/>
        <v>43202.971861471859</v>
      </c>
      <c r="M127" s="208">
        <f t="shared" si="217"/>
        <v>6.3570691434468529E-2</v>
      </c>
      <c r="P127" s="112"/>
      <c r="Q127" s="112"/>
      <c r="R127" s="112"/>
    </row>
    <row r="128" spans="2:18" s="20" customFormat="1" ht="13.15" customHeight="1">
      <c r="B128" s="316"/>
      <c r="C128" s="316"/>
      <c r="D128" s="313"/>
      <c r="E128" s="63">
        <v>5</v>
      </c>
      <c r="F128" s="79" t="s">
        <v>256</v>
      </c>
      <c r="G128" s="35" t="s">
        <v>257</v>
      </c>
      <c r="H128" s="81">
        <v>32618281</v>
      </c>
      <c r="I128" s="101">
        <f t="shared" ref="I128" si="222">IFERROR(H128/H129,"-")</f>
        <v>6.4876947780911451E-2</v>
      </c>
      <c r="J128" s="50">
        <v>415</v>
      </c>
      <c r="K128" s="101">
        <f t="shared" ref="K128" si="223">IFERROR(J128/J129,"-")</f>
        <v>0.27248850952068288</v>
      </c>
      <c r="L128" s="104">
        <f t="shared" si="124"/>
        <v>78598.267469879516</v>
      </c>
      <c r="M128" s="209">
        <f t="shared" si="217"/>
        <v>2.8551771585827314E-2</v>
      </c>
      <c r="P128" s="112"/>
      <c r="Q128" s="112"/>
      <c r="R128" s="112"/>
    </row>
    <row r="129" spans="2:18" s="20" customFormat="1" ht="13.15" customHeight="1">
      <c r="B129" s="299"/>
      <c r="C129" s="299"/>
      <c r="D129" s="315"/>
      <c r="E129" s="82" t="s">
        <v>151</v>
      </c>
      <c r="F129" s="83"/>
      <c r="G129" s="84"/>
      <c r="H129" s="85">
        <v>502771510</v>
      </c>
      <c r="I129" s="67" t="s">
        <v>132</v>
      </c>
      <c r="J129" s="52">
        <v>1523</v>
      </c>
      <c r="K129" s="67" t="s">
        <v>132</v>
      </c>
      <c r="L129" s="106">
        <f t="shared" si="124"/>
        <v>330119.17925147736</v>
      </c>
      <c r="M129" s="210">
        <f t="shared" si="217"/>
        <v>0.10478156174750602</v>
      </c>
      <c r="P129" s="112"/>
      <c r="Q129" s="112"/>
      <c r="R129" s="112"/>
    </row>
    <row r="130" spans="2:18" s="20" customFormat="1" ht="13.15" customHeight="1">
      <c r="B130" s="298">
        <v>22</v>
      </c>
      <c r="C130" s="298" t="s">
        <v>65</v>
      </c>
      <c r="D130" s="312">
        <f>R25</f>
        <v>18539</v>
      </c>
      <c r="E130" s="57">
        <v>1</v>
      </c>
      <c r="F130" s="86" t="s">
        <v>226</v>
      </c>
      <c r="G130" s="30" t="s">
        <v>227</v>
      </c>
      <c r="H130" s="235">
        <v>74046678</v>
      </c>
      <c r="I130" s="58">
        <f t="shared" ref="I130" si="224">IFERROR(H130/H135,"-")</f>
        <v>0.13805429351241932</v>
      </c>
      <c r="J130" s="46">
        <v>830</v>
      </c>
      <c r="K130" s="58">
        <f t="shared" ref="K130" si="225">IFERROR(J130/J135,"-")</f>
        <v>0.46892655367231639</v>
      </c>
      <c r="L130" s="102">
        <f t="shared" si="124"/>
        <v>89212.865060240962</v>
      </c>
      <c r="M130" s="211">
        <f>IFERROR(J130/$R$25,0)</f>
        <v>4.4770483844867578E-2</v>
      </c>
      <c r="P130" s="112"/>
      <c r="Q130" s="112"/>
      <c r="R130" s="112"/>
    </row>
    <row r="131" spans="2:18" s="20" customFormat="1" ht="13.15" customHeight="1">
      <c r="B131" s="316"/>
      <c r="C131" s="316"/>
      <c r="D131" s="313"/>
      <c r="E131" s="60">
        <v>2</v>
      </c>
      <c r="F131" s="75" t="s">
        <v>224</v>
      </c>
      <c r="G131" s="31" t="s">
        <v>225</v>
      </c>
      <c r="H131" s="77">
        <v>65015593</v>
      </c>
      <c r="I131" s="61">
        <f t="shared" ref="I131" si="226">IFERROR(H131/H135,"-")</f>
        <v>0.12121653531716838</v>
      </c>
      <c r="J131" s="48">
        <v>1216</v>
      </c>
      <c r="K131" s="61">
        <f t="shared" ref="K131" si="227">IFERROR(J131/J135,"-")</f>
        <v>0.6870056497175141</v>
      </c>
      <c r="L131" s="103">
        <f t="shared" si="124"/>
        <v>53466.770559210527</v>
      </c>
      <c r="M131" s="208">
        <f t="shared" ref="M131:M135" si="228">IFERROR(J131/$R$25,0)</f>
        <v>6.5591455849830088E-2</v>
      </c>
      <c r="P131" s="112"/>
      <c r="Q131" s="112"/>
      <c r="R131" s="112"/>
    </row>
    <row r="132" spans="2:18" s="20" customFormat="1" ht="13.15" customHeight="1">
      <c r="B132" s="316"/>
      <c r="C132" s="316"/>
      <c r="D132" s="313"/>
      <c r="E132" s="60">
        <v>3</v>
      </c>
      <c r="F132" s="75" t="s">
        <v>228</v>
      </c>
      <c r="G132" s="34" t="s">
        <v>229</v>
      </c>
      <c r="H132" s="77">
        <v>57125061</v>
      </c>
      <c r="I132" s="61">
        <f t="shared" ref="I132" si="229">IFERROR(H132/H135,"-")</f>
        <v>0.10650524981294715</v>
      </c>
      <c r="J132" s="48">
        <v>420</v>
      </c>
      <c r="K132" s="61">
        <f t="shared" ref="K132" si="230">IFERROR(J132/J135,"-")</f>
        <v>0.23728813559322035</v>
      </c>
      <c r="L132" s="103">
        <f t="shared" si="124"/>
        <v>136012.04999999999</v>
      </c>
      <c r="M132" s="208">
        <f t="shared" si="228"/>
        <v>2.265494363234263E-2</v>
      </c>
      <c r="P132" s="112"/>
      <c r="Q132" s="112"/>
      <c r="R132" s="112"/>
    </row>
    <row r="133" spans="2:18" s="20" customFormat="1" ht="13.15" customHeight="1">
      <c r="B133" s="316"/>
      <c r="C133" s="316"/>
      <c r="D133" s="313"/>
      <c r="E133" s="60">
        <v>4</v>
      </c>
      <c r="F133" s="75" t="s">
        <v>234</v>
      </c>
      <c r="G133" s="34" t="s">
        <v>235</v>
      </c>
      <c r="H133" s="77">
        <v>42010583</v>
      </c>
      <c r="I133" s="61">
        <f t="shared" ref="I133" si="231">IFERROR(H133/H135,"-")</f>
        <v>7.8325476750082612E-2</v>
      </c>
      <c r="J133" s="48">
        <v>723</v>
      </c>
      <c r="K133" s="61">
        <f t="shared" ref="K133" si="232">IFERROR(J133/J135,"-")</f>
        <v>0.40847457627118644</v>
      </c>
      <c r="L133" s="103">
        <f t="shared" si="124"/>
        <v>58105.923928077456</v>
      </c>
      <c r="M133" s="208">
        <f t="shared" si="228"/>
        <v>3.8998867252818384E-2</v>
      </c>
      <c r="P133" s="112"/>
      <c r="Q133" s="112"/>
      <c r="R133" s="112"/>
    </row>
    <row r="134" spans="2:18" s="20" customFormat="1" ht="13.15" customHeight="1">
      <c r="B134" s="316"/>
      <c r="C134" s="316"/>
      <c r="D134" s="313"/>
      <c r="E134" s="63">
        <v>5</v>
      </c>
      <c r="F134" s="79" t="s">
        <v>230</v>
      </c>
      <c r="G134" s="35" t="s">
        <v>231</v>
      </c>
      <c r="H134" s="81">
        <v>41862177</v>
      </c>
      <c r="I134" s="101">
        <f t="shared" ref="I134" si="233">IFERROR(H134/H135,"-")</f>
        <v>7.8048785262545467E-2</v>
      </c>
      <c r="J134" s="50">
        <v>1053</v>
      </c>
      <c r="K134" s="101">
        <f t="shared" ref="K134" si="234">IFERROR(J134/J135,"-")</f>
        <v>0.59491525423728808</v>
      </c>
      <c r="L134" s="104">
        <f t="shared" si="124"/>
        <v>39755.153846153844</v>
      </c>
      <c r="M134" s="209">
        <f t="shared" si="228"/>
        <v>5.6799180106801878E-2</v>
      </c>
      <c r="P134" s="112"/>
      <c r="Q134" s="112"/>
      <c r="R134" s="112"/>
    </row>
    <row r="135" spans="2:18" s="20" customFormat="1" ht="13.15" customHeight="1">
      <c r="B135" s="299"/>
      <c r="C135" s="299"/>
      <c r="D135" s="315"/>
      <c r="E135" s="82" t="s">
        <v>151</v>
      </c>
      <c r="F135" s="83"/>
      <c r="G135" s="84"/>
      <c r="H135" s="85">
        <v>536359110</v>
      </c>
      <c r="I135" s="67" t="s">
        <v>132</v>
      </c>
      <c r="J135" s="52">
        <v>1770</v>
      </c>
      <c r="K135" s="67" t="s">
        <v>132</v>
      </c>
      <c r="L135" s="106">
        <f t="shared" si="124"/>
        <v>303027.74576271186</v>
      </c>
      <c r="M135" s="210">
        <f t="shared" si="228"/>
        <v>9.5474405307729646E-2</v>
      </c>
      <c r="P135" s="112"/>
      <c r="Q135" s="112"/>
      <c r="R135" s="112"/>
    </row>
    <row r="136" spans="2:18" s="20" customFormat="1" ht="13.15" customHeight="1">
      <c r="B136" s="298">
        <v>23</v>
      </c>
      <c r="C136" s="298" t="s">
        <v>117</v>
      </c>
      <c r="D136" s="312">
        <f>R26</f>
        <v>30667</v>
      </c>
      <c r="E136" s="57">
        <v>1</v>
      </c>
      <c r="F136" s="86" t="s">
        <v>224</v>
      </c>
      <c r="G136" s="30" t="s">
        <v>225</v>
      </c>
      <c r="H136" s="235">
        <v>140899732</v>
      </c>
      <c r="I136" s="58">
        <f t="shared" ref="I136" si="235">IFERROR(H136/H141,"-")</f>
        <v>0.12654671386523789</v>
      </c>
      <c r="J136" s="46">
        <v>2274</v>
      </c>
      <c r="K136" s="58">
        <f t="shared" ref="K136" si="236">IFERROR(J136/J141,"-")</f>
        <v>0.7035891089108911</v>
      </c>
      <c r="L136" s="102">
        <f t="shared" si="124"/>
        <v>61961.183817062447</v>
      </c>
      <c r="M136" s="211">
        <f>IFERROR(J136/$R$26,0)</f>
        <v>7.4151367919913919E-2</v>
      </c>
      <c r="P136" s="112"/>
      <c r="Q136" s="112"/>
      <c r="R136" s="112"/>
    </row>
    <row r="137" spans="2:18" s="20" customFormat="1" ht="13.15" customHeight="1">
      <c r="B137" s="316"/>
      <c r="C137" s="316"/>
      <c r="D137" s="313"/>
      <c r="E137" s="60">
        <v>2</v>
      </c>
      <c r="F137" s="75" t="s">
        <v>226</v>
      </c>
      <c r="G137" s="31" t="s">
        <v>227</v>
      </c>
      <c r="H137" s="77">
        <v>123692142</v>
      </c>
      <c r="I137" s="61">
        <f t="shared" ref="I137" si="237">IFERROR(H137/H141,"-")</f>
        <v>0.111092007620372</v>
      </c>
      <c r="J137" s="48">
        <v>1528</v>
      </c>
      <c r="K137" s="61">
        <f t="shared" ref="K137" si="238">IFERROR(J137/J141,"-")</f>
        <v>0.47277227722772275</v>
      </c>
      <c r="L137" s="103">
        <f t="shared" si="124"/>
        <v>80950.354712041881</v>
      </c>
      <c r="M137" s="208">
        <f t="shared" ref="M137:M141" si="239">IFERROR(J137/$R$26,0)</f>
        <v>4.9825545374506799E-2</v>
      </c>
      <c r="P137" s="112"/>
      <c r="Q137" s="112"/>
      <c r="R137" s="112"/>
    </row>
    <row r="138" spans="2:18" s="20" customFormat="1" ht="13.15" customHeight="1">
      <c r="B138" s="316"/>
      <c r="C138" s="316"/>
      <c r="D138" s="313"/>
      <c r="E138" s="60">
        <v>3</v>
      </c>
      <c r="F138" s="75" t="s">
        <v>228</v>
      </c>
      <c r="G138" s="34" t="s">
        <v>229</v>
      </c>
      <c r="H138" s="77">
        <v>103057765</v>
      </c>
      <c r="I138" s="61">
        <f t="shared" ref="I138" si="240">IFERROR(H138/H141,"-")</f>
        <v>9.2559590525310056E-2</v>
      </c>
      <c r="J138" s="48">
        <v>730</v>
      </c>
      <c r="K138" s="61">
        <f t="shared" ref="K138" si="241">IFERROR(J138/J141,"-")</f>
        <v>0.22586633663366337</v>
      </c>
      <c r="L138" s="103">
        <f t="shared" ref="L138:L201" si="242">IFERROR(H138/J138,"-")</f>
        <v>141175.0205479452</v>
      </c>
      <c r="M138" s="208">
        <f t="shared" si="239"/>
        <v>2.3804089085988196E-2</v>
      </c>
      <c r="P138" s="112"/>
      <c r="Q138" s="112"/>
      <c r="R138" s="112"/>
    </row>
    <row r="139" spans="2:18" s="20" customFormat="1" ht="13.15" customHeight="1">
      <c r="B139" s="316"/>
      <c r="C139" s="316"/>
      <c r="D139" s="313"/>
      <c r="E139" s="60">
        <v>4</v>
      </c>
      <c r="F139" s="75" t="s">
        <v>230</v>
      </c>
      <c r="G139" s="34" t="s">
        <v>231</v>
      </c>
      <c r="H139" s="77">
        <v>95300388</v>
      </c>
      <c r="I139" s="61">
        <f t="shared" ref="I139" si="243">IFERROR(H139/H141,"-")</f>
        <v>8.5592433429767981E-2</v>
      </c>
      <c r="J139" s="48">
        <v>1993</v>
      </c>
      <c r="K139" s="61">
        <f t="shared" ref="K139" si="244">IFERROR(J139/J141,"-")</f>
        <v>0.61664603960396036</v>
      </c>
      <c r="L139" s="103">
        <f t="shared" si="242"/>
        <v>47817.555444054189</v>
      </c>
      <c r="M139" s="208">
        <f t="shared" si="239"/>
        <v>6.4988424038869147E-2</v>
      </c>
      <c r="P139" s="112"/>
      <c r="Q139" s="112"/>
      <c r="R139" s="112"/>
    </row>
    <row r="140" spans="2:18" s="20" customFormat="1" ht="13.15" customHeight="1">
      <c r="B140" s="316"/>
      <c r="C140" s="316"/>
      <c r="D140" s="313"/>
      <c r="E140" s="63">
        <v>5</v>
      </c>
      <c r="F140" s="79" t="s">
        <v>256</v>
      </c>
      <c r="G140" s="35" t="s">
        <v>257</v>
      </c>
      <c r="H140" s="81">
        <v>93906071</v>
      </c>
      <c r="I140" s="101">
        <f t="shared" ref="I140" si="245">IFERROR(H140/H141,"-")</f>
        <v>8.4340151172506928E-2</v>
      </c>
      <c r="J140" s="50">
        <v>1031</v>
      </c>
      <c r="K140" s="101">
        <f t="shared" ref="K140" si="246">IFERROR(J140/J141,"-")</f>
        <v>0.31899752475247523</v>
      </c>
      <c r="L140" s="104">
        <f t="shared" si="242"/>
        <v>91082.513094083421</v>
      </c>
      <c r="M140" s="209">
        <f t="shared" si="239"/>
        <v>3.3619199791306613E-2</v>
      </c>
      <c r="P140" s="112"/>
      <c r="Q140" s="112"/>
      <c r="R140" s="112"/>
    </row>
    <row r="141" spans="2:18" s="20" customFormat="1" ht="13.15" customHeight="1">
      <c r="B141" s="299"/>
      <c r="C141" s="299"/>
      <c r="D141" s="315"/>
      <c r="E141" s="82" t="s">
        <v>151</v>
      </c>
      <c r="F141" s="83"/>
      <c r="G141" s="84"/>
      <c r="H141" s="85">
        <v>1113420710</v>
      </c>
      <c r="I141" s="67" t="s">
        <v>132</v>
      </c>
      <c r="J141" s="52">
        <v>3232</v>
      </c>
      <c r="K141" s="67" t="s">
        <v>132</v>
      </c>
      <c r="L141" s="106">
        <f t="shared" si="242"/>
        <v>344498.98205445544</v>
      </c>
      <c r="M141" s="210">
        <f t="shared" si="239"/>
        <v>0.10539015880262172</v>
      </c>
      <c r="P141" s="112"/>
      <c r="Q141" s="112"/>
      <c r="R141" s="112"/>
    </row>
    <row r="142" spans="2:18" s="20" customFormat="1" ht="13.15" customHeight="1">
      <c r="B142" s="298">
        <v>24</v>
      </c>
      <c r="C142" s="298" t="s">
        <v>118</v>
      </c>
      <c r="D142" s="312">
        <f>R27</f>
        <v>13125</v>
      </c>
      <c r="E142" s="57">
        <v>1</v>
      </c>
      <c r="F142" s="86" t="s">
        <v>224</v>
      </c>
      <c r="G142" s="30" t="s">
        <v>225</v>
      </c>
      <c r="H142" s="235">
        <v>67979167</v>
      </c>
      <c r="I142" s="58">
        <f t="shared" ref="I142" si="247">IFERROR(H142/H147,"-")</f>
        <v>0.14746098380327968</v>
      </c>
      <c r="J142" s="46">
        <v>1129</v>
      </c>
      <c r="K142" s="58">
        <f t="shared" ref="K142" si="248">IFERROR(J142/J147,"-")</f>
        <v>0.67930204572803854</v>
      </c>
      <c r="L142" s="102">
        <f t="shared" si="242"/>
        <v>60211.839681133744</v>
      </c>
      <c r="M142" s="211">
        <f>IFERROR(J142/$R$27,0)</f>
        <v>8.601904761904762E-2</v>
      </c>
      <c r="P142" s="112"/>
      <c r="Q142" s="112"/>
      <c r="R142" s="112"/>
    </row>
    <row r="143" spans="2:18" s="20" customFormat="1" ht="13.15" customHeight="1">
      <c r="B143" s="316"/>
      <c r="C143" s="316"/>
      <c r="D143" s="313"/>
      <c r="E143" s="60">
        <v>2</v>
      </c>
      <c r="F143" s="75" t="s">
        <v>228</v>
      </c>
      <c r="G143" s="31" t="s">
        <v>229</v>
      </c>
      <c r="H143" s="77">
        <v>66490414</v>
      </c>
      <c r="I143" s="61">
        <f t="shared" ref="I143" si="249">IFERROR(H143/H147,"-")</f>
        <v>0.14423156820864488</v>
      </c>
      <c r="J143" s="48">
        <v>434</v>
      </c>
      <c r="K143" s="61">
        <f t="shared" ref="K143" si="250">IFERROR(J143/J147,"-")</f>
        <v>0.26113116726835139</v>
      </c>
      <c r="L143" s="103">
        <f t="shared" si="242"/>
        <v>153203.71889400922</v>
      </c>
      <c r="M143" s="208">
        <f t="shared" ref="M143:M147" si="251">IFERROR(J143/$R$27,0)</f>
        <v>3.3066666666666668E-2</v>
      </c>
      <c r="P143" s="112"/>
      <c r="Q143" s="112"/>
      <c r="R143" s="112"/>
    </row>
    <row r="144" spans="2:18" s="20" customFormat="1" ht="13.15" customHeight="1">
      <c r="B144" s="316"/>
      <c r="C144" s="316"/>
      <c r="D144" s="313"/>
      <c r="E144" s="60">
        <v>3</v>
      </c>
      <c r="F144" s="75" t="s">
        <v>226</v>
      </c>
      <c r="G144" s="34" t="s">
        <v>227</v>
      </c>
      <c r="H144" s="77">
        <v>61222550</v>
      </c>
      <c r="I144" s="61">
        <f t="shared" ref="I144" si="252">IFERROR(H144/H147,"-")</f>
        <v>0.13280447308137036</v>
      </c>
      <c r="J144" s="48">
        <v>739</v>
      </c>
      <c r="K144" s="61">
        <f t="shared" ref="K144" si="253">IFERROR(J144/J147,"-")</f>
        <v>0.4446450060168472</v>
      </c>
      <c r="L144" s="103">
        <f t="shared" si="242"/>
        <v>82845.128552097434</v>
      </c>
      <c r="M144" s="208">
        <f t="shared" si="251"/>
        <v>5.6304761904761906E-2</v>
      </c>
      <c r="P144" s="112"/>
      <c r="Q144" s="112"/>
      <c r="R144" s="112"/>
    </row>
    <row r="145" spans="2:18" s="20" customFormat="1" ht="13.15" customHeight="1">
      <c r="B145" s="316"/>
      <c r="C145" s="316"/>
      <c r="D145" s="313"/>
      <c r="E145" s="60">
        <v>4</v>
      </c>
      <c r="F145" s="75" t="s">
        <v>230</v>
      </c>
      <c r="G145" s="34" t="s">
        <v>231</v>
      </c>
      <c r="H145" s="77">
        <v>43591176</v>
      </c>
      <c r="I145" s="61">
        <f t="shared" ref="I145" si="254">IFERROR(H145/H147,"-")</f>
        <v>9.4558347531706513E-2</v>
      </c>
      <c r="J145" s="48">
        <v>968</v>
      </c>
      <c r="K145" s="61">
        <f t="shared" ref="K145" si="255">IFERROR(J145/J147,"-")</f>
        <v>0.58243080625752108</v>
      </c>
      <c r="L145" s="103">
        <f t="shared" si="242"/>
        <v>45032.206611570247</v>
      </c>
      <c r="M145" s="208">
        <f t="shared" si="251"/>
        <v>7.3752380952380958E-2</v>
      </c>
      <c r="P145" s="112"/>
      <c r="Q145" s="112"/>
      <c r="R145" s="112"/>
    </row>
    <row r="146" spans="2:18" s="20" customFormat="1" ht="13.15" customHeight="1">
      <c r="B146" s="316"/>
      <c r="C146" s="316"/>
      <c r="D146" s="313"/>
      <c r="E146" s="63">
        <v>5</v>
      </c>
      <c r="F146" s="79" t="s">
        <v>256</v>
      </c>
      <c r="G146" s="35" t="s">
        <v>257</v>
      </c>
      <c r="H146" s="81">
        <v>34189139</v>
      </c>
      <c r="I146" s="101">
        <f t="shared" ref="I146" si="256">IFERROR(H146/H147,"-")</f>
        <v>7.4163369379431757E-2</v>
      </c>
      <c r="J146" s="50">
        <v>460</v>
      </c>
      <c r="K146" s="101">
        <f t="shared" ref="K146" si="257">IFERROR(J146/J147,"-")</f>
        <v>0.27677496991576411</v>
      </c>
      <c r="L146" s="104">
        <f t="shared" si="242"/>
        <v>74324.215217391305</v>
      </c>
      <c r="M146" s="209">
        <f t="shared" si="251"/>
        <v>3.504761904761905E-2</v>
      </c>
      <c r="P146" s="112"/>
      <c r="Q146" s="112"/>
      <c r="R146" s="112"/>
    </row>
    <row r="147" spans="2:18" s="20" customFormat="1" ht="13.15" customHeight="1">
      <c r="B147" s="299"/>
      <c r="C147" s="299"/>
      <c r="D147" s="315"/>
      <c r="E147" s="82" t="s">
        <v>151</v>
      </c>
      <c r="F147" s="83"/>
      <c r="G147" s="84"/>
      <c r="H147" s="85">
        <v>460997650</v>
      </c>
      <c r="I147" s="67" t="s">
        <v>132</v>
      </c>
      <c r="J147" s="52">
        <v>1662</v>
      </c>
      <c r="K147" s="67" t="s">
        <v>132</v>
      </c>
      <c r="L147" s="106">
        <f t="shared" si="242"/>
        <v>277375.2406738869</v>
      </c>
      <c r="M147" s="210">
        <f t="shared" si="251"/>
        <v>0.12662857142857142</v>
      </c>
      <c r="P147" s="112"/>
      <c r="Q147" s="112"/>
      <c r="R147" s="112"/>
    </row>
    <row r="148" spans="2:18" s="20" customFormat="1" ht="13.15" customHeight="1">
      <c r="B148" s="298">
        <v>25</v>
      </c>
      <c r="C148" s="298" t="s">
        <v>119</v>
      </c>
      <c r="D148" s="312">
        <f>R28</f>
        <v>9097</v>
      </c>
      <c r="E148" s="57">
        <v>1</v>
      </c>
      <c r="F148" s="86" t="s">
        <v>224</v>
      </c>
      <c r="G148" s="30" t="s">
        <v>225</v>
      </c>
      <c r="H148" s="235">
        <v>46914252</v>
      </c>
      <c r="I148" s="58">
        <f t="shared" ref="I148" si="258">IFERROR(H148/H153,"-")</f>
        <v>0.14270201470534019</v>
      </c>
      <c r="J148" s="46">
        <v>858</v>
      </c>
      <c r="K148" s="58">
        <f t="shared" ref="K148" si="259">IFERROR(J148/J153,"-")</f>
        <v>0.68257756563245819</v>
      </c>
      <c r="L148" s="102">
        <f t="shared" si="242"/>
        <v>54678.615384615383</v>
      </c>
      <c r="M148" s="211">
        <f>IFERROR(J148/$R$28,0)</f>
        <v>9.4316807738814998E-2</v>
      </c>
      <c r="P148" s="112"/>
      <c r="Q148" s="112"/>
      <c r="R148" s="112"/>
    </row>
    <row r="149" spans="2:18" s="20" customFormat="1" ht="13.15" customHeight="1">
      <c r="B149" s="316"/>
      <c r="C149" s="316"/>
      <c r="D149" s="313"/>
      <c r="E149" s="60">
        <v>2</v>
      </c>
      <c r="F149" s="75" t="s">
        <v>228</v>
      </c>
      <c r="G149" s="31" t="s">
        <v>229</v>
      </c>
      <c r="H149" s="77">
        <v>45405253</v>
      </c>
      <c r="I149" s="61">
        <f t="shared" ref="I149" si="260">IFERROR(H149/H153,"-")</f>
        <v>0.13811199806203225</v>
      </c>
      <c r="J149" s="48">
        <v>326</v>
      </c>
      <c r="K149" s="61">
        <f t="shared" ref="K149" si="261">IFERROR(J149/J153,"-")</f>
        <v>0.25934765314240255</v>
      </c>
      <c r="L149" s="103">
        <f t="shared" si="242"/>
        <v>139279.91717791412</v>
      </c>
      <c r="M149" s="208">
        <f t="shared" ref="M149:M153" si="262">IFERROR(J149/$R$28,0)</f>
        <v>3.583598988677586E-2</v>
      </c>
      <c r="P149" s="112"/>
      <c r="Q149" s="112"/>
      <c r="R149" s="112"/>
    </row>
    <row r="150" spans="2:18" s="20" customFormat="1" ht="13.15" customHeight="1">
      <c r="B150" s="316"/>
      <c r="C150" s="316"/>
      <c r="D150" s="313"/>
      <c r="E150" s="60">
        <v>3</v>
      </c>
      <c r="F150" s="75" t="s">
        <v>226</v>
      </c>
      <c r="G150" s="34" t="s">
        <v>227</v>
      </c>
      <c r="H150" s="77">
        <v>42627434</v>
      </c>
      <c r="I150" s="61">
        <f t="shared" ref="I150" si="263">IFERROR(H150/H153,"-")</f>
        <v>0.12966253226245447</v>
      </c>
      <c r="J150" s="48">
        <v>583</v>
      </c>
      <c r="K150" s="61">
        <f t="shared" ref="K150" si="264">IFERROR(J150/J153,"-")</f>
        <v>0.46380270485282421</v>
      </c>
      <c r="L150" s="103">
        <f t="shared" si="242"/>
        <v>73117.382504288165</v>
      </c>
      <c r="M150" s="208">
        <f t="shared" si="262"/>
        <v>6.4087061668681986E-2</v>
      </c>
      <c r="P150" s="112"/>
      <c r="Q150" s="112"/>
      <c r="R150" s="112"/>
    </row>
    <row r="151" spans="2:18" s="20" customFormat="1" ht="13.15" customHeight="1">
      <c r="B151" s="316"/>
      <c r="C151" s="316"/>
      <c r="D151" s="313"/>
      <c r="E151" s="60">
        <v>4</v>
      </c>
      <c r="F151" s="75" t="s">
        <v>230</v>
      </c>
      <c r="G151" s="34" t="s">
        <v>231</v>
      </c>
      <c r="H151" s="77">
        <v>33497155</v>
      </c>
      <c r="I151" s="61">
        <f t="shared" ref="I151" si="265">IFERROR(H151/H153,"-")</f>
        <v>0.10189039154662553</v>
      </c>
      <c r="J151" s="48">
        <v>750</v>
      </c>
      <c r="K151" s="61">
        <f t="shared" ref="K151" si="266">IFERROR(J151/J153,"-")</f>
        <v>0.59665871121718372</v>
      </c>
      <c r="L151" s="103">
        <f t="shared" si="242"/>
        <v>44662.873333333337</v>
      </c>
      <c r="M151" s="208">
        <f t="shared" si="262"/>
        <v>8.2444762009453665E-2</v>
      </c>
      <c r="P151" s="112"/>
      <c r="Q151" s="112"/>
      <c r="R151" s="112"/>
    </row>
    <row r="152" spans="2:18" s="20" customFormat="1" ht="13.15" customHeight="1">
      <c r="B152" s="316"/>
      <c r="C152" s="316"/>
      <c r="D152" s="313"/>
      <c r="E152" s="63">
        <v>5</v>
      </c>
      <c r="F152" s="79" t="s">
        <v>234</v>
      </c>
      <c r="G152" s="35" t="s">
        <v>235</v>
      </c>
      <c r="H152" s="81">
        <v>26804614</v>
      </c>
      <c r="I152" s="101">
        <f t="shared" ref="I152" si="267">IFERROR(H152/H153,"-")</f>
        <v>8.1533270981256775E-2</v>
      </c>
      <c r="J152" s="50">
        <v>422</v>
      </c>
      <c r="K152" s="101">
        <f t="shared" ref="K152" si="268">IFERROR(J152/J153,"-")</f>
        <v>0.33571996817820204</v>
      </c>
      <c r="L152" s="104">
        <f t="shared" si="242"/>
        <v>63518.042654028439</v>
      </c>
      <c r="M152" s="209">
        <f t="shared" si="262"/>
        <v>4.638891942398593E-2</v>
      </c>
      <c r="P152" s="112"/>
      <c r="Q152" s="112"/>
      <c r="R152" s="112"/>
    </row>
    <row r="153" spans="2:18" s="20" customFormat="1" ht="13.15" customHeight="1">
      <c r="B153" s="299"/>
      <c r="C153" s="299"/>
      <c r="D153" s="315"/>
      <c r="E153" s="82" t="s">
        <v>151</v>
      </c>
      <c r="F153" s="83"/>
      <c r="G153" s="84"/>
      <c r="H153" s="85">
        <v>328756760</v>
      </c>
      <c r="I153" s="67" t="s">
        <v>132</v>
      </c>
      <c r="J153" s="52">
        <v>1257</v>
      </c>
      <c r="K153" s="67" t="s">
        <v>132</v>
      </c>
      <c r="L153" s="106">
        <f t="shared" si="242"/>
        <v>261540.77963404934</v>
      </c>
      <c r="M153" s="210">
        <f t="shared" si="262"/>
        <v>0.13817742112784434</v>
      </c>
      <c r="P153" s="112"/>
      <c r="Q153" s="112"/>
      <c r="R153" s="112"/>
    </row>
    <row r="154" spans="2:18" s="20" customFormat="1" ht="13.15" customHeight="1">
      <c r="B154" s="298">
        <v>26</v>
      </c>
      <c r="C154" s="298" t="s">
        <v>37</v>
      </c>
      <c r="D154" s="312">
        <f>R29</f>
        <v>125950</v>
      </c>
      <c r="E154" s="57">
        <v>1</v>
      </c>
      <c r="F154" s="86" t="s">
        <v>224</v>
      </c>
      <c r="G154" s="30" t="s">
        <v>225</v>
      </c>
      <c r="H154" s="235">
        <v>512780678</v>
      </c>
      <c r="I154" s="58">
        <f t="shared" ref="I154" si="269">IFERROR(H154/H159,"-")</f>
        <v>0.13598456097013725</v>
      </c>
      <c r="J154" s="46">
        <v>9064</v>
      </c>
      <c r="K154" s="58">
        <f t="shared" ref="K154" si="270">IFERROR(J154/J159,"-")</f>
        <v>0.6998687360049417</v>
      </c>
      <c r="L154" s="102">
        <f t="shared" si="242"/>
        <v>56573.331641659308</v>
      </c>
      <c r="M154" s="211">
        <f>IFERROR(J154/$R$29,0)</f>
        <v>7.1965065502183401E-2</v>
      </c>
      <c r="P154" s="112"/>
      <c r="Q154" s="112"/>
      <c r="R154" s="112"/>
    </row>
    <row r="155" spans="2:18" s="20" customFormat="1" ht="13.15" customHeight="1">
      <c r="B155" s="316"/>
      <c r="C155" s="316"/>
      <c r="D155" s="313"/>
      <c r="E155" s="60">
        <v>2</v>
      </c>
      <c r="F155" s="75" t="s">
        <v>226</v>
      </c>
      <c r="G155" s="31" t="s">
        <v>227</v>
      </c>
      <c r="H155" s="77">
        <v>438298396</v>
      </c>
      <c r="I155" s="61">
        <f t="shared" ref="I155" si="271">IFERROR(H155/H159,"-")</f>
        <v>0.11623256786203509</v>
      </c>
      <c r="J155" s="48">
        <v>5864</v>
      </c>
      <c r="K155" s="61">
        <f t="shared" ref="K155" si="272">IFERROR(J155/J159,"-")</f>
        <v>0.45278356883638327</v>
      </c>
      <c r="L155" s="103">
        <f t="shared" si="242"/>
        <v>74743.928376534794</v>
      </c>
      <c r="M155" s="208">
        <f t="shared" ref="M155:M159" si="273">IFERROR(J155/$R$29,0)</f>
        <v>4.6558157999206033E-2</v>
      </c>
      <c r="P155" s="112"/>
      <c r="Q155" s="112"/>
      <c r="R155" s="112"/>
    </row>
    <row r="156" spans="2:18" s="20" customFormat="1" ht="13.15" customHeight="1">
      <c r="B156" s="316"/>
      <c r="C156" s="316"/>
      <c r="D156" s="313"/>
      <c r="E156" s="60">
        <v>3</v>
      </c>
      <c r="F156" s="75" t="s">
        <v>228</v>
      </c>
      <c r="G156" s="34" t="s">
        <v>229</v>
      </c>
      <c r="H156" s="77">
        <v>398716395</v>
      </c>
      <c r="I156" s="61">
        <f t="shared" ref="I156" si="274">IFERROR(H156/H159,"-")</f>
        <v>0.10573579748976195</v>
      </c>
      <c r="J156" s="48">
        <v>2841</v>
      </c>
      <c r="K156" s="61">
        <f t="shared" ref="K156" si="275">IFERROR(J156/J159,"-")</f>
        <v>0.21936529997683576</v>
      </c>
      <c r="L156" s="103">
        <f t="shared" si="242"/>
        <v>140343.68004223864</v>
      </c>
      <c r="M156" s="208">
        <f t="shared" si="273"/>
        <v>2.2556570067487097E-2</v>
      </c>
      <c r="P156" s="112"/>
      <c r="Q156" s="112"/>
      <c r="R156" s="112"/>
    </row>
    <row r="157" spans="2:18" s="20" customFormat="1" ht="13.15" customHeight="1">
      <c r="B157" s="316"/>
      <c r="C157" s="316"/>
      <c r="D157" s="313"/>
      <c r="E157" s="60">
        <v>4</v>
      </c>
      <c r="F157" s="75" t="s">
        <v>230</v>
      </c>
      <c r="G157" s="34" t="s">
        <v>231</v>
      </c>
      <c r="H157" s="77">
        <v>372451751</v>
      </c>
      <c r="I157" s="61">
        <f t="shared" ref="I157" si="276">IFERROR(H157/H159,"-")</f>
        <v>9.8770663590202368E-2</v>
      </c>
      <c r="J157" s="48">
        <v>7976</v>
      </c>
      <c r="K157" s="61">
        <f t="shared" ref="K157" si="277">IFERROR(J157/J159,"-")</f>
        <v>0.61585977916763179</v>
      </c>
      <c r="L157" s="103">
        <f t="shared" si="242"/>
        <v>46696.558550651956</v>
      </c>
      <c r="M157" s="208">
        <f t="shared" si="273"/>
        <v>6.3326716951171105E-2</v>
      </c>
      <c r="P157" s="112"/>
      <c r="Q157" s="112"/>
      <c r="R157" s="112"/>
    </row>
    <row r="158" spans="2:18" s="20" customFormat="1" ht="13.15" customHeight="1">
      <c r="B158" s="316"/>
      <c r="C158" s="316"/>
      <c r="D158" s="313"/>
      <c r="E158" s="63">
        <v>5</v>
      </c>
      <c r="F158" s="79" t="s">
        <v>234</v>
      </c>
      <c r="G158" s="35" t="s">
        <v>235</v>
      </c>
      <c r="H158" s="81">
        <v>295988569</v>
      </c>
      <c r="I158" s="101">
        <f t="shared" ref="I158" si="278">IFERROR(H158/H159,"-")</f>
        <v>7.8493354633858065E-2</v>
      </c>
      <c r="J158" s="50">
        <v>5103</v>
      </c>
      <c r="K158" s="101">
        <f t="shared" ref="K158" si="279">IFERROR(J158/J159,"-")</f>
        <v>0.39402362751911052</v>
      </c>
      <c r="L158" s="104">
        <f t="shared" si="242"/>
        <v>58002.854987262392</v>
      </c>
      <c r="M158" s="209">
        <f t="shared" si="273"/>
        <v>4.0516077808654224E-2</v>
      </c>
      <c r="P158" s="112"/>
      <c r="Q158" s="112"/>
      <c r="R158" s="112"/>
    </row>
    <row r="159" spans="2:18" s="20" customFormat="1" ht="13.15" customHeight="1">
      <c r="B159" s="299"/>
      <c r="C159" s="299"/>
      <c r="D159" s="315"/>
      <c r="E159" s="82" t="s">
        <v>151</v>
      </c>
      <c r="F159" s="83"/>
      <c r="G159" s="84"/>
      <c r="H159" s="85">
        <v>3770874240</v>
      </c>
      <c r="I159" s="67" t="s">
        <v>132</v>
      </c>
      <c r="J159" s="52">
        <v>12951</v>
      </c>
      <c r="K159" s="67" t="s">
        <v>132</v>
      </c>
      <c r="L159" s="106">
        <f t="shared" si="242"/>
        <v>291164.71623812831</v>
      </c>
      <c r="M159" s="210">
        <f t="shared" si="273"/>
        <v>0.10282651845970624</v>
      </c>
      <c r="P159" s="112"/>
      <c r="Q159" s="112"/>
      <c r="R159" s="112"/>
    </row>
    <row r="160" spans="2:18" s="20" customFormat="1" ht="13.15" customHeight="1">
      <c r="B160" s="298">
        <v>27</v>
      </c>
      <c r="C160" s="298" t="s">
        <v>38</v>
      </c>
      <c r="D160" s="312">
        <f>R30</f>
        <v>21854</v>
      </c>
      <c r="E160" s="57">
        <v>1</v>
      </c>
      <c r="F160" s="86" t="s">
        <v>224</v>
      </c>
      <c r="G160" s="30" t="s">
        <v>225</v>
      </c>
      <c r="H160" s="235">
        <v>91877826</v>
      </c>
      <c r="I160" s="58">
        <f t="shared" ref="I160" si="280">IFERROR(H160/H165,"-")</f>
        <v>0.14355355163999517</v>
      </c>
      <c r="J160" s="46">
        <v>1660</v>
      </c>
      <c r="K160" s="58">
        <f t="shared" ref="K160" si="281">IFERROR(J160/J165,"-")</f>
        <v>0.71061643835616439</v>
      </c>
      <c r="L160" s="102">
        <f t="shared" si="242"/>
        <v>55348.087951807232</v>
      </c>
      <c r="M160" s="211">
        <f>IFERROR(J160/$R$30,0)</f>
        <v>7.5958634574906189E-2</v>
      </c>
      <c r="P160" s="112"/>
      <c r="Q160" s="112"/>
      <c r="R160" s="112"/>
    </row>
    <row r="161" spans="2:18" s="20" customFormat="1" ht="13.15" customHeight="1">
      <c r="B161" s="316"/>
      <c r="C161" s="316"/>
      <c r="D161" s="313"/>
      <c r="E161" s="60">
        <v>2</v>
      </c>
      <c r="F161" s="75" t="s">
        <v>226</v>
      </c>
      <c r="G161" s="31" t="s">
        <v>227</v>
      </c>
      <c r="H161" s="77">
        <v>68211246</v>
      </c>
      <c r="I161" s="61">
        <f t="shared" ref="I161" si="282">IFERROR(H161/H165,"-")</f>
        <v>0.10657595038316878</v>
      </c>
      <c r="J161" s="48">
        <v>1069</v>
      </c>
      <c r="K161" s="61">
        <f t="shared" ref="K161" si="283">IFERROR(J161/J165,"-")</f>
        <v>0.45761986301369861</v>
      </c>
      <c r="L161" s="103">
        <f t="shared" si="242"/>
        <v>63808.462114125352</v>
      </c>
      <c r="M161" s="208">
        <f t="shared" ref="M161:M165" si="284">IFERROR(J161/$R$30,0)</f>
        <v>4.8915530337695613E-2</v>
      </c>
      <c r="P161" s="112"/>
      <c r="Q161" s="112"/>
      <c r="R161" s="112"/>
    </row>
    <row r="162" spans="2:18" s="20" customFormat="1" ht="13.15" customHeight="1">
      <c r="B162" s="316"/>
      <c r="C162" s="316"/>
      <c r="D162" s="313"/>
      <c r="E162" s="60">
        <v>3</v>
      </c>
      <c r="F162" s="75" t="s">
        <v>228</v>
      </c>
      <c r="G162" s="34" t="s">
        <v>229</v>
      </c>
      <c r="H162" s="77">
        <v>68095585</v>
      </c>
      <c r="I162" s="61">
        <f t="shared" ref="I162" si="285">IFERROR(H162/H165,"-")</f>
        <v>0.10639523705919185</v>
      </c>
      <c r="J162" s="48">
        <v>517</v>
      </c>
      <c r="K162" s="61">
        <f t="shared" ref="K162" si="286">IFERROR(J162/J165,"-")</f>
        <v>0.22131849315068494</v>
      </c>
      <c r="L162" s="103">
        <f t="shared" si="242"/>
        <v>131712.93036750483</v>
      </c>
      <c r="M162" s="208">
        <f t="shared" si="284"/>
        <v>2.3656996430859341E-2</v>
      </c>
      <c r="P162" s="112"/>
      <c r="Q162" s="112"/>
      <c r="R162" s="112"/>
    </row>
    <row r="163" spans="2:18" s="20" customFormat="1" ht="13.15" customHeight="1">
      <c r="B163" s="316"/>
      <c r="C163" s="316"/>
      <c r="D163" s="313"/>
      <c r="E163" s="60">
        <v>4</v>
      </c>
      <c r="F163" s="75" t="s">
        <v>230</v>
      </c>
      <c r="G163" s="34" t="s">
        <v>231</v>
      </c>
      <c r="H163" s="77">
        <v>63383297</v>
      </c>
      <c r="I163" s="61">
        <f t="shared" ref="I163" si="287">IFERROR(H163/H165,"-")</f>
        <v>9.9032571787262921E-2</v>
      </c>
      <c r="J163" s="48">
        <v>1486</v>
      </c>
      <c r="K163" s="61">
        <f t="shared" ref="K163" si="288">IFERROR(J163/J165,"-")</f>
        <v>0.63613013698630139</v>
      </c>
      <c r="L163" s="103">
        <f t="shared" si="242"/>
        <v>42653.631897711981</v>
      </c>
      <c r="M163" s="208">
        <f t="shared" si="284"/>
        <v>6.799670540862085E-2</v>
      </c>
      <c r="P163" s="112"/>
      <c r="Q163" s="112"/>
      <c r="R163" s="112"/>
    </row>
    <row r="164" spans="2:18" s="20" customFormat="1" ht="13.15" customHeight="1">
      <c r="B164" s="316"/>
      <c r="C164" s="316"/>
      <c r="D164" s="313"/>
      <c r="E164" s="63">
        <v>5</v>
      </c>
      <c r="F164" s="79" t="s">
        <v>234</v>
      </c>
      <c r="G164" s="35" t="s">
        <v>235</v>
      </c>
      <c r="H164" s="81">
        <v>59744628</v>
      </c>
      <c r="I164" s="101">
        <f t="shared" ref="I164" si="289">IFERROR(H164/H165,"-")</f>
        <v>9.3347371332124271E-2</v>
      </c>
      <c r="J164" s="50">
        <v>953</v>
      </c>
      <c r="K164" s="101">
        <f t="shared" ref="K164" si="290">IFERROR(J164/J165,"-")</f>
        <v>0.40796232876712329</v>
      </c>
      <c r="L164" s="104">
        <f t="shared" si="242"/>
        <v>62691.11017838405</v>
      </c>
      <c r="M164" s="209">
        <f t="shared" si="284"/>
        <v>4.3607577560172049E-2</v>
      </c>
      <c r="P164" s="112"/>
      <c r="Q164" s="112"/>
      <c r="R164" s="112"/>
    </row>
    <row r="165" spans="2:18" s="20" customFormat="1" ht="13.15" customHeight="1">
      <c r="B165" s="299"/>
      <c r="C165" s="299"/>
      <c r="D165" s="315"/>
      <c r="E165" s="82" t="s">
        <v>151</v>
      </c>
      <c r="F165" s="83"/>
      <c r="G165" s="84"/>
      <c r="H165" s="85">
        <v>640024750</v>
      </c>
      <c r="I165" s="67" t="s">
        <v>132</v>
      </c>
      <c r="J165" s="52">
        <v>2336</v>
      </c>
      <c r="K165" s="67" t="s">
        <v>132</v>
      </c>
      <c r="L165" s="106">
        <f t="shared" si="242"/>
        <v>273983.19777397258</v>
      </c>
      <c r="M165" s="210">
        <f t="shared" si="284"/>
        <v>0.10689118696806077</v>
      </c>
      <c r="P165" s="112"/>
      <c r="Q165" s="112"/>
      <c r="R165" s="112"/>
    </row>
    <row r="166" spans="2:18" s="20" customFormat="1" ht="13.15" customHeight="1">
      <c r="B166" s="298">
        <v>28</v>
      </c>
      <c r="C166" s="298" t="s">
        <v>39</v>
      </c>
      <c r="D166" s="312">
        <f>R31</f>
        <v>17300</v>
      </c>
      <c r="E166" s="57">
        <v>1</v>
      </c>
      <c r="F166" s="86" t="s">
        <v>224</v>
      </c>
      <c r="G166" s="30" t="s">
        <v>225</v>
      </c>
      <c r="H166" s="235">
        <v>53491634</v>
      </c>
      <c r="I166" s="58">
        <f t="shared" ref="I166" si="291">IFERROR(H166/H171,"-")</f>
        <v>0.12803441509734556</v>
      </c>
      <c r="J166" s="46">
        <v>1038</v>
      </c>
      <c r="K166" s="58">
        <f t="shared" ref="K166" si="292">IFERROR(J166/J171,"-")</f>
        <v>0.69015957446808507</v>
      </c>
      <c r="L166" s="102">
        <f t="shared" si="242"/>
        <v>51533.366088631985</v>
      </c>
      <c r="M166" s="211">
        <f>IFERROR(J166/$R$31,0)</f>
        <v>0.06</v>
      </c>
      <c r="P166" s="112"/>
      <c r="Q166" s="112"/>
      <c r="R166" s="112"/>
    </row>
    <row r="167" spans="2:18" s="20" customFormat="1" ht="13.15" customHeight="1">
      <c r="B167" s="316"/>
      <c r="C167" s="316"/>
      <c r="D167" s="313"/>
      <c r="E167" s="60">
        <v>2</v>
      </c>
      <c r="F167" s="75" t="s">
        <v>228</v>
      </c>
      <c r="G167" s="31" t="s">
        <v>229</v>
      </c>
      <c r="H167" s="77">
        <v>47877409</v>
      </c>
      <c r="I167" s="61">
        <f t="shared" ref="I167" si="293">IFERROR(H167/H171,"-")</f>
        <v>0.11459653780049769</v>
      </c>
      <c r="J167" s="48">
        <v>340</v>
      </c>
      <c r="K167" s="61">
        <f t="shared" ref="K167" si="294">IFERROR(J167/J171,"-")</f>
        <v>0.22606382978723405</v>
      </c>
      <c r="L167" s="103">
        <f t="shared" si="242"/>
        <v>140815.9088235294</v>
      </c>
      <c r="M167" s="208">
        <f t="shared" ref="M167:M171" si="295">IFERROR(J167/$R$31,0)</f>
        <v>1.9653179190751446E-2</v>
      </c>
      <c r="P167" s="112"/>
      <c r="Q167" s="112"/>
      <c r="R167" s="112"/>
    </row>
    <row r="168" spans="2:18" s="20" customFormat="1" ht="13.15" customHeight="1">
      <c r="B168" s="316"/>
      <c r="C168" s="316"/>
      <c r="D168" s="313"/>
      <c r="E168" s="60">
        <v>3</v>
      </c>
      <c r="F168" s="75" t="s">
        <v>226</v>
      </c>
      <c r="G168" s="34" t="s">
        <v>227</v>
      </c>
      <c r="H168" s="77">
        <v>46796044</v>
      </c>
      <c r="I168" s="61">
        <f t="shared" ref="I168" si="296">IFERROR(H168/H171,"-")</f>
        <v>0.11200824641867636</v>
      </c>
      <c r="J168" s="48">
        <v>669</v>
      </c>
      <c r="K168" s="61">
        <f t="shared" ref="K168" si="297">IFERROR(J168/J171,"-")</f>
        <v>0.44481382978723405</v>
      </c>
      <c r="L168" s="103">
        <f t="shared" si="242"/>
        <v>69949.243647234674</v>
      </c>
      <c r="M168" s="208">
        <f t="shared" si="295"/>
        <v>3.8670520231213874E-2</v>
      </c>
      <c r="P168" s="112"/>
      <c r="Q168" s="112"/>
      <c r="R168" s="112"/>
    </row>
    <row r="169" spans="2:18" s="20" customFormat="1" ht="13.15" customHeight="1">
      <c r="B169" s="316"/>
      <c r="C169" s="316"/>
      <c r="D169" s="313"/>
      <c r="E169" s="60">
        <v>4</v>
      </c>
      <c r="F169" s="75" t="s">
        <v>230</v>
      </c>
      <c r="G169" s="34" t="s">
        <v>231</v>
      </c>
      <c r="H169" s="77">
        <v>42735839</v>
      </c>
      <c r="I169" s="61">
        <f t="shared" ref="I169" si="298">IFERROR(H169/H171,"-")</f>
        <v>0.10228997958931912</v>
      </c>
      <c r="J169" s="48">
        <v>926</v>
      </c>
      <c r="K169" s="61">
        <f t="shared" ref="K169" si="299">IFERROR(J169/J171,"-")</f>
        <v>0.61569148936170215</v>
      </c>
      <c r="L169" s="103">
        <f t="shared" si="242"/>
        <v>46151.014038876892</v>
      </c>
      <c r="M169" s="208">
        <f t="shared" si="295"/>
        <v>5.3526011560693643E-2</v>
      </c>
      <c r="P169" s="112"/>
      <c r="Q169" s="112"/>
      <c r="R169" s="112"/>
    </row>
    <row r="170" spans="2:18" s="20" customFormat="1" ht="13.15" customHeight="1">
      <c r="B170" s="316"/>
      <c r="C170" s="316"/>
      <c r="D170" s="313"/>
      <c r="E170" s="63">
        <v>5</v>
      </c>
      <c r="F170" s="79" t="s">
        <v>232</v>
      </c>
      <c r="G170" s="35" t="s">
        <v>233</v>
      </c>
      <c r="H170" s="81">
        <v>35428906</v>
      </c>
      <c r="I170" s="101">
        <f t="shared" ref="I170" si="300">IFERROR(H170/H171,"-")</f>
        <v>8.4800536421243675E-2</v>
      </c>
      <c r="J170" s="50">
        <v>598</v>
      </c>
      <c r="K170" s="101">
        <f t="shared" ref="K170" si="301">IFERROR(J170/J171,"-")</f>
        <v>0.39760638297872342</v>
      </c>
      <c r="L170" s="104">
        <f t="shared" si="242"/>
        <v>59245.662207357862</v>
      </c>
      <c r="M170" s="209">
        <f t="shared" si="295"/>
        <v>3.4566473988439303E-2</v>
      </c>
      <c r="P170" s="112"/>
      <c r="Q170" s="112"/>
      <c r="R170" s="112"/>
    </row>
    <row r="171" spans="2:18" s="20" customFormat="1" ht="13.15" customHeight="1">
      <c r="B171" s="299"/>
      <c r="C171" s="299"/>
      <c r="D171" s="315"/>
      <c r="E171" s="82" t="s">
        <v>151</v>
      </c>
      <c r="F171" s="83"/>
      <c r="G171" s="84"/>
      <c r="H171" s="85">
        <v>417791060</v>
      </c>
      <c r="I171" s="67" t="s">
        <v>132</v>
      </c>
      <c r="J171" s="52">
        <v>1504</v>
      </c>
      <c r="K171" s="67" t="s">
        <v>132</v>
      </c>
      <c r="L171" s="106">
        <f t="shared" si="242"/>
        <v>277786.60904255317</v>
      </c>
      <c r="M171" s="210">
        <f t="shared" si="295"/>
        <v>8.6936416184971096E-2</v>
      </c>
      <c r="P171" s="112"/>
      <c r="Q171" s="112"/>
      <c r="R171" s="112"/>
    </row>
    <row r="172" spans="2:18" s="20" customFormat="1" ht="13.15" customHeight="1">
      <c r="B172" s="298">
        <v>29</v>
      </c>
      <c r="C172" s="298" t="s">
        <v>40</v>
      </c>
      <c r="D172" s="312">
        <f>R32</f>
        <v>14861</v>
      </c>
      <c r="E172" s="57">
        <v>1</v>
      </c>
      <c r="F172" s="86" t="s">
        <v>224</v>
      </c>
      <c r="G172" s="30" t="s">
        <v>225</v>
      </c>
      <c r="H172" s="235">
        <v>53881149</v>
      </c>
      <c r="I172" s="58">
        <f t="shared" ref="I172" si="302">IFERROR(H172/H177,"-")</f>
        <v>0.13358787793710103</v>
      </c>
      <c r="J172" s="46">
        <v>971</v>
      </c>
      <c r="K172" s="58">
        <f t="shared" ref="K172" si="303">IFERROR(J172/J177,"-")</f>
        <v>0.69555873925501432</v>
      </c>
      <c r="L172" s="102">
        <f t="shared" si="242"/>
        <v>55490.369721936149</v>
      </c>
      <c r="M172" s="211">
        <f>IFERROR(J172/$R$32,0)</f>
        <v>6.5338806271448752E-2</v>
      </c>
      <c r="P172" s="112"/>
      <c r="Q172" s="112"/>
      <c r="R172" s="112"/>
    </row>
    <row r="173" spans="2:18" s="20" customFormat="1" ht="13.15" customHeight="1">
      <c r="B173" s="316"/>
      <c r="C173" s="316"/>
      <c r="D173" s="313"/>
      <c r="E173" s="60">
        <v>2</v>
      </c>
      <c r="F173" s="75" t="s">
        <v>226</v>
      </c>
      <c r="G173" s="31" t="s">
        <v>227</v>
      </c>
      <c r="H173" s="77">
        <v>46554706</v>
      </c>
      <c r="I173" s="61">
        <f t="shared" ref="I173" si="304">IFERROR(H173/H177,"-")</f>
        <v>0.11542338086601726</v>
      </c>
      <c r="J173" s="48">
        <v>647</v>
      </c>
      <c r="K173" s="61">
        <f t="shared" ref="K173" si="305">IFERROR(J173/J177,"-")</f>
        <v>0.46346704871060174</v>
      </c>
      <c r="L173" s="103">
        <f t="shared" si="242"/>
        <v>71954.723338485317</v>
      </c>
      <c r="M173" s="208">
        <f t="shared" ref="M173:M177" si="306">IFERROR(J173/$R$32,0)</f>
        <v>4.3536774106722291E-2</v>
      </c>
      <c r="P173" s="112"/>
      <c r="Q173" s="112"/>
      <c r="R173" s="112"/>
    </row>
    <row r="174" spans="2:18" s="20" customFormat="1" ht="13.15" customHeight="1">
      <c r="B174" s="316"/>
      <c r="C174" s="316"/>
      <c r="D174" s="313"/>
      <c r="E174" s="60">
        <v>3</v>
      </c>
      <c r="F174" s="75" t="s">
        <v>230</v>
      </c>
      <c r="G174" s="34" t="s">
        <v>231</v>
      </c>
      <c r="H174" s="77">
        <v>43789719</v>
      </c>
      <c r="I174" s="61">
        <f t="shared" ref="I174" si="307">IFERROR(H174/H177,"-")</f>
        <v>0.10856813088139516</v>
      </c>
      <c r="J174" s="48">
        <v>860</v>
      </c>
      <c r="K174" s="61">
        <f t="shared" ref="K174" si="308">IFERROR(J174/J177,"-")</f>
        <v>0.61604584527220629</v>
      </c>
      <c r="L174" s="103">
        <f t="shared" si="242"/>
        <v>50918.277906976742</v>
      </c>
      <c r="M174" s="208">
        <f t="shared" si="306"/>
        <v>5.7869591548348025E-2</v>
      </c>
      <c r="P174" s="112"/>
      <c r="Q174" s="112"/>
      <c r="R174" s="112"/>
    </row>
    <row r="175" spans="2:18" s="20" customFormat="1" ht="13.15" customHeight="1">
      <c r="B175" s="316"/>
      <c r="C175" s="316"/>
      <c r="D175" s="313"/>
      <c r="E175" s="60">
        <v>4</v>
      </c>
      <c r="F175" s="75" t="s">
        <v>228</v>
      </c>
      <c r="G175" s="34" t="s">
        <v>229</v>
      </c>
      <c r="H175" s="77">
        <v>34105951</v>
      </c>
      <c r="I175" s="61">
        <f t="shared" ref="I175" si="309">IFERROR(H175/H177,"-")</f>
        <v>8.4559102834216637E-2</v>
      </c>
      <c r="J175" s="48">
        <v>278</v>
      </c>
      <c r="K175" s="61">
        <f t="shared" ref="K175" si="310">IFERROR(J175/J177,"-")</f>
        <v>0.1991404011461318</v>
      </c>
      <c r="L175" s="103">
        <f t="shared" si="242"/>
        <v>122683.27697841727</v>
      </c>
      <c r="M175" s="208">
        <f t="shared" si="306"/>
        <v>1.8706681919117153E-2</v>
      </c>
      <c r="P175" s="112"/>
      <c r="Q175" s="112"/>
      <c r="R175" s="112"/>
    </row>
    <row r="176" spans="2:18" s="20" customFormat="1" ht="13.15" customHeight="1">
      <c r="B176" s="316"/>
      <c r="C176" s="316"/>
      <c r="D176" s="313"/>
      <c r="E176" s="63">
        <v>5</v>
      </c>
      <c r="F176" s="79" t="s">
        <v>234</v>
      </c>
      <c r="G176" s="35" t="s">
        <v>235</v>
      </c>
      <c r="H176" s="81">
        <v>31224028</v>
      </c>
      <c r="I176" s="101">
        <f t="shared" ref="I176" si="311">IFERROR(H176/H177,"-")</f>
        <v>7.741393267557499E-2</v>
      </c>
      <c r="J176" s="50">
        <v>538</v>
      </c>
      <c r="K176" s="101">
        <f t="shared" ref="K176" si="312">IFERROR(J176/J177,"-")</f>
        <v>0.38538681948424069</v>
      </c>
      <c r="L176" s="104">
        <f t="shared" si="242"/>
        <v>58037.226765799256</v>
      </c>
      <c r="M176" s="209">
        <f t="shared" si="306"/>
        <v>3.6202139829082831E-2</v>
      </c>
      <c r="P176" s="112"/>
      <c r="Q176" s="112"/>
      <c r="R176" s="112"/>
    </row>
    <row r="177" spans="2:18" s="20" customFormat="1" ht="13.15" customHeight="1">
      <c r="B177" s="299"/>
      <c r="C177" s="299"/>
      <c r="D177" s="315"/>
      <c r="E177" s="82" t="s">
        <v>151</v>
      </c>
      <c r="F177" s="83"/>
      <c r="G177" s="84"/>
      <c r="H177" s="85">
        <v>403338610</v>
      </c>
      <c r="I177" s="67" t="s">
        <v>132</v>
      </c>
      <c r="J177" s="52">
        <v>1396</v>
      </c>
      <c r="K177" s="67" t="s">
        <v>132</v>
      </c>
      <c r="L177" s="106">
        <f t="shared" si="242"/>
        <v>288924.505730659</v>
      </c>
      <c r="M177" s="210">
        <f t="shared" si="306"/>
        <v>9.3937150931969582E-2</v>
      </c>
      <c r="P177" s="112"/>
      <c r="Q177" s="112"/>
      <c r="R177" s="112"/>
    </row>
    <row r="178" spans="2:18" s="20" customFormat="1" ht="13.15" customHeight="1">
      <c r="B178" s="298">
        <v>30</v>
      </c>
      <c r="C178" s="298" t="s">
        <v>41</v>
      </c>
      <c r="D178" s="312">
        <f>R33</f>
        <v>20112</v>
      </c>
      <c r="E178" s="57">
        <v>1</v>
      </c>
      <c r="F178" s="86" t="s">
        <v>224</v>
      </c>
      <c r="G178" s="30" t="s">
        <v>225</v>
      </c>
      <c r="H178" s="235">
        <v>92562304</v>
      </c>
      <c r="I178" s="58">
        <f t="shared" ref="I178" si="313">IFERROR(H178/H183,"-")</f>
        <v>0.13238561929784162</v>
      </c>
      <c r="J178" s="46">
        <v>1743</v>
      </c>
      <c r="K178" s="58">
        <f t="shared" ref="K178" si="314">IFERROR(J178/J183,"-")</f>
        <v>0.71965317919075145</v>
      </c>
      <c r="L178" s="102">
        <f t="shared" si="242"/>
        <v>53105.165806081466</v>
      </c>
      <c r="M178" s="211">
        <f>IFERROR(J178/$R$33,0)</f>
        <v>8.6664677804295945E-2</v>
      </c>
      <c r="P178" s="112"/>
      <c r="Q178" s="112"/>
      <c r="R178" s="112"/>
    </row>
    <row r="179" spans="2:18" s="20" customFormat="1" ht="13.15" customHeight="1">
      <c r="B179" s="316"/>
      <c r="C179" s="316"/>
      <c r="D179" s="313"/>
      <c r="E179" s="60">
        <v>2</v>
      </c>
      <c r="F179" s="75" t="s">
        <v>228</v>
      </c>
      <c r="G179" s="31" t="s">
        <v>229</v>
      </c>
      <c r="H179" s="77">
        <v>84539185</v>
      </c>
      <c r="I179" s="61">
        <f t="shared" ref="I179" si="315">IFERROR(H179/H183,"-")</f>
        <v>0.1209106934196431</v>
      </c>
      <c r="J179" s="48">
        <v>573</v>
      </c>
      <c r="K179" s="61">
        <f t="shared" ref="K179" si="316">IFERROR(J179/J183,"-")</f>
        <v>0.23658133773740711</v>
      </c>
      <c r="L179" s="103">
        <f t="shared" si="242"/>
        <v>147537.84467713788</v>
      </c>
      <c r="M179" s="208">
        <f t="shared" ref="M179:M183" si="317">IFERROR(J179/$R$33,0)</f>
        <v>2.8490453460620527E-2</v>
      </c>
      <c r="P179" s="112"/>
      <c r="Q179" s="112"/>
      <c r="R179" s="112"/>
    </row>
    <row r="180" spans="2:18" s="20" customFormat="1" ht="13.15" customHeight="1">
      <c r="B180" s="316"/>
      <c r="C180" s="316"/>
      <c r="D180" s="313"/>
      <c r="E180" s="60">
        <v>3</v>
      </c>
      <c r="F180" s="75" t="s">
        <v>226</v>
      </c>
      <c r="G180" s="34" t="s">
        <v>227</v>
      </c>
      <c r="H180" s="77">
        <v>81451969</v>
      </c>
      <c r="I180" s="61">
        <f t="shared" ref="I180" si="318">IFERROR(H180/H183,"-")</f>
        <v>0.11649525663377609</v>
      </c>
      <c r="J180" s="48">
        <v>1137</v>
      </c>
      <c r="K180" s="61">
        <f t="shared" ref="K180" si="319">IFERROR(J180/J183,"-")</f>
        <v>0.46944673823286542</v>
      </c>
      <c r="L180" s="103">
        <f t="shared" si="242"/>
        <v>71637.615655233065</v>
      </c>
      <c r="M180" s="208">
        <f t="shared" si="317"/>
        <v>5.6533412887828163E-2</v>
      </c>
      <c r="P180" s="112"/>
      <c r="Q180" s="112"/>
      <c r="R180" s="112"/>
    </row>
    <row r="181" spans="2:18" s="20" customFormat="1" ht="13.15" customHeight="1">
      <c r="B181" s="316"/>
      <c r="C181" s="316"/>
      <c r="D181" s="313"/>
      <c r="E181" s="60">
        <v>4</v>
      </c>
      <c r="F181" s="75" t="s">
        <v>230</v>
      </c>
      <c r="G181" s="34" t="s">
        <v>231</v>
      </c>
      <c r="H181" s="77">
        <v>69488294</v>
      </c>
      <c r="I181" s="61">
        <f t="shared" ref="I181" si="320">IFERROR(H181/H183,"-")</f>
        <v>9.938441933273931E-2</v>
      </c>
      <c r="J181" s="48">
        <v>1540</v>
      </c>
      <c r="K181" s="61">
        <f t="shared" ref="K181" si="321">IFERROR(J181/J183,"-")</f>
        <v>0.63583815028901736</v>
      </c>
      <c r="L181" s="103">
        <f t="shared" si="242"/>
        <v>45122.268831168833</v>
      </c>
      <c r="M181" s="208">
        <f t="shared" si="317"/>
        <v>7.6571201272871911E-2</v>
      </c>
      <c r="P181" s="112"/>
      <c r="Q181" s="112"/>
      <c r="R181" s="112"/>
    </row>
    <row r="182" spans="2:18" s="20" customFormat="1" ht="13.15" customHeight="1">
      <c r="B182" s="316"/>
      <c r="C182" s="316"/>
      <c r="D182" s="313"/>
      <c r="E182" s="63">
        <v>5</v>
      </c>
      <c r="F182" s="79" t="s">
        <v>234</v>
      </c>
      <c r="G182" s="35" t="s">
        <v>235</v>
      </c>
      <c r="H182" s="81">
        <v>51993510</v>
      </c>
      <c r="I182" s="101">
        <f t="shared" ref="I182" si="322">IFERROR(H182/H183,"-")</f>
        <v>7.4362809949269651E-2</v>
      </c>
      <c r="J182" s="50">
        <v>993</v>
      </c>
      <c r="K182" s="101">
        <f t="shared" ref="K182" si="323">IFERROR(J182/J183,"-")</f>
        <v>0.40999174236168456</v>
      </c>
      <c r="L182" s="104">
        <f t="shared" si="242"/>
        <v>52360.030211480364</v>
      </c>
      <c r="M182" s="209">
        <f t="shared" si="317"/>
        <v>4.9373508353221955E-2</v>
      </c>
      <c r="P182" s="112"/>
      <c r="Q182" s="112"/>
      <c r="R182" s="112"/>
    </row>
    <row r="183" spans="2:18" s="20" customFormat="1" ht="13.15" customHeight="1">
      <c r="B183" s="299"/>
      <c r="C183" s="299"/>
      <c r="D183" s="315"/>
      <c r="E183" s="82" t="s">
        <v>151</v>
      </c>
      <c r="F183" s="83"/>
      <c r="G183" s="84"/>
      <c r="H183" s="85">
        <v>699187000</v>
      </c>
      <c r="I183" s="67" t="s">
        <v>132</v>
      </c>
      <c r="J183" s="52">
        <v>2422</v>
      </c>
      <c r="K183" s="67" t="s">
        <v>132</v>
      </c>
      <c r="L183" s="106">
        <f t="shared" si="242"/>
        <v>288681.66804293974</v>
      </c>
      <c r="M183" s="210">
        <f t="shared" si="317"/>
        <v>0.12042561654733493</v>
      </c>
      <c r="P183" s="112"/>
      <c r="Q183" s="112"/>
      <c r="R183" s="112"/>
    </row>
    <row r="184" spans="2:18" s="20" customFormat="1" ht="13.15" customHeight="1">
      <c r="B184" s="298">
        <v>31</v>
      </c>
      <c r="C184" s="298" t="s">
        <v>42</v>
      </c>
      <c r="D184" s="312">
        <f>R34</f>
        <v>25718</v>
      </c>
      <c r="E184" s="57">
        <v>1</v>
      </c>
      <c r="F184" s="86" t="s">
        <v>224</v>
      </c>
      <c r="G184" s="30" t="s">
        <v>225</v>
      </c>
      <c r="H184" s="235">
        <v>98672360</v>
      </c>
      <c r="I184" s="58">
        <f t="shared" ref="I184" si="324">IFERROR(H184/H189,"-")</f>
        <v>0.13345167830575413</v>
      </c>
      <c r="J184" s="46">
        <v>1630</v>
      </c>
      <c r="K184" s="58">
        <f t="shared" ref="K184" si="325">IFERROR(J184/J189,"-")</f>
        <v>0.67888379841732616</v>
      </c>
      <c r="L184" s="102">
        <f t="shared" si="242"/>
        <v>60535.190184049083</v>
      </c>
      <c r="M184" s="211">
        <f>IFERROR(J184/$R$34,0)</f>
        <v>6.337973403841668E-2</v>
      </c>
      <c r="P184" s="112"/>
      <c r="Q184" s="112"/>
      <c r="R184" s="112"/>
    </row>
    <row r="185" spans="2:18" s="20" customFormat="1" ht="13.15" customHeight="1">
      <c r="B185" s="316"/>
      <c r="C185" s="316"/>
      <c r="D185" s="313"/>
      <c r="E185" s="60">
        <v>2</v>
      </c>
      <c r="F185" s="75" t="s">
        <v>226</v>
      </c>
      <c r="G185" s="31" t="s">
        <v>227</v>
      </c>
      <c r="H185" s="77">
        <v>92310765</v>
      </c>
      <c r="I185" s="61">
        <f t="shared" ref="I185" si="326">IFERROR(H185/H189,"-")</f>
        <v>0.12484779440704639</v>
      </c>
      <c r="J185" s="48">
        <v>1036</v>
      </c>
      <c r="K185" s="61">
        <f t="shared" ref="K185" si="327">IFERROR(J185/J189,"-")</f>
        <v>0.43148688046647232</v>
      </c>
      <c r="L185" s="103">
        <f t="shared" si="242"/>
        <v>89103.055019305015</v>
      </c>
      <c r="M185" s="208">
        <f t="shared" ref="M185:M189" si="328">IFERROR(J185/$R$34,0)</f>
        <v>4.0283070223189985E-2</v>
      </c>
      <c r="P185" s="112"/>
      <c r="Q185" s="112"/>
      <c r="R185" s="112"/>
    </row>
    <row r="186" spans="2:18" s="20" customFormat="1" ht="13.15" customHeight="1">
      <c r="B186" s="316"/>
      <c r="C186" s="316"/>
      <c r="D186" s="313"/>
      <c r="E186" s="60">
        <v>3</v>
      </c>
      <c r="F186" s="75" t="s">
        <v>228</v>
      </c>
      <c r="G186" s="34" t="s">
        <v>229</v>
      </c>
      <c r="H186" s="77">
        <v>76547423</v>
      </c>
      <c r="I186" s="61">
        <f t="shared" ref="I186" si="329">IFERROR(H186/H189,"-")</f>
        <v>0.10352830386676153</v>
      </c>
      <c r="J186" s="48">
        <v>507</v>
      </c>
      <c r="K186" s="61">
        <f t="shared" ref="K186" si="330">IFERROR(J186/J189,"-")</f>
        <v>0.21116201582673885</v>
      </c>
      <c r="L186" s="103">
        <f t="shared" si="242"/>
        <v>150981.11045364893</v>
      </c>
      <c r="M186" s="208">
        <f t="shared" si="328"/>
        <v>1.9713819115016719E-2</v>
      </c>
      <c r="P186" s="112"/>
      <c r="Q186" s="112"/>
      <c r="R186" s="112"/>
    </row>
    <row r="187" spans="2:18" s="20" customFormat="1" ht="13.15" customHeight="1">
      <c r="B187" s="316"/>
      <c r="C187" s="316"/>
      <c r="D187" s="313"/>
      <c r="E187" s="60">
        <v>4</v>
      </c>
      <c r="F187" s="75" t="s">
        <v>232</v>
      </c>
      <c r="G187" s="34" t="s">
        <v>233</v>
      </c>
      <c r="H187" s="77">
        <v>75157905</v>
      </c>
      <c r="I187" s="61">
        <f t="shared" ref="I187" si="331">IFERROR(H187/H189,"-")</f>
        <v>0.10164901863292243</v>
      </c>
      <c r="J187" s="48">
        <v>896</v>
      </c>
      <c r="K187" s="61">
        <f t="shared" ref="K187" si="332">IFERROR(J187/J189,"-")</f>
        <v>0.37317784256559766</v>
      </c>
      <c r="L187" s="103">
        <f t="shared" si="242"/>
        <v>83881.59040178571</v>
      </c>
      <c r="M187" s="208">
        <f t="shared" si="328"/>
        <v>3.483941208492107E-2</v>
      </c>
      <c r="P187" s="112"/>
      <c r="Q187" s="112"/>
      <c r="R187" s="112"/>
    </row>
    <row r="188" spans="2:18" s="20" customFormat="1" ht="13.15" customHeight="1">
      <c r="B188" s="316"/>
      <c r="C188" s="316"/>
      <c r="D188" s="313"/>
      <c r="E188" s="63">
        <v>5</v>
      </c>
      <c r="F188" s="79" t="s">
        <v>230</v>
      </c>
      <c r="G188" s="35" t="s">
        <v>231</v>
      </c>
      <c r="H188" s="81">
        <v>69327898</v>
      </c>
      <c r="I188" s="101">
        <f t="shared" ref="I188" si="333">IFERROR(H188/H189,"-")</f>
        <v>9.3764093019667677E-2</v>
      </c>
      <c r="J188" s="50">
        <v>1399</v>
      </c>
      <c r="K188" s="101">
        <f t="shared" ref="K188" si="334">IFERROR(J188/J189,"-")</f>
        <v>0.58267388588088298</v>
      </c>
      <c r="L188" s="104">
        <f t="shared" si="242"/>
        <v>49555.323802716222</v>
      </c>
      <c r="M188" s="209">
        <f t="shared" si="328"/>
        <v>5.4397698110272959E-2</v>
      </c>
      <c r="P188" s="112"/>
      <c r="Q188" s="112"/>
      <c r="R188" s="112"/>
    </row>
    <row r="189" spans="2:18" s="20" customFormat="1" ht="13.15" customHeight="1">
      <c r="B189" s="299"/>
      <c r="C189" s="299"/>
      <c r="D189" s="315"/>
      <c r="E189" s="82" t="s">
        <v>151</v>
      </c>
      <c r="F189" s="83"/>
      <c r="G189" s="84"/>
      <c r="H189" s="85">
        <v>739386430</v>
      </c>
      <c r="I189" s="67" t="s">
        <v>132</v>
      </c>
      <c r="J189" s="52">
        <v>2401</v>
      </c>
      <c r="K189" s="67" t="s">
        <v>132</v>
      </c>
      <c r="L189" s="106">
        <f t="shared" si="242"/>
        <v>307949.36693044566</v>
      </c>
      <c r="M189" s="210">
        <f t="shared" si="328"/>
        <v>9.3358737071311926E-2</v>
      </c>
      <c r="P189" s="112"/>
      <c r="Q189" s="112"/>
      <c r="R189" s="112"/>
    </row>
    <row r="190" spans="2:18" s="20" customFormat="1" ht="13.15" customHeight="1">
      <c r="B190" s="298">
        <v>32</v>
      </c>
      <c r="C190" s="298" t="s">
        <v>43</v>
      </c>
      <c r="D190" s="312">
        <f>R35</f>
        <v>22357</v>
      </c>
      <c r="E190" s="57">
        <v>1</v>
      </c>
      <c r="F190" s="86" t="s">
        <v>224</v>
      </c>
      <c r="G190" s="30" t="s">
        <v>225</v>
      </c>
      <c r="H190" s="235">
        <v>97504243</v>
      </c>
      <c r="I190" s="58">
        <f t="shared" ref="I190" si="335">IFERROR(H190/H195,"-")</f>
        <v>0.1505685514496449</v>
      </c>
      <c r="J190" s="46">
        <v>1609</v>
      </c>
      <c r="K190" s="58">
        <f t="shared" ref="K190" si="336">IFERROR(J190/J195,"-")</f>
        <v>0.71100309323906319</v>
      </c>
      <c r="L190" s="102">
        <f t="shared" si="242"/>
        <v>60599.280919825978</v>
      </c>
      <c r="M190" s="211">
        <f>IFERROR(J190/$R$35,0)</f>
        <v>7.1968510980900832E-2</v>
      </c>
      <c r="P190" s="112"/>
      <c r="Q190" s="112"/>
      <c r="R190" s="112"/>
    </row>
    <row r="191" spans="2:18" s="20" customFormat="1" ht="13.15" customHeight="1">
      <c r="B191" s="316"/>
      <c r="C191" s="316"/>
      <c r="D191" s="313"/>
      <c r="E191" s="60">
        <v>2</v>
      </c>
      <c r="F191" s="75" t="s">
        <v>226</v>
      </c>
      <c r="G191" s="31" t="s">
        <v>227</v>
      </c>
      <c r="H191" s="77">
        <v>79912707</v>
      </c>
      <c r="I191" s="61">
        <f t="shared" ref="I191" si="337">IFERROR(H191/H195,"-")</f>
        <v>0.12340325061966687</v>
      </c>
      <c r="J191" s="48">
        <v>1001</v>
      </c>
      <c r="K191" s="61">
        <f t="shared" ref="K191" si="338">IFERROR(J191/J195,"-")</f>
        <v>0.44233318603623506</v>
      </c>
      <c r="L191" s="103">
        <f t="shared" si="242"/>
        <v>79832.874125874121</v>
      </c>
      <c r="M191" s="208">
        <f t="shared" ref="M191:M195" si="339">IFERROR(J191/$R$35,0)</f>
        <v>4.4773449031623204E-2</v>
      </c>
      <c r="P191" s="112"/>
      <c r="Q191" s="112"/>
      <c r="R191" s="112"/>
    </row>
    <row r="192" spans="2:18" s="20" customFormat="1" ht="13.15" customHeight="1">
      <c r="B192" s="316"/>
      <c r="C192" s="316"/>
      <c r="D192" s="313"/>
      <c r="E192" s="60">
        <v>3</v>
      </c>
      <c r="F192" s="75" t="s">
        <v>228</v>
      </c>
      <c r="G192" s="34" t="s">
        <v>229</v>
      </c>
      <c r="H192" s="77">
        <v>67622421</v>
      </c>
      <c r="I192" s="61">
        <f t="shared" ref="I192" si="340">IFERROR(H192/H195,"-")</f>
        <v>0.104424275931131</v>
      </c>
      <c r="J192" s="48">
        <v>502</v>
      </c>
      <c r="K192" s="61">
        <f t="shared" ref="K192" si="341">IFERROR(J192/J195,"-")</f>
        <v>0.22182942996022978</v>
      </c>
      <c r="L192" s="103">
        <f t="shared" si="242"/>
        <v>134706.01792828686</v>
      </c>
      <c r="M192" s="208">
        <f t="shared" si="339"/>
        <v>2.2453817596278569E-2</v>
      </c>
      <c r="P192" s="112"/>
      <c r="Q192" s="112"/>
      <c r="R192" s="112"/>
    </row>
    <row r="193" spans="2:18" s="20" customFormat="1" ht="13.15" customHeight="1">
      <c r="B193" s="316"/>
      <c r="C193" s="316"/>
      <c r="D193" s="313"/>
      <c r="E193" s="60">
        <v>4</v>
      </c>
      <c r="F193" s="75" t="s">
        <v>230</v>
      </c>
      <c r="G193" s="34" t="s">
        <v>231</v>
      </c>
      <c r="H193" s="77">
        <v>64764774</v>
      </c>
      <c r="I193" s="61">
        <f t="shared" ref="I193" si="342">IFERROR(H193/H195,"-")</f>
        <v>0.10001142418123922</v>
      </c>
      <c r="J193" s="48">
        <v>1398</v>
      </c>
      <c r="K193" s="61">
        <f t="shared" ref="K193" si="343">IFERROR(J193/J195,"-")</f>
        <v>0.61776403004860803</v>
      </c>
      <c r="L193" s="103">
        <f t="shared" si="242"/>
        <v>46326.7339055794</v>
      </c>
      <c r="M193" s="208">
        <f t="shared" si="339"/>
        <v>6.2530750995214032E-2</v>
      </c>
      <c r="P193" s="112"/>
      <c r="Q193" s="112"/>
      <c r="R193" s="112"/>
    </row>
    <row r="194" spans="2:18" s="20" customFormat="1" ht="13.15" customHeight="1">
      <c r="B194" s="316"/>
      <c r="C194" s="316"/>
      <c r="D194" s="313"/>
      <c r="E194" s="63">
        <v>5</v>
      </c>
      <c r="F194" s="79" t="s">
        <v>234</v>
      </c>
      <c r="G194" s="35" t="s">
        <v>235</v>
      </c>
      <c r="H194" s="81">
        <v>48228311</v>
      </c>
      <c r="I194" s="101">
        <f t="shared" ref="I194" si="344">IFERROR(H194/H195,"-")</f>
        <v>7.4475394123443173E-2</v>
      </c>
      <c r="J194" s="50">
        <v>837</v>
      </c>
      <c r="K194" s="101">
        <f t="shared" ref="K194" si="345">IFERROR(J194/J195,"-")</f>
        <v>0.36986301369863012</v>
      </c>
      <c r="L194" s="104">
        <f t="shared" si="242"/>
        <v>57620.443249701311</v>
      </c>
      <c r="M194" s="209">
        <f t="shared" si="339"/>
        <v>3.7437938900568055E-2</v>
      </c>
      <c r="P194" s="112"/>
      <c r="Q194" s="112"/>
      <c r="R194" s="112"/>
    </row>
    <row r="195" spans="2:18" s="20" customFormat="1" ht="13.15" customHeight="1">
      <c r="B195" s="299"/>
      <c r="C195" s="299"/>
      <c r="D195" s="315"/>
      <c r="E195" s="82" t="s">
        <v>151</v>
      </c>
      <c r="F195" s="83"/>
      <c r="G195" s="84"/>
      <c r="H195" s="85">
        <v>647573760</v>
      </c>
      <c r="I195" s="67" t="s">
        <v>132</v>
      </c>
      <c r="J195" s="52">
        <v>2263</v>
      </c>
      <c r="K195" s="67" t="s">
        <v>132</v>
      </c>
      <c r="L195" s="106">
        <f t="shared" si="242"/>
        <v>286157.20724701724</v>
      </c>
      <c r="M195" s="210">
        <f t="shared" si="339"/>
        <v>0.10122109406449882</v>
      </c>
      <c r="P195" s="112"/>
      <c r="Q195" s="112"/>
      <c r="R195" s="112"/>
    </row>
    <row r="196" spans="2:18" s="20" customFormat="1" ht="13.15" customHeight="1">
      <c r="B196" s="298">
        <v>33</v>
      </c>
      <c r="C196" s="298" t="s">
        <v>44</v>
      </c>
      <c r="D196" s="312">
        <f>R36</f>
        <v>6212</v>
      </c>
      <c r="E196" s="57">
        <v>1</v>
      </c>
      <c r="F196" s="86" t="s">
        <v>224</v>
      </c>
      <c r="G196" s="30" t="s">
        <v>225</v>
      </c>
      <c r="H196" s="235">
        <v>24791162</v>
      </c>
      <c r="I196" s="58">
        <f t="shared" ref="I196" si="346">IFERROR(H196/H201,"-")</f>
        <v>0.11088639069997075</v>
      </c>
      <c r="J196" s="46">
        <v>413</v>
      </c>
      <c r="K196" s="58">
        <f t="shared" ref="K196" si="347">IFERROR(J196/J201,"-")</f>
        <v>0.65244865718799372</v>
      </c>
      <c r="L196" s="102">
        <f t="shared" si="242"/>
        <v>60027.026634382564</v>
      </c>
      <c r="M196" s="211">
        <f>IFERROR(J196/$R$36,0)</f>
        <v>6.648422408242112E-2</v>
      </c>
      <c r="P196" s="112"/>
      <c r="Q196" s="112"/>
      <c r="R196" s="112"/>
    </row>
    <row r="197" spans="2:18" s="20" customFormat="1" ht="13.15" customHeight="1">
      <c r="B197" s="316"/>
      <c r="C197" s="316"/>
      <c r="D197" s="313"/>
      <c r="E197" s="60">
        <v>2</v>
      </c>
      <c r="F197" s="75" t="s">
        <v>226</v>
      </c>
      <c r="G197" s="31" t="s">
        <v>227</v>
      </c>
      <c r="H197" s="77">
        <v>23060959</v>
      </c>
      <c r="I197" s="61">
        <f t="shared" ref="I197" si="348">IFERROR(H197/H201,"-")</f>
        <v>0.10314750513065933</v>
      </c>
      <c r="J197" s="48">
        <v>306</v>
      </c>
      <c r="K197" s="61">
        <f t="shared" ref="K197" si="349">IFERROR(J197/J201,"-")</f>
        <v>0.48341232227488151</v>
      </c>
      <c r="L197" s="103">
        <f t="shared" si="242"/>
        <v>75362.611111111109</v>
      </c>
      <c r="M197" s="208">
        <f t="shared" ref="M197:M201" si="350">IFERROR(J197/$R$36,0)</f>
        <v>4.9259497746297488E-2</v>
      </c>
      <c r="P197" s="112"/>
      <c r="Q197" s="112"/>
      <c r="R197" s="112"/>
    </row>
    <row r="198" spans="2:18" s="20" customFormat="1" ht="13.15" customHeight="1">
      <c r="B198" s="316"/>
      <c r="C198" s="316"/>
      <c r="D198" s="313"/>
      <c r="E198" s="60">
        <v>3</v>
      </c>
      <c r="F198" s="75" t="s">
        <v>228</v>
      </c>
      <c r="G198" s="34" t="s">
        <v>229</v>
      </c>
      <c r="H198" s="77">
        <v>19928421</v>
      </c>
      <c r="I198" s="61">
        <f t="shared" ref="I198" si="351">IFERROR(H198/H201,"-")</f>
        <v>8.9136228347808044E-2</v>
      </c>
      <c r="J198" s="48">
        <v>124</v>
      </c>
      <c r="K198" s="61">
        <f t="shared" ref="K198" si="352">IFERROR(J198/J201,"-")</f>
        <v>0.19589257503949448</v>
      </c>
      <c r="L198" s="103">
        <f t="shared" si="242"/>
        <v>160713.07258064515</v>
      </c>
      <c r="M198" s="208">
        <f t="shared" si="350"/>
        <v>1.9961365099806824E-2</v>
      </c>
      <c r="P198" s="112"/>
      <c r="Q198" s="112"/>
      <c r="R198" s="112"/>
    </row>
    <row r="199" spans="2:18" s="20" customFormat="1" ht="13.15" customHeight="1">
      <c r="B199" s="316"/>
      <c r="C199" s="316"/>
      <c r="D199" s="313"/>
      <c r="E199" s="60">
        <v>4</v>
      </c>
      <c r="F199" s="75" t="s">
        <v>230</v>
      </c>
      <c r="G199" s="34" t="s">
        <v>231</v>
      </c>
      <c r="H199" s="77">
        <v>18961930</v>
      </c>
      <c r="I199" s="61">
        <f t="shared" ref="I199" si="353">IFERROR(H199/H201,"-")</f>
        <v>8.4813288639132622E-2</v>
      </c>
      <c r="J199" s="48">
        <v>369</v>
      </c>
      <c r="K199" s="61">
        <f t="shared" ref="K199" si="354">IFERROR(J199/J201,"-")</f>
        <v>0.58293838862559244</v>
      </c>
      <c r="L199" s="103">
        <f t="shared" si="242"/>
        <v>51387.344173441736</v>
      </c>
      <c r="M199" s="208">
        <f t="shared" si="350"/>
        <v>5.9401159047005797E-2</v>
      </c>
      <c r="P199" s="112"/>
      <c r="Q199" s="112"/>
      <c r="R199" s="112"/>
    </row>
    <row r="200" spans="2:18" s="20" customFormat="1" ht="13.15" customHeight="1">
      <c r="B200" s="316"/>
      <c r="C200" s="316"/>
      <c r="D200" s="313"/>
      <c r="E200" s="63">
        <v>5</v>
      </c>
      <c r="F200" s="79" t="s">
        <v>234</v>
      </c>
      <c r="G200" s="35" t="s">
        <v>235</v>
      </c>
      <c r="H200" s="81">
        <v>17141243</v>
      </c>
      <c r="I200" s="101">
        <f t="shared" ref="I200" si="355">IFERROR(H200/H201,"-")</f>
        <v>7.666968447792559E-2</v>
      </c>
      <c r="J200" s="50">
        <v>246</v>
      </c>
      <c r="K200" s="101">
        <f t="shared" ref="K200" si="356">IFERROR(J200/J201,"-")</f>
        <v>0.38862559241706163</v>
      </c>
      <c r="L200" s="104">
        <f t="shared" si="242"/>
        <v>69679.849593495936</v>
      </c>
      <c r="M200" s="209">
        <f t="shared" si="350"/>
        <v>3.9600772698003862E-2</v>
      </c>
      <c r="P200" s="112"/>
      <c r="Q200" s="112"/>
      <c r="R200" s="112"/>
    </row>
    <row r="201" spans="2:18" s="20" customFormat="1" ht="13.15" customHeight="1">
      <c r="B201" s="299"/>
      <c r="C201" s="299"/>
      <c r="D201" s="315"/>
      <c r="E201" s="82" t="s">
        <v>151</v>
      </c>
      <c r="F201" s="83"/>
      <c r="G201" s="84"/>
      <c r="H201" s="85">
        <v>223572630</v>
      </c>
      <c r="I201" s="67" t="s">
        <v>132</v>
      </c>
      <c r="J201" s="52">
        <v>633</v>
      </c>
      <c r="K201" s="67" t="s">
        <v>132</v>
      </c>
      <c r="L201" s="106">
        <f t="shared" si="242"/>
        <v>353195.30805687205</v>
      </c>
      <c r="M201" s="210">
        <f t="shared" si="350"/>
        <v>0.10189954925949775</v>
      </c>
      <c r="P201" s="112"/>
      <c r="Q201" s="112"/>
      <c r="R201" s="112"/>
    </row>
    <row r="202" spans="2:18" s="20" customFormat="1" ht="13.15" customHeight="1">
      <c r="B202" s="298">
        <v>34</v>
      </c>
      <c r="C202" s="298" t="s">
        <v>46</v>
      </c>
      <c r="D202" s="312">
        <f>R37</f>
        <v>28882</v>
      </c>
      <c r="E202" s="57">
        <v>1</v>
      </c>
      <c r="F202" s="86" t="s">
        <v>226</v>
      </c>
      <c r="G202" s="30" t="s">
        <v>227</v>
      </c>
      <c r="H202" s="235">
        <v>98779055</v>
      </c>
      <c r="I202" s="58">
        <f t="shared" ref="I202" si="357">IFERROR(H202/H207,"-")</f>
        <v>0.11527588485941213</v>
      </c>
      <c r="J202" s="46">
        <v>1305</v>
      </c>
      <c r="K202" s="58">
        <f t="shared" ref="K202" si="358">IFERROR(J202/J207,"-")</f>
        <v>0.52262715258309977</v>
      </c>
      <c r="L202" s="102">
        <f t="shared" ref="L202:L265" si="359">IFERROR(H202/J202,"-")</f>
        <v>75692.762452107287</v>
      </c>
      <c r="M202" s="211">
        <f>IFERROR(J202/$R$37,0)</f>
        <v>4.5183851533827299E-2</v>
      </c>
      <c r="P202" s="112"/>
      <c r="Q202" s="112"/>
      <c r="R202" s="112"/>
    </row>
    <row r="203" spans="2:18" s="20" customFormat="1" ht="13.15" customHeight="1">
      <c r="B203" s="316"/>
      <c r="C203" s="316"/>
      <c r="D203" s="313"/>
      <c r="E203" s="60">
        <v>2</v>
      </c>
      <c r="F203" s="75" t="s">
        <v>224</v>
      </c>
      <c r="G203" s="31" t="s">
        <v>225</v>
      </c>
      <c r="H203" s="77">
        <v>98538948</v>
      </c>
      <c r="I203" s="61">
        <f t="shared" ref="I203" si="360">IFERROR(H203/H207,"-")</f>
        <v>0.11499567822161895</v>
      </c>
      <c r="J203" s="48">
        <v>1804</v>
      </c>
      <c r="K203" s="61">
        <f t="shared" ref="K203" si="361">IFERROR(J203/J207,"-")</f>
        <v>0.72246696035242286</v>
      </c>
      <c r="L203" s="103">
        <f t="shared" si="359"/>
        <v>54622.476718403545</v>
      </c>
      <c r="M203" s="208">
        <f t="shared" ref="M203:M207" si="362">IFERROR(J203/$R$37,0)</f>
        <v>6.2461048403850146E-2</v>
      </c>
      <c r="P203" s="112"/>
      <c r="Q203" s="112"/>
      <c r="R203" s="112"/>
    </row>
    <row r="204" spans="2:18" s="20" customFormat="1" ht="13.15" customHeight="1">
      <c r="B204" s="316"/>
      <c r="C204" s="316"/>
      <c r="D204" s="313"/>
      <c r="E204" s="60">
        <v>3</v>
      </c>
      <c r="F204" s="75" t="s">
        <v>228</v>
      </c>
      <c r="G204" s="34" t="s">
        <v>229</v>
      </c>
      <c r="H204" s="77">
        <v>75516148</v>
      </c>
      <c r="I204" s="61">
        <f t="shared" ref="I204" si="363">IFERROR(H204/H207,"-")</f>
        <v>8.8127901019850075E-2</v>
      </c>
      <c r="J204" s="48">
        <v>609</v>
      </c>
      <c r="K204" s="61">
        <f t="shared" ref="K204" si="364">IFERROR(J204/J207,"-")</f>
        <v>0.24389267120544653</v>
      </c>
      <c r="L204" s="103">
        <f t="shared" si="359"/>
        <v>124000.24302134647</v>
      </c>
      <c r="M204" s="208">
        <f t="shared" si="362"/>
        <v>2.1085797382452739E-2</v>
      </c>
      <c r="P204" s="112"/>
      <c r="Q204" s="112"/>
      <c r="R204" s="112"/>
    </row>
    <row r="205" spans="2:18" s="20" customFormat="1" ht="13.15" customHeight="1">
      <c r="B205" s="316"/>
      <c r="C205" s="316"/>
      <c r="D205" s="313"/>
      <c r="E205" s="60">
        <v>4</v>
      </c>
      <c r="F205" s="75" t="s">
        <v>242</v>
      </c>
      <c r="G205" s="34" t="s">
        <v>243</v>
      </c>
      <c r="H205" s="77">
        <v>71709051</v>
      </c>
      <c r="I205" s="61">
        <f t="shared" ref="I205" si="365">IFERROR(H205/H207,"-")</f>
        <v>8.368499077515687E-2</v>
      </c>
      <c r="J205" s="48">
        <v>291</v>
      </c>
      <c r="K205" s="61">
        <f t="shared" ref="K205" si="366">IFERROR(J205/J207,"-")</f>
        <v>0.11653984781738086</v>
      </c>
      <c r="L205" s="103">
        <f t="shared" si="359"/>
        <v>246422.8556701031</v>
      </c>
      <c r="M205" s="208">
        <f t="shared" si="362"/>
        <v>1.0075479537428156E-2</v>
      </c>
      <c r="P205" s="112"/>
      <c r="Q205" s="112"/>
      <c r="R205" s="112"/>
    </row>
    <row r="206" spans="2:18" s="20" customFormat="1" ht="13.15" customHeight="1">
      <c r="B206" s="316"/>
      <c r="C206" s="316"/>
      <c r="D206" s="313"/>
      <c r="E206" s="63">
        <v>5</v>
      </c>
      <c r="F206" s="79" t="s">
        <v>230</v>
      </c>
      <c r="G206" s="35" t="s">
        <v>231</v>
      </c>
      <c r="H206" s="81">
        <v>66925676</v>
      </c>
      <c r="I206" s="101">
        <f t="shared" ref="I206" si="367">IFERROR(H206/H207,"-")</f>
        <v>7.8102756912528895E-2</v>
      </c>
      <c r="J206" s="50">
        <v>1609</v>
      </c>
      <c r="K206" s="101">
        <f t="shared" ref="K206" si="368">IFERROR(J206/J207,"-")</f>
        <v>0.64437324789747696</v>
      </c>
      <c r="L206" s="104">
        <f t="shared" si="359"/>
        <v>41594.577998756991</v>
      </c>
      <c r="M206" s="209">
        <f t="shared" si="362"/>
        <v>5.5709438404542622E-2</v>
      </c>
      <c r="P206" s="112"/>
      <c r="Q206" s="112"/>
      <c r="R206" s="112"/>
    </row>
    <row r="207" spans="2:18" s="20" customFormat="1" ht="13.15" customHeight="1">
      <c r="B207" s="299"/>
      <c r="C207" s="299"/>
      <c r="D207" s="315"/>
      <c r="E207" s="82" t="s">
        <v>151</v>
      </c>
      <c r="F207" s="83"/>
      <c r="G207" s="84"/>
      <c r="H207" s="85">
        <v>856892620</v>
      </c>
      <c r="I207" s="67" t="s">
        <v>132</v>
      </c>
      <c r="J207" s="52">
        <v>2497</v>
      </c>
      <c r="K207" s="67" t="s">
        <v>132</v>
      </c>
      <c r="L207" s="106">
        <f t="shared" si="359"/>
        <v>343168.85062074487</v>
      </c>
      <c r="M207" s="210">
        <f t="shared" si="362"/>
        <v>8.6455231632158444E-2</v>
      </c>
      <c r="P207" s="112"/>
      <c r="Q207" s="112"/>
      <c r="R207" s="112"/>
    </row>
    <row r="208" spans="2:18" s="20" customFormat="1" ht="13.15" customHeight="1">
      <c r="B208" s="298">
        <v>35</v>
      </c>
      <c r="C208" s="298" t="s">
        <v>3</v>
      </c>
      <c r="D208" s="312">
        <f>R38</f>
        <v>57844</v>
      </c>
      <c r="E208" s="57">
        <v>1</v>
      </c>
      <c r="F208" s="86" t="s">
        <v>224</v>
      </c>
      <c r="G208" s="30" t="s">
        <v>225</v>
      </c>
      <c r="H208" s="235">
        <v>278556474</v>
      </c>
      <c r="I208" s="58">
        <f t="shared" ref="I208" si="369">IFERROR(H208/H213,"-")</f>
        <v>0.15248299859554132</v>
      </c>
      <c r="J208" s="46">
        <v>4687</v>
      </c>
      <c r="K208" s="58">
        <f t="shared" ref="K208" si="370">IFERROR(J208/J213,"-")</f>
        <v>0.69788564621798688</v>
      </c>
      <c r="L208" s="102">
        <f t="shared" si="359"/>
        <v>59431.720503520373</v>
      </c>
      <c r="M208" s="211">
        <f>IFERROR(J208/$R$38,0)</f>
        <v>8.1028282967982854E-2</v>
      </c>
      <c r="P208" s="112"/>
      <c r="Q208" s="112"/>
      <c r="R208" s="112"/>
    </row>
    <row r="209" spans="2:18" s="20" customFormat="1" ht="13.15" customHeight="1">
      <c r="B209" s="316"/>
      <c r="C209" s="316"/>
      <c r="D209" s="313"/>
      <c r="E209" s="60">
        <v>2</v>
      </c>
      <c r="F209" s="75" t="s">
        <v>226</v>
      </c>
      <c r="G209" s="31" t="s">
        <v>227</v>
      </c>
      <c r="H209" s="77">
        <v>254020868</v>
      </c>
      <c r="I209" s="61">
        <f t="shared" ref="I209" si="371">IFERROR(H209/H213,"-")</f>
        <v>0.13905210351880815</v>
      </c>
      <c r="J209" s="48">
        <v>3070</v>
      </c>
      <c r="K209" s="61">
        <f t="shared" ref="K209" si="372">IFERROR(J209/J213,"-")</f>
        <v>0.45711733174508634</v>
      </c>
      <c r="L209" s="103">
        <f t="shared" si="359"/>
        <v>82742.953745928346</v>
      </c>
      <c r="M209" s="208">
        <f t="shared" ref="M209:M213" si="373">IFERROR(J209/$R$38,0)</f>
        <v>5.3073784662194867E-2</v>
      </c>
      <c r="P209" s="112"/>
      <c r="Q209" s="112"/>
      <c r="R209" s="112"/>
    </row>
    <row r="210" spans="2:18" s="20" customFormat="1" ht="13.15" customHeight="1">
      <c r="B210" s="316"/>
      <c r="C210" s="316"/>
      <c r="D210" s="313"/>
      <c r="E210" s="60">
        <v>3</v>
      </c>
      <c r="F210" s="75" t="s">
        <v>228</v>
      </c>
      <c r="G210" s="34" t="s">
        <v>229</v>
      </c>
      <c r="H210" s="77">
        <v>221669314</v>
      </c>
      <c r="I210" s="61">
        <f t="shared" ref="I210" si="374">IFERROR(H210/H213,"-")</f>
        <v>0.12134272526488331</v>
      </c>
      <c r="J210" s="48">
        <v>1540</v>
      </c>
      <c r="K210" s="61">
        <f t="shared" ref="K210" si="375">IFERROR(J210/J213,"-")</f>
        <v>0.22930315664085765</v>
      </c>
      <c r="L210" s="103">
        <f t="shared" si="359"/>
        <v>143941.11298701298</v>
      </c>
      <c r="M210" s="208">
        <f t="shared" si="373"/>
        <v>2.6623331719798079E-2</v>
      </c>
      <c r="P210" s="112"/>
      <c r="Q210" s="112"/>
      <c r="R210" s="112"/>
    </row>
    <row r="211" spans="2:18" s="20" customFormat="1" ht="13.15" customHeight="1">
      <c r="B211" s="316"/>
      <c r="C211" s="316"/>
      <c r="D211" s="313"/>
      <c r="E211" s="60">
        <v>4</v>
      </c>
      <c r="F211" s="75" t="s">
        <v>230</v>
      </c>
      <c r="G211" s="34" t="s">
        <v>231</v>
      </c>
      <c r="H211" s="77">
        <v>188241249</v>
      </c>
      <c r="I211" s="61">
        <f t="shared" ref="I211" si="376">IFERROR(H211/H213,"-")</f>
        <v>0.10304406031105184</v>
      </c>
      <c r="J211" s="48">
        <v>3905</v>
      </c>
      <c r="K211" s="61">
        <f t="shared" ref="K211" si="377">IFERROR(J211/J213,"-")</f>
        <v>0.58144729005360329</v>
      </c>
      <c r="L211" s="103">
        <f t="shared" si="359"/>
        <v>48205.185403329066</v>
      </c>
      <c r="M211" s="208">
        <f t="shared" si="373"/>
        <v>6.7509162575202272E-2</v>
      </c>
      <c r="P211" s="112"/>
      <c r="Q211" s="112"/>
      <c r="R211" s="112"/>
    </row>
    <row r="212" spans="2:18" s="20" customFormat="1" ht="13.15" customHeight="1">
      <c r="B212" s="316"/>
      <c r="C212" s="316"/>
      <c r="D212" s="313"/>
      <c r="E212" s="63">
        <v>5</v>
      </c>
      <c r="F212" s="79" t="s">
        <v>232</v>
      </c>
      <c r="G212" s="35" t="s">
        <v>233</v>
      </c>
      <c r="H212" s="81">
        <v>124084520</v>
      </c>
      <c r="I212" s="101">
        <f t="shared" ref="I212" si="378">IFERROR(H212/H213,"-")</f>
        <v>6.7924393991605519E-2</v>
      </c>
      <c r="J212" s="50">
        <v>2524</v>
      </c>
      <c r="K212" s="101">
        <f t="shared" ref="K212" si="379">IFERROR(J212/J213,"-")</f>
        <v>0.37581893984514592</v>
      </c>
      <c r="L212" s="104">
        <f t="shared" si="359"/>
        <v>49161.854199683046</v>
      </c>
      <c r="M212" s="209">
        <f t="shared" si="373"/>
        <v>4.363460341608464E-2</v>
      </c>
      <c r="P212" s="112"/>
      <c r="Q212" s="112"/>
      <c r="R212" s="112"/>
    </row>
    <row r="213" spans="2:18" s="20" customFormat="1" ht="13.15" customHeight="1">
      <c r="B213" s="299"/>
      <c r="C213" s="299"/>
      <c r="D213" s="315"/>
      <c r="E213" s="82" t="s">
        <v>151</v>
      </c>
      <c r="F213" s="83"/>
      <c r="G213" s="84"/>
      <c r="H213" s="85">
        <v>1826803490</v>
      </c>
      <c r="I213" s="67" t="s">
        <v>132</v>
      </c>
      <c r="J213" s="52">
        <v>6716</v>
      </c>
      <c r="K213" s="67" t="s">
        <v>132</v>
      </c>
      <c r="L213" s="106">
        <f t="shared" si="359"/>
        <v>272007.66676593211</v>
      </c>
      <c r="M213" s="210">
        <f t="shared" si="373"/>
        <v>0.11610538690270382</v>
      </c>
      <c r="P213" s="112"/>
      <c r="Q213" s="112"/>
      <c r="R213" s="112"/>
    </row>
    <row r="214" spans="2:18" s="20" customFormat="1" ht="13.15" customHeight="1">
      <c r="B214" s="298">
        <v>36</v>
      </c>
      <c r="C214" s="298" t="s">
        <v>4</v>
      </c>
      <c r="D214" s="312">
        <f>R39</f>
        <v>16052</v>
      </c>
      <c r="E214" s="57">
        <v>1</v>
      </c>
      <c r="F214" s="86" t="s">
        <v>224</v>
      </c>
      <c r="G214" s="30" t="s">
        <v>225</v>
      </c>
      <c r="H214" s="235">
        <v>89071543</v>
      </c>
      <c r="I214" s="58">
        <f t="shared" ref="I214" si="380">IFERROR(H214/H219,"-")</f>
        <v>0.16289087394770835</v>
      </c>
      <c r="J214" s="46">
        <v>1516</v>
      </c>
      <c r="K214" s="58">
        <f t="shared" ref="K214" si="381">IFERROR(J214/J219,"-")</f>
        <v>0.73807205452775071</v>
      </c>
      <c r="L214" s="102">
        <f t="shared" si="359"/>
        <v>58754.315963060682</v>
      </c>
      <c r="M214" s="211">
        <f>IFERROR(J214/$R$39,0)</f>
        <v>9.4443060054821823E-2</v>
      </c>
      <c r="P214" s="112"/>
      <c r="Q214" s="112"/>
      <c r="R214" s="112"/>
    </row>
    <row r="215" spans="2:18" s="20" customFormat="1" ht="13.15" customHeight="1">
      <c r="B215" s="316"/>
      <c r="C215" s="316"/>
      <c r="D215" s="313"/>
      <c r="E215" s="60">
        <v>2</v>
      </c>
      <c r="F215" s="75" t="s">
        <v>226</v>
      </c>
      <c r="G215" s="31" t="s">
        <v>227</v>
      </c>
      <c r="H215" s="77">
        <v>71531250</v>
      </c>
      <c r="I215" s="61">
        <f t="shared" ref="I215" si="382">IFERROR(H215/H219,"-")</f>
        <v>0.1308138091541988</v>
      </c>
      <c r="J215" s="48">
        <v>1006</v>
      </c>
      <c r="K215" s="61">
        <f t="shared" ref="K215" si="383">IFERROR(J215/J219,"-")</f>
        <v>0.48977604673807207</v>
      </c>
      <c r="L215" s="103">
        <f t="shared" si="359"/>
        <v>71104.622266401595</v>
      </c>
      <c r="M215" s="208">
        <f t="shared" ref="M215:M219" si="384">IFERROR(J215/$R$39,0)</f>
        <v>6.267131821579866E-2</v>
      </c>
      <c r="P215" s="112"/>
      <c r="Q215" s="112"/>
      <c r="R215" s="112"/>
    </row>
    <row r="216" spans="2:18" s="20" customFormat="1" ht="13.15" customHeight="1">
      <c r="B216" s="316"/>
      <c r="C216" s="316"/>
      <c r="D216" s="313"/>
      <c r="E216" s="60">
        <v>3</v>
      </c>
      <c r="F216" s="75" t="s">
        <v>228</v>
      </c>
      <c r="G216" s="34" t="s">
        <v>229</v>
      </c>
      <c r="H216" s="77">
        <v>69154093</v>
      </c>
      <c r="I216" s="61">
        <f t="shared" ref="I216" si="385">IFERROR(H216/H219,"-")</f>
        <v>0.12646654887106987</v>
      </c>
      <c r="J216" s="48">
        <v>473</v>
      </c>
      <c r="K216" s="61">
        <f t="shared" ref="K216" si="386">IFERROR(J216/J219,"-")</f>
        <v>0.2302823758519961</v>
      </c>
      <c r="L216" s="103">
        <f t="shared" si="359"/>
        <v>146203.15644820296</v>
      </c>
      <c r="M216" s="208">
        <f t="shared" si="384"/>
        <v>2.9466733117368551E-2</v>
      </c>
      <c r="P216" s="112"/>
      <c r="Q216" s="112"/>
      <c r="R216" s="112"/>
    </row>
    <row r="217" spans="2:18" s="20" customFormat="1" ht="13.15" customHeight="1">
      <c r="B217" s="316"/>
      <c r="C217" s="316"/>
      <c r="D217" s="313"/>
      <c r="E217" s="60">
        <v>4</v>
      </c>
      <c r="F217" s="75" t="s">
        <v>230</v>
      </c>
      <c r="G217" s="34" t="s">
        <v>231</v>
      </c>
      <c r="H217" s="77">
        <v>57717749</v>
      </c>
      <c r="I217" s="61">
        <f t="shared" ref="I217" si="387">IFERROR(H217/H219,"-")</f>
        <v>0.10555216919173017</v>
      </c>
      <c r="J217" s="48">
        <v>1209</v>
      </c>
      <c r="K217" s="61">
        <f t="shared" ref="K217" si="388">IFERROR(J217/J219,"-")</f>
        <v>0.58860759493670889</v>
      </c>
      <c r="L217" s="103">
        <f t="shared" si="359"/>
        <v>47740.073614557485</v>
      </c>
      <c r="M217" s="208">
        <f t="shared" si="384"/>
        <v>7.5317717418390231E-2</v>
      </c>
      <c r="P217" s="112"/>
      <c r="Q217" s="112"/>
      <c r="R217" s="112"/>
    </row>
    <row r="218" spans="2:18" s="20" customFormat="1" ht="13.15" customHeight="1">
      <c r="B218" s="316"/>
      <c r="C218" s="316"/>
      <c r="D218" s="313"/>
      <c r="E218" s="63">
        <v>5</v>
      </c>
      <c r="F218" s="79" t="s">
        <v>232</v>
      </c>
      <c r="G218" s="35" t="s">
        <v>233</v>
      </c>
      <c r="H218" s="81">
        <v>35910346</v>
      </c>
      <c r="I218" s="101">
        <f t="shared" ref="I218" si="389">IFERROR(H218/H219,"-")</f>
        <v>6.5671565201296592E-2</v>
      </c>
      <c r="J218" s="50">
        <v>720</v>
      </c>
      <c r="K218" s="101">
        <f t="shared" ref="K218" si="390">IFERROR(J218/J219,"-")</f>
        <v>0.35053554040895812</v>
      </c>
      <c r="L218" s="104">
        <f t="shared" si="359"/>
        <v>49875.480555555558</v>
      </c>
      <c r="M218" s="209">
        <f t="shared" si="384"/>
        <v>4.4854223772738601E-2</v>
      </c>
      <c r="P218" s="112"/>
      <c r="Q218" s="112"/>
      <c r="R218" s="112"/>
    </row>
    <row r="219" spans="2:18" s="20" customFormat="1" ht="13.15" customHeight="1">
      <c r="B219" s="299"/>
      <c r="C219" s="299"/>
      <c r="D219" s="315"/>
      <c r="E219" s="82" t="s">
        <v>151</v>
      </c>
      <c r="F219" s="83"/>
      <c r="G219" s="84"/>
      <c r="H219" s="85">
        <v>546817270</v>
      </c>
      <c r="I219" s="67" t="s">
        <v>132</v>
      </c>
      <c r="J219" s="52">
        <v>2054</v>
      </c>
      <c r="K219" s="67" t="s">
        <v>132</v>
      </c>
      <c r="L219" s="106">
        <f t="shared" si="359"/>
        <v>266220.67672833498</v>
      </c>
      <c r="M219" s="210">
        <f t="shared" si="384"/>
        <v>0.1279591328183404</v>
      </c>
      <c r="P219" s="112"/>
      <c r="Q219" s="112"/>
      <c r="R219" s="112"/>
    </row>
    <row r="220" spans="2:18" s="20" customFormat="1" ht="13.15" customHeight="1">
      <c r="B220" s="298">
        <v>37</v>
      </c>
      <c r="C220" s="298" t="s">
        <v>5</v>
      </c>
      <c r="D220" s="312">
        <f>R40</f>
        <v>48477</v>
      </c>
      <c r="E220" s="57">
        <v>1</v>
      </c>
      <c r="F220" s="86" t="s">
        <v>226</v>
      </c>
      <c r="G220" s="30" t="s">
        <v>227</v>
      </c>
      <c r="H220" s="235">
        <v>235174199</v>
      </c>
      <c r="I220" s="58">
        <f t="shared" ref="I220" si="391">IFERROR(H220/H225,"-")</f>
        <v>0.15006792403351077</v>
      </c>
      <c r="J220" s="46">
        <v>2762</v>
      </c>
      <c r="K220" s="58">
        <f t="shared" ref="K220" si="392">IFERROR(J220/J225,"-")</f>
        <v>0.47571477781605237</v>
      </c>
      <c r="L220" s="102">
        <f t="shared" si="359"/>
        <v>85146.342867487328</v>
      </c>
      <c r="M220" s="211">
        <f>IFERROR(J220/$R$40,0)</f>
        <v>5.6975472904676444E-2</v>
      </c>
      <c r="P220" s="112"/>
      <c r="Q220" s="112"/>
      <c r="R220" s="112"/>
    </row>
    <row r="221" spans="2:18" s="20" customFormat="1" ht="13.15" customHeight="1">
      <c r="B221" s="316"/>
      <c r="C221" s="316"/>
      <c r="D221" s="313"/>
      <c r="E221" s="60">
        <v>2</v>
      </c>
      <c r="F221" s="75" t="s">
        <v>224</v>
      </c>
      <c r="G221" s="31" t="s">
        <v>225</v>
      </c>
      <c r="H221" s="77">
        <v>228643758</v>
      </c>
      <c r="I221" s="61">
        <f t="shared" ref="I221" si="393">IFERROR(H221/H225,"-")</f>
        <v>0.14590075889354012</v>
      </c>
      <c r="J221" s="48">
        <v>4065</v>
      </c>
      <c r="K221" s="61">
        <f t="shared" ref="K221" si="394">IFERROR(J221/J225,"-")</f>
        <v>0.70013778849466068</v>
      </c>
      <c r="L221" s="103">
        <f t="shared" si="359"/>
        <v>56246.926937269374</v>
      </c>
      <c r="M221" s="208">
        <f t="shared" ref="M221:M225" si="395">IFERROR(J221/$R$40,0)</f>
        <v>8.3854198898446683E-2</v>
      </c>
      <c r="P221" s="112"/>
      <c r="Q221" s="112"/>
      <c r="R221" s="112"/>
    </row>
    <row r="222" spans="2:18" s="20" customFormat="1" ht="13.15" customHeight="1">
      <c r="B222" s="316"/>
      <c r="C222" s="316"/>
      <c r="D222" s="313"/>
      <c r="E222" s="60">
        <v>3</v>
      </c>
      <c r="F222" s="75" t="s">
        <v>228</v>
      </c>
      <c r="G222" s="34" t="s">
        <v>229</v>
      </c>
      <c r="H222" s="77">
        <v>159632685</v>
      </c>
      <c r="I222" s="61">
        <f t="shared" ref="I222" si="396">IFERROR(H222/H225,"-")</f>
        <v>0.10186383433093081</v>
      </c>
      <c r="J222" s="48">
        <v>1194</v>
      </c>
      <c r="K222" s="61">
        <f t="shared" ref="K222" si="397">IFERROR(J222/J225,"-")</f>
        <v>0.20564932828108853</v>
      </c>
      <c r="L222" s="103">
        <f t="shared" si="359"/>
        <v>133695.71608040202</v>
      </c>
      <c r="M222" s="208">
        <f t="shared" si="395"/>
        <v>2.463023701961755E-2</v>
      </c>
      <c r="P222" s="112"/>
      <c r="Q222" s="112"/>
      <c r="R222" s="112"/>
    </row>
    <row r="223" spans="2:18" s="20" customFormat="1" ht="13.15" customHeight="1">
      <c r="B223" s="316"/>
      <c r="C223" s="316"/>
      <c r="D223" s="313"/>
      <c r="E223" s="60">
        <v>4</v>
      </c>
      <c r="F223" s="75" t="s">
        <v>230</v>
      </c>
      <c r="G223" s="34" t="s">
        <v>231</v>
      </c>
      <c r="H223" s="77">
        <v>148588243</v>
      </c>
      <c r="I223" s="61">
        <f t="shared" ref="I223" si="398">IFERROR(H223/H225,"-")</f>
        <v>9.4816222432618294E-2</v>
      </c>
      <c r="J223" s="48">
        <v>3357</v>
      </c>
      <c r="K223" s="61">
        <f t="shared" ref="K223" si="399">IFERROR(J223/J225,"-")</f>
        <v>0.57819497071994486</v>
      </c>
      <c r="L223" s="103">
        <f t="shared" si="359"/>
        <v>44262.211200476617</v>
      </c>
      <c r="M223" s="208">
        <f t="shared" si="395"/>
        <v>6.9249334736060403E-2</v>
      </c>
      <c r="P223" s="112"/>
      <c r="Q223" s="112"/>
      <c r="R223" s="112"/>
    </row>
    <row r="224" spans="2:18" s="20" customFormat="1" ht="13.15" customHeight="1">
      <c r="B224" s="316"/>
      <c r="C224" s="316"/>
      <c r="D224" s="313"/>
      <c r="E224" s="63">
        <v>5</v>
      </c>
      <c r="F224" s="79" t="s">
        <v>232</v>
      </c>
      <c r="G224" s="35" t="s">
        <v>233</v>
      </c>
      <c r="H224" s="81">
        <v>118641370</v>
      </c>
      <c r="I224" s="101">
        <f t="shared" ref="I224" si="400">IFERROR(H224/H225,"-")</f>
        <v>7.5706706671473112E-2</v>
      </c>
      <c r="J224" s="50">
        <v>2179</v>
      </c>
      <c r="K224" s="101">
        <f t="shared" ref="K224" si="401">IFERROR(J224/J225,"-")</f>
        <v>0.37530141233207026</v>
      </c>
      <c r="L224" s="104">
        <f t="shared" si="359"/>
        <v>54447.622762735198</v>
      </c>
      <c r="M224" s="209">
        <f t="shared" si="395"/>
        <v>4.4949151143841411E-2</v>
      </c>
      <c r="P224" s="112"/>
      <c r="Q224" s="112"/>
      <c r="R224" s="112"/>
    </row>
    <row r="225" spans="2:18" s="20" customFormat="1" ht="13.15" customHeight="1">
      <c r="B225" s="299"/>
      <c r="C225" s="299"/>
      <c r="D225" s="315"/>
      <c r="E225" s="82" t="s">
        <v>151</v>
      </c>
      <c r="F225" s="83"/>
      <c r="G225" s="84"/>
      <c r="H225" s="85">
        <v>1567118360</v>
      </c>
      <c r="I225" s="67" t="s">
        <v>132</v>
      </c>
      <c r="J225" s="52">
        <v>5806</v>
      </c>
      <c r="K225" s="67" t="s">
        <v>132</v>
      </c>
      <c r="L225" s="106">
        <f t="shared" si="359"/>
        <v>269913.59972442302</v>
      </c>
      <c r="M225" s="210">
        <f t="shared" si="395"/>
        <v>0.11976813746725251</v>
      </c>
      <c r="P225" s="112"/>
      <c r="Q225" s="112"/>
      <c r="R225" s="112"/>
    </row>
    <row r="226" spans="2:18" s="20" customFormat="1" ht="13.15" customHeight="1">
      <c r="B226" s="298">
        <v>38</v>
      </c>
      <c r="C226" s="298" t="s">
        <v>47</v>
      </c>
      <c r="D226" s="312">
        <f>R41</f>
        <v>10298</v>
      </c>
      <c r="E226" s="57">
        <v>1</v>
      </c>
      <c r="F226" s="86" t="s">
        <v>224</v>
      </c>
      <c r="G226" s="30" t="s">
        <v>225</v>
      </c>
      <c r="H226" s="235">
        <v>31579392</v>
      </c>
      <c r="I226" s="58">
        <f t="shared" ref="I226" si="402">IFERROR(H226/H231,"-")</f>
        <v>0.12625006966275551</v>
      </c>
      <c r="J226" s="46">
        <v>661</v>
      </c>
      <c r="K226" s="58">
        <f t="shared" ref="K226" si="403">IFERROR(J226/J231,"-")</f>
        <v>0.7224043715846995</v>
      </c>
      <c r="L226" s="102">
        <f t="shared" si="359"/>
        <v>47775.177004538578</v>
      </c>
      <c r="M226" s="211">
        <f>IFERROR(J226/$R$41,0)</f>
        <v>6.4187220819576618E-2</v>
      </c>
      <c r="P226" s="112"/>
      <c r="Q226" s="112"/>
      <c r="R226" s="112"/>
    </row>
    <row r="227" spans="2:18" s="20" customFormat="1" ht="13.15" customHeight="1">
      <c r="B227" s="316"/>
      <c r="C227" s="316"/>
      <c r="D227" s="313"/>
      <c r="E227" s="60">
        <v>2</v>
      </c>
      <c r="F227" s="75" t="s">
        <v>226</v>
      </c>
      <c r="G227" s="31" t="s">
        <v>227</v>
      </c>
      <c r="H227" s="77">
        <v>27110212</v>
      </c>
      <c r="I227" s="61">
        <f t="shared" ref="I227" si="404">IFERROR(H227/H231,"-")</f>
        <v>0.10838290216518641</v>
      </c>
      <c r="J227" s="48">
        <v>379</v>
      </c>
      <c r="K227" s="61">
        <f t="shared" ref="K227" si="405">IFERROR(J227/J231,"-")</f>
        <v>0.41420765027322404</v>
      </c>
      <c r="L227" s="103">
        <f t="shared" si="359"/>
        <v>71530.902374670186</v>
      </c>
      <c r="M227" s="208">
        <f t="shared" ref="M227:M231" si="406">IFERROR(J227/$R$41,0)</f>
        <v>3.6803262769469797E-2</v>
      </c>
      <c r="P227" s="112"/>
      <c r="Q227" s="112"/>
      <c r="R227" s="112"/>
    </row>
    <row r="228" spans="2:18" s="20" customFormat="1" ht="13.15" customHeight="1">
      <c r="B228" s="316"/>
      <c r="C228" s="316"/>
      <c r="D228" s="313"/>
      <c r="E228" s="60">
        <v>3</v>
      </c>
      <c r="F228" s="75" t="s">
        <v>230</v>
      </c>
      <c r="G228" s="34" t="s">
        <v>231</v>
      </c>
      <c r="H228" s="77">
        <v>27053287</v>
      </c>
      <c r="I228" s="61">
        <f t="shared" ref="I228" si="407">IFERROR(H228/H231,"-")</f>
        <v>0.10815532383766344</v>
      </c>
      <c r="J228" s="48">
        <v>569</v>
      </c>
      <c r="K228" s="61">
        <f t="shared" ref="K228" si="408">IFERROR(J228/J231,"-")</f>
        <v>0.62185792349726776</v>
      </c>
      <c r="L228" s="103">
        <f t="shared" si="359"/>
        <v>47545.319859402458</v>
      </c>
      <c r="M228" s="208">
        <f t="shared" si="406"/>
        <v>5.5253447271314815E-2</v>
      </c>
      <c r="P228" s="112"/>
      <c r="Q228" s="112"/>
      <c r="R228" s="112"/>
    </row>
    <row r="229" spans="2:18" s="20" customFormat="1" ht="13.15" customHeight="1">
      <c r="B229" s="316"/>
      <c r="C229" s="316"/>
      <c r="D229" s="313"/>
      <c r="E229" s="60">
        <v>4</v>
      </c>
      <c r="F229" s="75" t="s">
        <v>228</v>
      </c>
      <c r="G229" s="34" t="s">
        <v>229</v>
      </c>
      <c r="H229" s="77">
        <v>26208688</v>
      </c>
      <c r="I229" s="61">
        <f t="shared" ref="I229" si="409">IFERROR(H229/H231,"-")</f>
        <v>0.10477873309813641</v>
      </c>
      <c r="J229" s="48">
        <v>226</v>
      </c>
      <c r="K229" s="61">
        <f t="shared" ref="K229" si="410">IFERROR(J229/J231,"-")</f>
        <v>0.24699453551912567</v>
      </c>
      <c r="L229" s="103">
        <f t="shared" si="359"/>
        <v>115967.64601769911</v>
      </c>
      <c r="M229" s="208">
        <f t="shared" si="406"/>
        <v>2.1946008933773548E-2</v>
      </c>
      <c r="P229" s="112"/>
      <c r="Q229" s="112"/>
      <c r="R229" s="112"/>
    </row>
    <row r="230" spans="2:18" s="20" customFormat="1" ht="13.15" customHeight="1">
      <c r="B230" s="316"/>
      <c r="C230" s="316"/>
      <c r="D230" s="313"/>
      <c r="E230" s="63">
        <v>5</v>
      </c>
      <c r="F230" s="79" t="s">
        <v>232</v>
      </c>
      <c r="G230" s="35" t="s">
        <v>233</v>
      </c>
      <c r="H230" s="81">
        <v>20585977</v>
      </c>
      <c r="I230" s="101">
        <f t="shared" ref="I230" si="411">IFERROR(H230/H231,"-")</f>
        <v>8.2299907177626558E-2</v>
      </c>
      <c r="J230" s="50">
        <v>376</v>
      </c>
      <c r="K230" s="101">
        <f t="shared" ref="K230" si="412">IFERROR(J230/J231,"-")</f>
        <v>0.41092896174863386</v>
      </c>
      <c r="L230" s="104">
        <f t="shared" si="359"/>
        <v>54749.938829787236</v>
      </c>
      <c r="M230" s="209">
        <f t="shared" si="406"/>
        <v>3.6511944066809091E-2</v>
      </c>
      <c r="P230" s="112"/>
      <c r="Q230" s="112"/>
      <c r="R230" s="112"/>
    </row>
    <row r="231" spans="2:18" s="20" customFormat="1" ht="13.15" customHeight="1">
      <c r="B231" s="299"/>
      <c r="C231" s="299"/>
      <c r="D231" s="315"/>
      <c r="E231" s="82" t="s">
        <v>151</v>
      </c>
      <c r="F231" s="83"/>
      <c r="G231" s="84"/>
      <c r="H231" s="85">
        <v>250133660</v>
      </c>
      <c r="I231" s="67" t="s">
        <v>132</v>
      </c>
      <c r="J231" s="52">
        <v>915</v>
      </c>
      <c r="K231" s="67" t="s">
        <v>132</v>
      </c>
      <c r="L231" s="106">
        <f t="shared" si="359"/>
        <v>273370.12021857925</v>
      </c>
      <c r="M231" s="210">
        <f t="shared" si="406"/>
        <v>8.8852204311516803E-2</v>
      </c>
      <c r="P231" s="112"/>
      <c r="Q231" s="112"/>
      <c r="R231" s="112"/>
    </row>
    <row r="232" spans="2:18" s="20" customFormat="1" ht="13.15" customHeight="1">
      <c r="B232" s="298">
        <v>39</v>
      </c>
      <c r="C232" s="298" t="s">
        <v>10</v>
      </c>
      <c r="D232" s="312">
        <f>R42</f>
        <v>57396</v>
      </c>
      <c r="E232" s="57">
        <v>1</v>
      </c>
      <c r="F232" s="86" t="s">
        <v>226</v>
      </c>
      <c r="G232" s="30" t="s">
        <v>227</v>
      </c>
      <c r="H232" s="235">
        <v>229453416</v>
      </c>
      <c r="I232" s="58">
        <f t="shared" ref="I232" si="413">IFERROR(H232/H237,"-")</f>
        <v>0.14858106098404447</v>
      </c>
      <c r="J232" s="46">
        <v>2392</v>
      </c>
      <c r="K232" s="58">
        <f t="shared" ref="K232" si="414">IFERROR(J232/J237,"-")</f>
        <v>0.45858895705521474</v>
      </c>
      <c r="L232" s="102">
        <f t="shared" si="359"/>
        <v>95925.341137123745</v>
      </c>
      <c r="M232" s="211">
        <f>IFERROR(J232/$R$42,0)</f>
        <v>4.1675378075127188E-2</v>
      </c>
      <c r="P232" s="112"/>
      <c r="Q232" s="112"/>
      <c r="R232" s="112"/>
    </row>
    <row r="233" spans="2:18" s="20" customFormat="1" ht="13.15" customHeight="1">
      <c r="B233" s="316"/>
      <c r="C233" s="316"/>
      <c r="D233" s="313"/>
      <c r="E233" s="60">
        <v>2</v>
      </c>
      <c r="F233" s="75" t="s">
        <v>224</v>
      </c>
      <c r="G233" s="31" t="s">
        <v>225</v>
      </c>
      <c r="H233" s="77">
        <v>223128549</v>
      </c>
      <c r="I233" s="61">
        <f t="shared" ref="I233" si="415">IFERROR(H233/H237,"-")</f>
        <v>0.1444854346655286</v>
      </c>
      <c r="J233" s="48">
        <v>3620</v>
      </c>
      <c r="K233" s="61">
        <f t="shared" ref="K233" si="416">IFERROR(J233/J237,"-")</f>
        <v>0.69401840490797551</v>
      </c>
      <c r="L233" s="103">
        <f t="shared" si="359"/>
        <v>61637.720718232042</v>
      </c>
      <c r="M233" s="208">
        <f t="shared" ref="M233:M237" si="417">IFERROR(J233/$R$42,0)</f>
        <v>6.3070597254164057E-2</v>
      </c>
      <c r="P233" s="112"/>
      <c r="Q233" s="112"/>
      <c r="R233" s="112"/>
    </row>
    <row r="234" spans="2:18" s="20" customFormat="1" ht="13.15" customHeight="1">
      <c r="B234" s="316"/>
      <c r="C234" s="316"/>
      <c r="D234" s="313"/>
      <c r="E234" s="60">
        <v>3</v>
      </c>
      <c r="F234" s="75" t="s">
        <v>228</v>
      </c>
      <c r="G234" s="34" t="s">
        <v>229</v>
      </c>
      <c r="H234" s="77">
        <v>188342829</v>
      </c>
      <c r="I234" s="61">
        <f t="shared" ref="I234" si="418">IFERROR(H234/H237,"-")</f>
        <v>0.12196016886301864</v>
      </c>
      <c r="J234" s="48">
        <v>1253</v>
      </c>
      <c r="K234" s="61">
        <f t="shared" ref="K234" si="419">IFERROR(J234/J237,"-")</f>
        <v>0.2402223926380368</v>
      </c>
      <c r="L234" s="103">
        <f t="shared" si="359"/>
        <v>150313.51077414205</v>
      </c>
      <c r="M234" s="208">
        <f t="shared" si="417"/>
        <v>2.1830789602062861E-2</v>
      </c>
      <c r="P234" s="112"/>
      <c r="Q234" s="112"/>
      <c r="R234" s="112"/>
    </row>
    <row r="235" spans="2:18" s="20" customFormat="1" ht="13.15" customHeight="1">
      <c r="B235" s="316"/>
      <c r="C235" s="316"/>
      <c r="D235" s="313"/>
      <c r="E235" s="60">
        <v>4</v>
      </c>
      <c r="F235" s="75" t="s">
        <v>230</v>
      </c>
      <c r="G235" s="34" t="s">
        <v>231</v>
      </c>
      <c r="H235" s="77">
        <v>145422576</v>
      </c>
      <c r="I235" s="61">
        <f t="shared" ref="I235" si="420">IFERROR(H235/H237,"-")</f>
        <v>9.4167439342514925E-2</v>
      </c>
      <c r="J235" s="48">
        <v>3065</v>
      </c>
      <c r="K235" s="61">
        <f t="shared" ref="K235" si="421">IFERROR(J235/J237,"-")</f>
        <v>0.58761503067484666</v>
      </c>
      <c r="L235" s="103">
        <f t="shared" si="359"/>
        <v>47446.1911908646</v>
      </c>
      <c r="M235" s="208">
        <f t="shared" si="417"/>
        <v>5.3400933862986971E-2</v>
      </c>
      <c r="P235" s="112"/>
      <c r="Q235" s="112"/>
      <c r="R235" s="112"/>
    </row>
    <row r="236" spans="2:18" s="20" customFormat="1" ht="13.15" customHeight="1">
      <c r="B236" s="316"/>
      <c r="C236" s="316"/>
      <c r="D236" s="313"/>
      <c r="E236" s="63">
        <v>5</v>
      </c>
      <c r="F236" s="79" t="s">
        <v>234</v>
      </c>
      <c r="G236" s="35" t="s">
        <v>235</v>
      </c>
      <c r="H236" s="81">
        <v>122547101</v>
      </c>
      <c r="I236" s="101">
        <f t="shared" ref="I236" si="422">IFERROR(H236/H237,"-")</f>
        <v>7.9354574904645828E-2</v>
      </c>
      <c r="J236" s="50">
        <v>1948</v>
      </c>
      <c r="K236" s="101">
        <f t="shared" ref="K236" si="423">IFERROR(J236/J237,"-")</f>
        <v>0.37346625766871167</v>
      </c>
      <c r="L236" s="104">
        <f t="shared" si="359"/>
        <v>62909.189425051336</v>
      </c>
      <c r="M236" s="209">
        <f t="shared" si="417"/>
        <v>3.3939647362185521E-2</v>
      </c>
      <c r="P236" s="112"/>
      <c r="Q236" s="112"/>
      <c r="R236" s="112"/>
    </row>
    <row r="237" spans="2:18" s="20" customFormat="1" ht="13.15" customHeight="1">
      <c r="B237" s="299"/>
      <c r="C237" s="299"/>
      <c r="D237" s="315"/>
      <c r="E237" s="82" t="s">
        <v>151</v>
      </c>
      <c r="F237" s="83"/>
      <c r="G237" s="84"/>
      <c r="H237" s="85">
        <v>1544297870</v>
      </c>
      <c r="I237" s="67" t="s">
        <v>132</v>
      </c>
      <c r="J237" s="52">
        <v>5216</v>
      </c>
      <c r="K237" s="67" t="s">
        <v>132</v>
      </c>
      <c r="L237" s="106">
        <f t="shared" si="359"/>
        <v>296069.37691717793</v>
      </c>
      <c r="M237" s="210">
        <f t="shared" si="417"/>
        <v>9.0877413060143561E-2</v>
      </c>
      <c r="P237" s="112"/>
      <c r="Q237" s="112"/>
      <c r="R237" s="112"/>
    </row>
    <row r="238" spans="2:18" s="20" customFormat="1" ht="13.15" customHeight="1">
      <c r="B238" s="298">
        <v>40</v>
      </c>
      <c r="C238" s="298" t="s">
        <v>48</v>
      </c>
      <c r="D238" s="312">
        <f>R43</f>
        <v>12654</v>
      </c>
      <c r="E238" s="57">
        <v>1</v>
      </c>
      <c r="F238" s="86" t="s">
        <v>226</v>
      </c>
      <c r="G238" s="30" t="s">
        <v>227</v>
      </c>
      <c r="H238" s="235">
        <v>35694289</v>
      </c>
      <c r="I238" s="58">
        <f t="shared" ref="I238" si="424">IFERROR(H238/H243,"-")</f>
        <v>0.12417044351316786</v>
      </c>
      <c r="J238" s="46">
        <v>524</v>
      </c>
      <c r="K238" s="58">
        <f t="shared" ref="K238" si="425">IFERROR(J238/J243,"-")</f>
        <v>0.48339483394833949</v>
      </c>
      <c r="L238" s="102">
        <f t="shared" si="359"/>
        <v>68118.872137404585</v>
      </c>
      <c r="M238" s="211">
        <f>IFERROR(J238/$R$43,0)</f>
        <v>4.1409830883515096E-2</v>
      </c>
      <c r="P238" s="112"/>
      <c r="Q238" s="112"/>
      <c r="R238" s="112"/>
    </row>
    <row r="239" spans="2:18" s="20" customFormat="1" ht="13.15" customHeight="1">
      <c r="B239" s="316"/>
      <c r="C239" s="316"/>
      <c r="D239" s="313"/>
      <c r="E239" s="60">
        <v>2</v>
      </c>
      <c r="F239" s="75" t="s">
        <v>224</v>
      </c>
      <c r="G239" s="31" t="s">
        <v>225</v>
      </c>
      <c r="H239" s="77">
        <v>34619910</v>
      </c>
      <c r="I239" s="61">
        <f t="shared" ref="I239" si="426">IFERROR(H239/H243,"-")</f>
        <v>0.12043297960315039</v>
      </c>
      <c r="J239" s="48">
        <v>737</v>
      </c>
      <c r="K239" s="61">
        <f t="shared" ref="K239" si="427">IFERROR(J239/J243,"-")</f>
        <v>0.67988929889298888</v>
      </c>
      <c r="L239" s="103">
        <f t="shared" si="359"/>
        <v>46974.097693351425</v>
      </c>
      <c r="M239" s="208">
        <f t="shared" ref="M239:M243" si="428">IFERROR(J239/$R$43,0)</f>
        <v>5.8242452979295083E-2</v>
      </c>
      <c r="P239" s="112"/>
      <c r="Q239" s="112"/>
      <c r="R239" s="112"/>
    </row>
    <row r="240" spans="2:18" s="20" customFormat="1" ht="13.15" customHeight="1">
      <c r="B240" s="316"/>
      <c r="C240" s="316"/>
      <c r="D240" s="313"/>
      <c r="E240" s="60">
        <v>3</v>
      </c>
      <c r="F240" s="75" t="s">
        <v>230</v>
      </c>
      <c r="G240" s="34" t="s">
        <v>231</v>
      </c>
      <c r="H240" s="77">
        <v>33392656</v>
      </c>
      <c r="I240" s="61">
        <f t="shared" ref="I240" si="429">IFERROR(H240/H243,"-")</f>
        <v>0.1161637063453665</v>
      </c>
      <c r="J240" s="48">
        <v>697</v>
      </c>
      <c r="K240" s="61">
        <f t="shared" ref="K240" si="430">IFERROR(J240/J243,"-")</f>
        <v>0.6429889298892989</v>
      </c>
      <c r="L240" s="103">
        <f t="shared" si="359"/>
        <v>47909.119081779056</v>
      </c>
      <c r="M240" s="208">
        <f t="shared" si="428"/>
        <v>5.5081397186660344E-2</v>
      </c>
      <c r="P240" s="112"/>
      <c r="Q240" s="112"/>
      <c r="R240" s="112"/>
    </row>
    <row r="241" spans="2:18" s="20" customFormat="1" ht="13.15" customHeight="1">
      <c r="B241" s="316"/>
      <c r="C241" s="316"/>
      <c r="D241" s="313"/>
      <c r="E241" s="60">
        <v>4</v>
      </c>
      <c r="F241" s="75" t="s">
        <v>228</v>
      </c>
      <c r="G241" s="34" t="s">
        <v>229</v>
      </c>
      <c r="H241" s="77">
        <v>28249156</v>
      </c>
      <c r="I241" s="61">
        <f t="shared" ref="I241" si="431">IFERROR(H241/H243,"-")</f>
        <v>9.8270909091162095E-2</v>
      </c>
      <c r="J241" s="48">
        <v>217</v>
      </c>
      <c r="K241" s="61">
        <f t="shared" ref="K241" si="432">IFERROR(J241/J243,"-")</f>
        <v>0.20018450184501846</v>
      </c>
      <c r="L241" s="103">
        <f t="shared" si="359"/>
        <v>130180.44239631336</v>
      </c>
      <c r="M241" s="208">
        <f t="shared" si="428"/>
        <v>1.7148727675043465E-2</v>
      </c>
      <c r="P241" s="112"/>
      <c r="Q241" s="112"/>
      <c r="R241" s="112"/>
    </row>
    <row r="242" spans="2:18" s="20" customFormat="1" ht="13.15" customHeight="1">
      <c r="B242" s="316"/>
      <c r="C242" s="316"/>
      <c r="D242" s="313"/>
      <c r="E242" s="63">
        <v>5</v>
      </c>
      <c r="F242" s="79" t="s">
        <v>234</v>
      </c>
      <c r="G242" s="35" t="s">
        <v>235</v>
      </c>
      <c r="H242" s="81">
        <v>23323369</v>
      </c>
      <c r="I242" s="101">
        <f t="shared" ref="I242" si="433">IFERROR(H242/H243,"-")</f>
        <v>8.1135474443860489E-2</v>
      </c>
      <c r="J242" s="50">
        <v>343</v>
      </c>
      <c r="K242" s="101">
        <f t="shared" ref="K242" si="434">IFERROR(J242/J243,"-")</f>
        <v>0.31642066420664205</v>
      </c>
      <c r="L242" s="104">
        <f t="shared" si="359"/>
        <v>67998.160349854224</v>
      </c>
      <c r="M242" s="209">
        <f t="shared" si="428"/>
        <v>2.7106053421842895E-2</v>
      </c>
      <c r="P242" s="112"/>
      <c r="Q242" s="112"/>
      <c r="R242" s="112"/>
    </row>
    <row r="243" spans="2:18" s="20" customFormat="1" ht="13.15" customHeight="1">
      <c r="B243" s="299"/>
      <c r="C243" s="299"/>
      <c r="D243" s="315"/>
      <c r="E243" s="82" t="s">
        <v>151</v>
      </c>
      <c r="F243" s="83"/>
      <c r="G243" s="84"/>
      <c r="H243" s="85">
        <v>287462040</v>
      </c>
      <c r="I243" s="67" t="s">
        <v>132</v>
      </c>
      <c r="J243" s="52">
        <v>1084</v>
      </c>
      <c r="K243" s="67" t="s">
        <v>132</v>
      </c>
      <c r="L243" s="106">
        <f t="shared" si="359"/>
        <v>265186.38376383763</v>
      </c>
      <c r="M243" s="210">
        <f t="shared" si="428"/>
        <v>8.5664611980401456E-2</v>
      </c>
      <c r="P243" s="112"/>
      <c r="Q243" s="112"/>
      <c r="R243" s="112"/>
    </row>
    <row r="244" spans="2:18" s="20" customFormat="1" ht="13.15" customHeight="1">
      <c r="B244" s="298">
        <v>41</v>
      </c>
      <c r="C244" s="298" t="s">
        <v>15</v>
      </c>
      <c r="D244" s="312">
        <f>R44</f>
        <v>23319</v>
      </c>
      <c r="E244" s="57">
        <v>1</v>
      </c>
      <c r="F244" s="86" t="s">
        <v>224</v>
      </c>
      <c r="G244" s="30" t="s">
        <v>225</v>
      </c>
      <c r="H244" s="235">
        <v>100462894</v>
      </c>
      <c r="I244" s="58">
        <f t="shared" ref="I244" si="435">IFERROR(H244/H249,"-")</f>
        <v>0.14269599773261085</v>
      </c>
      <c r="J244" s="46">
        <v>1794</v>
      </c>
      <c r="K244" s="58">
        <f t="shared" ref="K244" si="436">IFERROR(J244/J249,"-")</f>
        <v>0.6956184567661885</v>
      </c>
      <c r="L244" s="102">
        <f t="shared" si="359"/>
        <v>55999.383500557415</v>
      </c>
      <c r="M244" s="211">
        <f>IFERROR(J244/$R$44,0)</f>
        <v>7.6932973112054548E-2</v>
      </c>
      <c r="P244" s="112"/>
      <c r="Q244" s="112"/>
      <c r="R244" s="112"/>
    </row>
    <row r="245" spans="2:18" s="20" customFormat="1" ht="13.15" customHeight="1">
      <c r="B245" s="316"/>
      <c r="C245" s="316"/>
      <c r="D245" s="313"/>
      <c r="E245" s="60">
        <v>2</v>
      </c>
      <c r="F245" s="75" t="s">
        <v>226</v>
      </c>
      <c r="G245" s="31" t="s">
        <v>227</v>
      </c>
      <c r="H245" s="77">
        <v>82898021</v>
      </c>
      <c r="I245" s="61">
        <f t="shared" ref="I245" si="437">IFERROR(H245/H249,"-")</f>
        <v>0.11774711384139429</v>
      </c>
      <c r="J245" s="48">
        <v>1157</v>
      </c>
      <c r="K245" s="61">
        <f t="shared" ref="K245" si="438">IFERROR(J245/J249,"-")</f>
        <v>0.44862349747964325</v>
      </c>
      <c r="L245" s="103">
        <f t="shared" si="359"/>
        <v>71649.110630942087</v>
      </c>
      <c r="M245" s="208">
        <f t="shared" ref="M245:M249" si="439">IFERROR(J245/$R$44,0)</f>
        <v>4.9616192804151124E-2</v>
      </c>
      <c r="P245" s="112"/>
      <c r="Q245" s="112"/>
      <c r="R245" s="112"/>
    </row>
    <row r="246" spans="2:18" s="20" customFormat="1" ht="13.15" customHeight="1">
      <c r="B246" s="316"/>
      <c r="C246" s="316"/>
      <c r="D246" s="313"/>
      <c r="E246" s="60">
        <v>3</v>
      </c>
      <c r="F246" s="75" t="s">
        <v>230</v>
      </c>
      <c r="G246" s="34" t="s">
        <v>231</v>
      </c>
      <c r="H246" s="77">
        <v>76608432</v>
      </c>
      <c r="I246" s="61">
        <f t="shared" ref="I246" si="440">IFERROR(H246/H249,"-")</f>
        <v>0.10881347534116301</v>
      </c>
      <c r="J246" s="48">
        <v>1592</v>
      </c>
      <c r="K246" s="61">
        <f t="shared" ref="K246" si="441">IFERROR(J246/J249,"-")</f>
        <v>0.61729352462194653</v>
      </c>
      <c r="L246" s="103">
        <f t="shared" si="359"/>
        <v>48120.874371859296</v>
      </c>
      <c r="M246" s="208">
        <f t="shared" si="439"/>
        <v>6.8270509026973708E-2</v>
      </c>
      <c r="P246" s="112"/>
      <c r="Q246" s="112"/>
      <c r="R246" s="112"/>
    </row>
    <row r="247" spans="2:18" s="20" customFormat="1" ht="13.15" customHeight="1">
      <c r="B247" s="316"/>
      <c r="C247" s="316"/>
      <c r="D247" s="313"/>
      <c r="E247" s="60">
        <v>4</v>
      </c>
      <c r="F247" s="75" t="s">
        <v>228</v>
      </c>
      <c r="G247" s="34" t="s">
        <v>229</v>
      </c>
      <c r="H247" s="77">
        <v>69734889</v>
      </c>
      <c r="I247" s="61">
        <f t="shared" ref="I247" si="442">IFERROR(H247/H249,"-")</f>
        <v>9.9050397280292066E-2</v>
      </c>
      <c r="J247" s="48">
        <v>570</v>
      </c>
      <c r="K247" s="61">
        <f t="shared" ref="K247" si="443">IFERROR(J247/J249,"-")</f>
        <v>0.22101589763474214</v>
      </c>
      <c r="L247" s="103">
        <f t="shared" si="359"/>
        <v>122341.91052631578</v>
      </c>
      <c r="M247" s="208">
        <f t="shared" si="439"/>
        <v>2.4443586774733052E-2</v>
      </c>
      <c r="P247" s="112"/>
      <c r="Q247" s="112"/>
      <c r="R247" s="112"/>
    </row>
    <row r="248" spans="2:18" s="20" customFormat="1" ht="13.15" customHeight="1">
      <c r="B248" s="316"/>
      <c r="C248" s="316"/>
      <c r="D248" s="313"/>
      <c r="E248" s="63">
        <v>5</v>
      </c>
      <c r="F248" s="79" t="s">
        <v>234</v>
      </c>
      <c r="G248" s="35" t="s">
        <v>235</v>
      </c>
      <c r="H248" s="81">
        <v>59627126</v>
      </c>
      <c r="I248" s="101">
        <f t="shared" ref="I248" si="444">IFERROR(H248/H249,"-")</f>
        <v>8.4693481321552438E-2</v>
      </c>
      <c r="J248" s="50">
        <v>1076</v>
      </c>
      <c r="K248" s="101">
        <f t="shared" ref="K248" si="445">IFERROR(J248/J249,"-")</f>
        <v>0.41721597518417991</v>
      </c>
      <c r="L248" s="104">
        <f t="shared" si="359"/>
        <v>55415.544609665427</v>
      </c>
      <c r="M248" s="209">
        <f t="shared" si="439"/>
        <v>4.6142630473004848E-2</v>
      </c>
      <c r="P248" s="112"/>
      <c r="Q248" s="112"/>
      <c r="R248" s="112"/>
    </row>
    <row r="249" spans="2:18" s="20" customFormat="1" ht="13.15" customHeight="1">
      <c r="B249" s="299"/>
      <c r="C249" s="299"/>
      <c r="D249" s="315"/>
      <c r="E249" s="82" t="s">
        <v>151</v>
      </c>
      <c r="F249" s="83"/>
      <c r="G249" s="84"/>
      <c r="H249" s="85">
        <v>704034420</v>
      </c>
      <c r="I249" s="67" t="s">
        <v>132</v>
      </c>
      <c r="J249" s="52">
        <v>2579</v>
      </c>
      <c r="K249" s="67" t="s">
        <v>132</v>
      </c>
      <c r="L249" s="106">
        <f t="shared" si="359"/>
        <v>272987.36719658785</v>
      </c>
      <c r="M249" s="210">
        <f t="shared" si="439"/>
        <v>0.11059650928427463</v>
      </c>
      <c r="P249" s="112"/>
      <c r="Q249" s="112"/>
      <c r="R249" s="112"/>
    </row>
    <row r="250" spans="2:18" s="20" customFormat="1" ht="13.15" customHeight="1">
      <c r="B250" s="298">
        <v>42</v>
      </c>
      <c r="C250" s="298" t="s">
        <v>16</v>
      </c>
      <c r="D250" s="312">
        <f>R45</f>
        <v>59276</v>
      </c>
      <c r="E250" s="57">
        <v>1</v>
      </c>
      <c r="F250" s="86" t="s">
        <v>224</v>
      </c>
      <c r="G250" s="30" t="s">
        <v>225</v>
      </c>
      <c r="H250" s="235">
        <v>263017652</v>
      </c>
      <c r="I250" s="58">
        <f t="shared" ref="I250" si="446">IFERROR(H250/H255,"-")</f>
        <v>0.17897888578762811</v>
      </c>
      <c r="J250" s="46">
        <v>4108</v>
      </c>
      <c r="K250" s="58">
        <f t="shared" ref="K250" si="447">IFERROR(J250/J255,"-")</f>
        <v>0.72656526353024409</v>
      </c>
      <c r="L250" s="102">
        <f t="shared" si="359"/>
        <v>64025.718597857842</v>
      </c>
      <c r="M250" s="211">
        <f>IFERROR(J250/$R$45,0)</f>
        <v>6.930292192455631E-2</v>
      </c>
      <c r="P250" s="112"/>
      <c r="Q250" s="112"/>
      <c r="R250" s="112"/>
    </row>
    <row r="251" spans="2:18" s="20" customFormat="1" ht="13.15" customHeight="1">
      <c r="B251" s="316"/>
      <c r="C251" s="316"/>
      <c r="D251" s="313"/>
      <c r="E251" s="60">
        <v>2</v>
      </c>
      <c r="F251" s="75" t="s">
        <v>226</v>
      </c>
      <c r="G251" s="31" t="s">
        <v>227</v>
      </c>
      <c r="H251" s="77">
        <v>202625857</v>
      </c>
      <c r="I251" s="61">
        <f t="shared" ref="I251" si="448">IFERROR(H251/H255,"-")</f>
        <v>0.13788333156294494</v>
      </c>
      <c r="J251" s="48">
        <v>2892</v>
      </c>
      <c r="K251" s="61">
        <f t="shared" ref="K251" si="449">IFERROR(J251/J255,"-")</f>
        <v>0.511496285815352</v>
      </c>
      <c r="L251" s="103">
        <f t="shared" si="359"/>
        <v>70064.265905947439</v>
      </c>
      <c r="M251" s="208">
        <f t="shared" ref="M251:M255" si="450">IFERROR(J251/$R$45,0)</f>
        <v>4.878871718739456E-2</v>
      </c>
      <c r="P251" s="112"/>
      <c r="Q251" s="112"/>
      <c r="R251" s="112"/>
    </row>
    <row r="252" spans="2:18" s="20" customFormat="1" ht="13.15" customHeight="1">
      <c r="B252" s="316"/>
      <c r="C252" s="316"/>
      <c r="D252" s="313"/>
      <c r="E252" s="60">
        <v>3</v>
      </c>
      <c r="F252" s="75" t="s">
        <v>228</v>
      </c>
      <c r="G252" s="34" t="s">
        <v>229</v>
      </c>
      <c r="H252" s="77">
        <v>174605700</v>
      </c>
      <c r="I252" s="61">
        <f t="shared" ref="I252" si="451">IFERROR(H252/H255,"-")</f>
        <v>0.11881610759025732</v>
      </c>
      <c r="J252" s="48">
        <v>1298</v>
      </c>
      <c r="K252" s="61">
        <f t="shared" ref="K252" si="452">IFERROR(J252/J255,"-")</f>
        <v>0.22957198443579765</v>
      </c>
      <c r="L252" s="103">
        <f t="shared" si="359"/>
        <v>134519.02927580895</v>
      </c>
      <c r="M252" s="208">
        <f t="shared" si="450"/>
        <v>2.1897563938187464E-2</v>
      </c>
      <c r="P252" s="112"/>
      <c r="Q252" s="112"/>
      <c r="R252" s="112"/>
    </row>
    <row r="253" spans="2:18" s="20" customFormat="1" ht="13.15" customHeight="1">
      <c r="B253" s="316"/>
      <c r="C253" s="316"/>
      <c r="D253" s="313"/>
      <c r="E253" s="60">
        <v>4</v>
      </c>
      <c r="F253" s="75" t="s">
        <v>230</v>
      </c>
      <c r="G253" s="34" t="s">
        <v>231</v>
      </c>
      <c r="H253" s="77">
        <v>143595306</v>
      </c>
      <c r="I253" s="61">
        <f t="shared" ref="I253" si="453">IFERROR(H253/H255,"-")</f>
        <v>9.7714079936404838E-2</v>
      </c>
      <c r="J253" s="48">
        <v>3373</v>
      </c>
      <c r="K253" s="61">
        <f t="shared" ref="K253" si="454">IFERROR(J253/J255,"-")</f>
        <v>0.59656880084895647</v>
      </c>
      <c r="L253" s="103">
        <f t="shared" si="359"/>
        <v>42571.985176400827</v>
      </c>
      <c r="M253" s="208">
        <f t="shared" si="450"/>
        <v>5.690329981780147E-2</v>
      </c>
      <c r="P253" s="112"/>
      <c r="Q253" s="112"/>
      <c r="R253" s="112"/>
    </row>
    <row r="254" spans="2:18" s="20" customFormat="1" ht="13.15" customHeight="1">
      <c r="B254" s="316"/>
      <c r="C254" s="316"/>
      <c r="D254" s="313"/>
      <c r="E254" s="63">
        <v>5</v>
      </c>
      <c r="F254" s="79" t="s">
        <v>234</v>
      </c>
      <c r="G254" s="35" t="s">
        <v>235</v>
      </c>
      <c r="H254" s="81">
        <v>110050652</v>
      </c>
      <c r="I254" s="101">
        <f t="shared" ref="I254" si="455">IFERROR(H254/H255,"-")</f>
        <v>7.4887532929394443E-2</v>
      </c>
      <c r="J254" s="50">
        <v>2046</v>
      </c>
      <c r="K254" s="101">
        <f t="shared" ref="K254" si="456">IFERROR(J254/J255,"-")</f>
        <v>0.36186770428015563</v>
      </c>
      <c r="L254" s="104">
        <f t="shared" si="359"/>
        <v>53788.197458455521</v>
      </c>
      <c r="M254" s="209">
        <f t="shared" si="450"/>
        <v>3.4516499089007356E-2</v>
      </c>
      <c r="P254" s="112"/>
      <c r="Q254" s="112"/>
      <c r="R254" s="112"/>
    </row>
    <row r="255" spans="2:18" s="20" customFormat="1" ht="13.15" customHeight="1">
      <c r="B255" s="299"/>
      <c r="C255" s="299"/>
      <c r="D255" s="315"/>
      <c r="E255" s="82" t="s">
        <v>151</v>
      </c>
      <c r="F255" s="83"/>
      <c r="G255" s="84"/>
      <c r="H255" s="85">
        <v>1469545700</v>
      </c>
      <c r="I255" s="67" t="s">
        <v>132</v>
      </c>
      <c r="J255" s="52">
        <v>5654</v>
      </c>
      <c r="K255" s="67" t="s">
        <v>132</v>
      </c>
      <c r="L255" s="106">
        <f t="shared" si="359"/>
        <v>259912.57516802265</v>
      </c>
      <c r="M255" s="210">
        <f t="shared" si="450"/>
        <v>9.5384303934138603E-2</v>
      </c>
      <c r="P255" s="112"/>
      <c r="Q255" s="112"/>
      <c r="R255" s="112"/>
    </row>
    <row r="256" spans="2:18" s="20" customFormat="1" ht="13.15" customHeight="1">
      <c r="B256" s="298">
        <v>43</v>
      </c>
      <c r="C256" s="298" t="s">
        <v>11</v>
      </c>
      <c r="D256" s="312">
        <f>R46</f>
        <v>36315</v>
      </c>
      <c r="E256" s="57">
        <v>1</v>
      </c>
      <c r="F256" s="86" t="s">
        <v>224</v>
      </c>
      <c r="G256" s="30" t="s">
        <v>225</v>
      </c>
      <c r="H256" s="235">
        <v>151319294</v>
      </c>
      <c r="I256" s="58">
        <f t="shared" ref="I256" si="457">IFERROR(H256/H261,"-")</f>
        <v>0.13889886830122844</v>
      </c>
      <c r="J256" s="46">
        <v>2686</v>
      </c>
      <c r="K256" s="58">
        <f t="shared" ref="K256" si="458">IFERROR(J256/J261,"-")</f>
        <v>0.68995633187772931</v>
      </c>
      <c r="L256" s="102">
        <f t="shared" si="359"/>
        <v>56336.297096053611</v>
      </c>
      <c r="M256" s="211">
        <f>IFERROR(J256/$R$46,0)</f>
        <v>7.396392675203084E-2</v>
      </c>
      <c r="P256" s="112"/>
      <c r="Q256" s="112"/>
      <c r="R256" s="112"/>
    </row>
    <row r="257" spans="2:18" s="20" customFormat="1" ht="13.15" customHeight="1">
      <c r="B257" s="316"/>
      <c r="C257" s="316"/>
      <c r="D257" s="313"/>
      <c r="E257" s="60">
        <v>2</v>
      </c>
      <c r="F257" s="75" t="s">
        <v>226</v>
      </c>
      <c r="G257" s="31" t="s">
        <v>227</v>
      </c>
      <c r="H257" s="77">
        <v>146991391</v>
      </c>
      <c r="I257" s="61">
        <f t="shared" ref="I257" si="459">IFERROR(H257/H261,"-")</f>
        <v>0.13492620352777601</v>
      </c>
      <c r="J257" s="48">
        <v>1821</v>
      </c>
      <c r="K257" s="61">
        <f t="shared" ref="K257" si="460">IFERROR(J257/J261,"-")</f>
        <v>0.46776265091189312</v>
      </c>
      <c r="L257" s="103">
        <f t="shared" si="359"/>
        <v>80720.148819330032</v>
      </c>
      <c r="M257" s="208">
        <f t="shared" ref="M257:M261" si="461">IFERROR(J257/$R$46,0)</f>
        <v>5.0144568360181746E-2</v>
      </c>
      <c r="P257" s="112"/>
      <c r="Q257" s="112"/>
      <c r="R257" s="112"/>
    </row>
    <row r="258" spans="2:18" s="20" customFormat="1" ht="13.15" customHeight="1">
      <c r="B258" s="316"/>
      <c r="C258" s="316"/>
      <c r="D258" s="313"/>
      <c r="E258" s="60">
        <v>3</v>
      </c>
      <c r="F258" s="75" t="s">
        <v>228</v>
      </c>
      <c r="G258" s="34" t="s">
        <v>229</v>
      </c>
      <c r="H258" s="77">
        <v>134519338</v>
      </c>
      <c r="I258" s="61">
        <f t="shared" ref="I258" si="462">IFERROR(H258/H261,"-")</f>
        <v>0.12347786801615949</v>
      </c>
      <c r="J258" s="48">
        <v>908</v>
      </c>
      <c r="K258" s="61">
        <f t="shared" ref="K258" si="463">IFERROR(J258/J261,"-")</f>
        <v>0.23323914718725919</v>
      </c>
      <c r="L258" s="103">
        <f t="shared" si="359"/>
        <v>148149.05066079294</v>
      </c>
      <c r="M258" s="208">
        <f t="shared" si="461"/>
        <v>2.5003442103813851E-2</v>
      </c>
      <c r="P258" s="112"/>
      <c r="Q258" s="112"/>
      <c r="R258" s="112"/>
    </row>
    <row r="259" spans="2:18" s="20" customFormat="1" ht="13.15" customHeight="1">
      <c r="B259" s="316"/>
      <c r="C259" s="316"/>
      <c r="D259" s="313"/>
      <c r="E259" s="60">
        <v>4</v>
      </c>
      <c r="F259" s="75" t="s">
        <v>230</v>
      </c>
      <c r="G259" s="34" t="s">
        <v>231</v>
      </c>
      <c r="H259" s="77">
        <v>103791151</v>
      </c>
      <c r="I259" s="61">
        <f t="shared" ref="I259" si="464">IFERROR(H259/H261,"-")</f>
        <v>9.5271878638172311E-2</v>
      </c>
      <c r="J259" s="48">
        <v>2275</v>
      </c>
      <c r="K259" s="61">
        <f t="shared" ref="K259" si="465">IFERROR(J259/J261,"-")</f>
        <v>0.58438222450552268</v>
      </c>
      <c r="L259" s="103">
        <f t="shared" si="359"/>
        <v>45622.483956043958</v>
      </c>
      <c r="M259" s="208">
        <f t="shared" si="461"/>
        <v>6.2646289412088663E-2</v>
      </c>
      <c r="P259" s="112"/>
      <c r="Q259" s="112"/>
      <c r="R259" s="112"/>
    </row>
    <row r="260" spans="2:18" s="20" customFormat="1" ht="13.15" customHeight="1">
      <c r="B260" s="316"/>
      <c r="C260" s="316"/>
      <c r="D260" s="313"/>
      <c r="E260" s="63">
        <v>5</v>
      </c>
      <c r="F260" s="79" t="s">
        <v>232</v>
      </c>
      <c r="G260" s="35" t="s">
        <v>233</v>
      </c>
      <c r="H260" s="81">
        <v>79244434</v>
      </c>
      <c r="I260" s="101">
        <f t="shared" ref="I260" si="466">IFERROR(H260/H261,"-")</f>
        <v>7.2739978563284791E-2</v>
      </c>
      <c r="J260" s="50">
        <v>1421</v>
      </c>
      <c r="K260" s="101">
        <f t="shared" ref="K260" si="467">IFERROR(J260/J261,"-")</f>
        <v>0.36501412792191112</v>
      </c>
      <c r="L260" s="104">
        <f t="shared" si="359"/>
        <v>55766.667135819844</v>
      </c>
      <c r="M260" s="209">
        <f t="shared" si="461"/>
        <v>3.9129836155858459E-2</v>
      </c>
      <c r="P260" s="112"/>
      <c r="Q260" s="112"/>
      <c r="R260" s="112"/>
    </row>
    <row r="261" spans="2:18" s="20" customFormat="1" ht="13.15" customHeight="1">
      <c r="B261" s="299"/>
      <c r="C261" s="299"/>
      <c r="D261" s="315"/>
      <c r="E261" s="82" t="s">
        <v>151</v>
      </c>
      <c r="F261" s="83"/>
      <c r="G261" s="84"/>
      <c r="H261" s="85">
        <v>1089420640</v>
      </c>
      <c r="I261" s="67" t="s">
        <v>132</v>
      </c>
      <c r="J261" s="52">
        <v>3893</v>
      </c>
      <c r="K261" s="67" t="s">
        <v>132</v>
      </c>
      <c r="L261" s="106">
        <f t="shared" si="359"/>
        <v>279840.90418700234</v>
      </c>
      <c r="M261" s="210">
        <f t="shared" si="461"/>
        <v>0.10720088117857635</v>
      </c>
      <c r="P261" s="112"/>
      <c r="Q261" s="112"/>
      <c r="R261" s="112"/>
    </row>
    <row r="262" spans="2:18" s="20" customFormat="1" ht="13.15" customHeight="1">
      <c r="B262" s="298">
        <v>44</v>
      </c>
      <c r="C262" s="298" t="s">
        <v>23</v>
      </c>
      <c r="D262" s="312">
        <f>R47</f>
        <v>41260</v>
      </c>
      <c r="E262" s="57">
        <v>1</v>
      </c>
      <c r="F262" s="86" t="s">
        <v>224</v>
      </c>
      <c r="G262" s="30" t="s">
        <v>225</v>
      </c>
      <c r="H262" s="235">
        <v>211456397</v>
      </c>
      <c r="I262" s="58">
        <f t="shared" ref="I262" si="468">IFERROR(H262/H267,"-")</f>
        <v>0.12616506481857054</v>
      </c>
      <c r="J262" s="46">
        <v>3212</v>
      </c>
      <c r="K262" s="58">
        <f t="shared" ref="K262" si="469">IFERROR(J262/J267,"-")</f>
        <v>0.677351328553353</v>
      </c>
      <c r="L262" s="102">
        <f t="shared" si="359"/>
        <v>65833.249377335</v>
      </c>
      <c r="M262" s="211">
        <f>IFERROR(J262/$R$47,0)</f>
        <v>7.7847794474066895E-2</v>
      </c>
      <c r="P262" s="112"/>
      <c r="Q262" s="112"/>
      <c r="R262" s="112"/>
    </row>
    <row r="263" spans="2:18" s="20" customFormat="1" ht="13.15" customHeight="1">
      <c r="B263" s="316"/>
      <c r="C263" s="316"/>
      <c r="D263" s="313"/>
      <c r="E263" s="60">
        <v>2</v>
      </c>
      <c r="F263" s="75" t="s">
        <v>226</v>
      </c>
      <c r="G263" s="31" t="s">
        <v>227</v>
      </c>
      <c r="H263" s="77">
        <v>203617166</v>
      </c>
      <c r="I263" s="61">
        <f t="shared" ref="I263" si="470">IFERROR(H263/H267,"-")</f>
        <v>0.12148780226574862</v>
      </c>
      <c r="J263" s="48">
        <v>2199</v>
      </c>
      <c r="K263" s="61">
        <f t="shared" ref="K263" si="471">IFERROR(J263/J267,"-")</f>
        <v>0.4637283846478279</v>
      </c>
      <c r="L263" s="103">
        <f t="shared" si="359"/>
        <v>92595.346066393817</v>
      </c>
      <c r="M263" s="208">
        <f t="shared" ref="M263:M267" si="472">IFERROR(J263/$R$47,0)</f>
        <v>5.3296170625302959E-2</v>
      </c>
      <c r="P263" s="112"/>
      <c r="Q263" s="112"/>
      <c r="R263" s="112"/>
    </row>
    <row r="264" spans="2:18" s="20" customFormat="1" ht="13.15" customHeight="1">
      <c r="B264" s="316"/>
      <c r="C264" s="316"/>
      <c r="D264" s="313"/>
      <c r="E264" s="60">
        <v>3</v>
      </c>
      <c r="F264" s="75" t="s">
        <v>228</v>
      </c>
      <c r="G264" s="34" t="s">
        <v>229</v>
      </c>
      <c r="H264" s="77">
        <v>169442084</v>
      </c>
      <c r="I264" s="61">
        <f t="shared" ref="I264" si="473">IFERROR(H264/H267,"-")</f>
        <v>0.10109730334076238</v>
      </c>
      <c r="J264" s="48">
        <v>1135</v>
      </c>
      <c r="K264" s="61">
        <f t="shared" ref="K264" si="474">IFERROR(J264/J267,"-")</f>
        <v>0.2393504850274146</v>
      </c>
      <c r="L264" s="103">
        <f t="shared" si="359"/>
        <v>149288.17973568282</v>
      </c>
      <c r="M264" s="208">
        <f t="shared" si="472"/>
        <v>2.7508482792050412E-2</v>
      </c>
      <c r="P264" s="112"/>
      <c r="Q264" s="112"/>
      <c r="R264" s="112"/>
    </row>
    <row r="265" spans="2:18" s="20" customFormat="1" ht="13.15" customHeight="1">
      <c r="B265" s="316"/>
      <c r="C265" s="316"/>
      <c r="D265" s="313"/>
      <c r="E265" s="60">
        <v>4</v>
      </c>
      <c r="F265" s="75" t="s">
        <v>230</v>
      </c>
      <c r="G265" s="34" t="s">
        <v>231</v>
      </c>
      <c r="H265" s="77">
        <v>141047650</v>
      </c>
      <c r="I265" s="61">
        <f t="shared" ref="I265" si="475">IFERROR(H265/H267,"-")</f>
        <v>8.4155817261735766E-2</v>
      </c>
      <c r="J265" s="48">
        <v>2714</v>
      </c>
      <c r="K265" s="61">
        <f t="shared" ref="K265" si="476">IFERROR(J265/J267,"-")</f>
        <v>0.57233234921973852</v>
      </c>
      <c r="L265" s="103">
        <f t="shared" si="359"/>
        <v>51970.394252026526</v>
      </c>
      <c r="M265" s="208">
        <f t="shared" si="472"/>
        <v>6.5777993213766359E-2</v>
      </c>
      <c r="P265" s="112"/>
      <c r="Q265" s="112"/>
      <c r="R265" s="112"/>
    </row>
    <row r="266" spans="2:18" s="20" customFormat="1" ht="13.15" customHeight="1">
      <c r="B266" s="316"/>
      <c r="C266" s="316"/>
      <c r="D266" s="313"/>
      <c r="E266" s="63">
        <v>5</v>
      </c>
      <c r="F266" s="79" t="s">
        <v>234</v>
      </c>
      <c r="G266" s="35" t="s">
        <v>235</v>
      </c>
      <c r="H266" s="81">
        <v>112982719</v>
      </c>
      <c r="I266" s="101">
        <f t="shared" ref="I266" si="477">IFERROR(H266/H267,"-")</f>
        <v>6.741092853300315E-2</v>
      </c>
      <c r="J266" s="50">
        <v>1834</v>
      </c>
      <c r="K266" s="101">
        <f t="shared" ref="K266" si="478">IFERROR(J266/J267,"-")</f>
        <v>0.38675664276676508</v>
      </c>
      <c r="L266" s="104">
        <f t="shared" ref="L266:L329" si="479">IFERROR(H266/J266,"-")</f>
        <v>61604.535986913848</v>
      </c>
      <c r="M266" s="209">
        <f t="shared" si="472"/>
        <v>4.4449830344158989E-2</v>
      </c>
      <c r="P266" s="112"/>
      <c r="Q266" s="112"/>
      <c r="R266" s="112"/>
    </row>
    <row r="267" spans="2:18" s="20" customFormat="1" ht="13.15" customHeight="1">
      <c r="B267" s="299"/>
      <c r="C267" s="299"/>
      <c r="D267" s="315"/>
      <c r="E267" s="82" t="s">
        <v>151</v>
      </c>
      <c r="F267" s="83"/>
      <c r="G267" s="84"/>
      <c r="H267" s="85">
        <v>1676029710</v>
      </c>
      <c r="I267" s="67" t="s">
        <v>132</v>
      </c>
      <c r="J267" s="52">
        <v>4742</v>
      </c>
      <c r="K267" s="67" t="s">
        <v>132</v>
      </c>
      <c r="L267" s="106">
        <f t="shared" si="479"/>
        <v>353443.63348797977</v>
      </c>
      <c r="M267" s="210">
        <f t="shared" si="472"/>
        <v>0.11492971400872516</v>
      </c>
      <c r="P267" s="112"/>
      <c r="Q267" s="112"/>
      <c r="R267" s="112"/>
    </row>
    <row r="268" spans="2:18" s="20" customFormat="1" ht="13.15" customHeight="1">
      <c r="B268" s="298">
        <v>45</v>
      </c>
      <c r="C268" s="298" t="s">
        <v>49</v>
      </c>
      <c r="D268" s="312">
        <f>R48</f>
        <v>14459</v>
      </c>
      <c r="E268" s="57">
        <v>1</v>
      </c>
      <c r="F268" s="86" t="s">
        <v>226</v>
      </c>
      <c r="G268" s="30" t="s">
        <v>227</v>
      </c>
      <c r="H268" s="235">
        <v>59461924</v>
      </c>
      <c r="I268" s="58">
        <f t="shared" ref="I268" si="480">IFERROR(H268/H273,"-")</f>
        <v>0.13064445598220745</v>
      </c>
      <c r="J268" s="46">
        <v>679</v>
      </c>
      <c r="K268" s="58">
        <f t="shared" ref="K268" si="481">IFERROR(J268/J273,"-")</f>
        <v>0.47284122562674097</v>
      </c>
      <c r="L268" s="102">
        <f t="shared" si="479"/>
        <v>87572.789396170832</v>
      </c>
      <c r="M268" s="211">
        <f>IFERROR(J268/$R$48,0)</f>
        <v>4.6960370703368143E-2</v>
      </c>
      <c r="P268" s="112"/>
      <c r="Q268" s="112"/>
      <c r="R268" s="112"/>
    </row>
    <row r="269" spans="2:18" s="20" customFormat="1" ht="13.15" customHeight="1">
      <c r="B269" s="316"/>
      <c r="C269" s="316"/>
      <c r="D269" s="313"/>
      <c r="E269" s="60">
        <v>2</v>
      </c>
      <c r="F269" s="75" t="s">
        <v>224</v>
      </c>
      <c r="G269" s="31" t="s">
        <v>225</v>
      </c>
      <c r="H269" s="77">
        <v>50554848</v>
      </c>
      <c r="I269" s="61">
        <f t="shared" ref="I269" si="482">IFERROR(H269/H273,"-")</f>
        <v>0.1110746200244578</v>
      </c>
      <c r="J269" s="48">
        <v>986</v>
      </c>
      <c r="K269" s="61">
        <f t="shared" ref="K269" si="483">IFERROR(J269/J273,"-")</f>
        <v>0.6866295264623955</v>
      </c>
      <c r="L269" s="103">
        <f t="shared" si="479"/>
        <v>51272.665314401624</v>
      </c>
      <c r="M269" s="208">
        <f t="shared" ref="M269:M273" si="484">IFERROR(J269/$R$48,0)</f>
        <v>6.8192821080296007E-2</v>
      </c>
      <c r="P269" s="112"/>
      <c r="Q269" s="112"/>
      <c r="R269" s="112"/>
    </row>
    <row r="270" spans="2:18" s="20" customFormat="1" ht="13.15" customHeight="1">
      <c r="B270" s="316"/>
      <c r="C270" s="316"/>
      <c r="D270" s="313"/>
      <c r="E270" s="60">
        <v>3</v>
      </c>
      <c r="F270" s="75" t="s">
        <v>230</v>
      </c>
      <c r="G270" s="34" t="s">
        <v>231</v>
      </c>
      <c r="H270" s="77">
        <v>39120922</v>
      </c>
      <c r="I270" s="61">
        <f t="shared" ref="I270" si="485">IFERROR(H270/H273,"-")</f>
        <v>8.5953013767471956E-2</v>
      </c>
      <c r="J270" s="48">
        <v>903</v>
      </c>
      <c r="K270" s="61">
        <f t="shared" ref="K270" si="486">IFERROR(J270/J273,"-")</f>
        <v>0.62883008356545966</v>
      </c>
      <c r="L270" s="103">
        <f t="shared" si="479"/>
        <v>43323.280177187153</v>
      </c>
      <c r="M270" s="208">
        <f t="shared" si="484"/>
        <v>6.2452451760149387E-2</v>
      </c>
      <c r="P270" s="112"/>
      <c r="Q270" s="112"/>
      <c r="R270" s="112"/>
    </row>
    <row r="271" spans="2:18" s="20" customFormat="1" ht="13.15" customHeight="1">
      <c r="B271" s="316"/>
      <c r="C271" s="316"/>
      <c r="D271" s="313"/>
      <c r="E271" s="60">
        <v>4</v>
      </c>
      <c r="F271" s="75" t="s">
        <v>228</v>
      </c>
      <c r="G271" s="34" t="s">
        <v>229</v>
      </c>
      <c r="H271" s="77">
        <v>33243672</v>
      </c>
      <c r="I271" s="61">
        <f t="shared" ref="I271" si="487">IFERROR(H271/H273,"-")</f>
        <v>7.3040042284722273E-2</v>
      </c>
      <c r="J271" s="48">
        <v>312</v>
      </c>
      <c r="K271" s="61">
        <f t="shared" ref="K271" si="488">IFERROR(J271/J273,"-")</f>
        <v>0.21727019498607242</v>
      </c>
      <c r="L271" s="103">
        <f t="shared" si="479"/>
        <v>106550.23076923077</v>
      </c>
      <c r="M271" s="208">
        <f t="shared" si="484"/>
        <v>2.1578255757659589E-2</v>
      </c>
      <c r="P271" s="112"/>
      <c r="Q271" s="112"/>
      <c r="R271" s="112"/>
    </row>
    <row r="272" spans="2:18" s="20" customFormat="1" ht="36" customHeight="1">
      <c r="B272" s="316"/>
      <c r="C272" s="316"/>
      <c r="D272" s="313"/>
      <c r="E272" s="63">
        <v>5</v>
      </c>
      <c r="F272" s="79" t="s">
        <v>236</v>
      </c>
      <c r="G272" s="35" t="s">
        <v>237</v>
      </c>
      <c r="H272" s="81">
        <v>32856504</v>
      </c>
      <c r="I272" s="101">
        <f t="shared" ref="I272" si="489">IFERROR(H272/H273,"-")</f>
        <v>7.2189391156552929E-2</v>
      </c>
      <c r="J272" s="50">
        <v>595</v>
      </c>
      <c r="K272" s="101">
        <f t="shared" ref="K272" si="490">IFERROR(J272/J273,"-")</f>
        <v>0.41434540389972147</v>
      </c>
      <c r="L272" s="104">
        <f t="shared" si="479"/>
        <v>55221.015126050421</v>
      </c>
      <c r="M272" s="209">
        <f t="shared" si="484"/>
        <v>4.1150840307075179E-2</v>
      </c>
      <c r="P272" s="112"/>
      <c r="Q272" s="112"/>
      <c r="R272" s="112"/>
    </row>
    <row r="273" spans="2:18" s="20" customFormat="1" ht="13.15" customHeight="1">
      <c r="B273" s="299"/>
      <c r="C273" s="299"/>
      <c r="D273" s="315"/>
      <c r="E273" s="82" t="s">
        <v>151</v>
      </c>
      <c r="F273" s="83"/>
      <c r="G273" s="84"/>
      <c r="H273" s="85">
        <v>455143110</v>
      </c>
      <c r="I273" s="67" t="s">
        <v>132</v>
      </c>
      <c r="J273" s="52">
        <v>1436</v>
      </c>
      <c r="K273" s="67" t="s">
        <v>132</v>
      </c>
      <c r="L273" s="106">
        <f t="shared" si="479"/>
        <v>316952.02646239556</v>
      </c>
      <c r="M273" s="210">
        <f t="shared" si="484"/>
        <v>9.9315305346151184E-2</v>
      </c>
      <c r="P273" s="112"/>
      <c r="Q273" s="112"/>
      <c r="R273" s="112"/>
    </row>
    <row r="274" spans="2:18" s="20" customFormat="1" ht="13.15" customHeight="1">
      <c r="B274" s="298">
        <v>46</v>
      </c>
      <c r="C274" s="298" t="s">
        <v>27</v>
      </c>
      <c r="D274" s="312">
        <f>R49</f>
        <v>18259</v>
      </c>
      <c r="E274" s="57">
        <v>1</v>
      </c>
      <c r="F274" s="86" t="s">
        <v>224</v>
      </c>
      <c r="G274" s="30" t="s">
        <v>225</v>
      </c>
      <c r="H274" s="235">
        <v>64602172</v>
      </c>
      <c r="I274" s="58">
        <f t="shared" ref="I274" si="491">IFERROR(H274/H279,"-")</f>
        <v>0.1250250346473171</v>
      </c>
      <c r="J274" s="46">
        <v>1324</v>
      </c>
      <c r="K274" s="58">
        <f t="shared" ref="K274" si="492">IFERROR(J274/J279,"-")</f>
        <v>0.65707196029776671</v>
      </c>
      <c r="L274" s="102">
        <f t="shared" si="479"/>
        <v>48793.181268882174</v>
      </c>
      <c r="M274" s="211">
        <f>IFERROR(J274/$R$49,0)</f>
        <v>7.2512185771400409E-2</v>
      </c>
      <c r="P274" s="112"/>
      <c r="Q274" s="112"/>
      <c r="R274" s="112"/>
    </row>
    <row r="275" spans="2:18" s="20" customFormat="1" ht="13.15" customHeight="1">
      <c r="B275" s="316"/>
      <c r="C275" s="316"/>
      <c r="D275" s="313"/>
      <c r="E275" s="60">
        <v>2</v>
      </c>
      <c r="F275" s="75" t="s">
        <v>226</v>
      </c>
      <c r="G275" s="31" t="s">
        <v>227</v>
      </c>
      <c r="H275" s="77">
        <v>63366056</v>
      </c>
      <c r="I275" s="61">
        <f t="shared" ref="I275" si="493">IFERROR(H275/H279,"-")</f>
        <v>0.12263277071959494</v>
      </c>
      <c r="J275" s="48">
        <v>861</v>
      </c>
      <c r="K275" s="61">
        <f t="shared" ref="K275" si="494">IFERROR(J275/J279,"-")</f>
        <v>0.42729528535980149</v>
      </c>
      <c r="L275" s="103">
        <f t="shared" si="479"/>
        <v>73595.883855981418</v>
      </c>
      <c r="M275" s="208">
        <f t="shared" ref="M275:M279" si="495">IFERROR(J275/$R$49,0)</f>
        <v>4.7154827756175036E-2</v>
      </c>
      <c r="P275" s="112"/>
      <c r="Q275" s="112"/>
      <c r="R275" s="112"/>
    </row>
    <row r="276" spans="2:18" s="20" customFormat="1" ht="13.15" customHeight="1">
      <c r="B276" s="316"/>
      <c r="C276" s="316"/>
      <c r="D276" s="313"/>
      <c r="E276" s="60">
        <v>3</v>
      </c>
      <c r="F276" s="75" t="s">
        <v>230</v>
      </c>
      <c r="G276" s="34" t="s">
        <v>231</v>
      </c>
      <c r="H276" s="77">
        <v>53463939</v>
      </c>
      <c r="I276" s="61">
        <f t="shared" ref="I276" si="496">IFERROR(H276/H279,"-")</f>
        <v>0.10346913453400682</v>
      </c>
      <c r="J276" s="48">
        <v>1195</v>
      </c>
      <c r="K276" s="61">
        <f t="shared" ref="K276" si="497">IFERROR(J276/J279,"-")</f>
        <v>0.59305210918114148</v>
      </c>
      <c r="L276" s="103">
        <f t="shared" si="479"/>
        <v>44739.697907949791</v>
      </c>
      <c r="M276" s="208">
        <f t="shared" si="495"/>
        <v>6.5447176734760942E-2</v>
      </c>
      <c r="P276" s="112"/>
      <c r="Q276" s="112"/>
      <c r="R276" s="112"/>
    </row>
    <row r="277" spans="2:18" s="20" customFormat="1" ht="13.15" customHeight="1">
      <c r="B277" s="316"/>
      <c r="C277" s="316"/>
      <c r="D277" s="313"/>
      <c r="E277" s="60">
        <v>4</v>
      </c>
      <c r="F277" s="75" t="s">
        <v>228</v>
      </c>
      <c r="G277" s="34" t="s">
        <v>229</v>
      </c>
      <c r="H277" s="77">
        <v>41726147</v>
      </c>
      <c r="I277" s="61">
        <f t="shared" ref="I277" si="498">IFERROR(H277/H279,"-")</f>
        <v>8.075290370073078E-2</v>
      </c>
      <c r="J277" s="48">
        <v>366</v>
      </c>
      <c r="K277" s="61">
        <f t="shared" ref="K277" si="499">IFERROR(J277/J279,"-")</f>
        <v>0.18163771712158808</v>
      </c>
      <c r="L277" s="103">
        <f t="shared" si="479"/>
        <v>114005.86612021858</v>
      </c>
      <c r="M277" s="208">
        <f t="shared" si="495"/>
        <v>2.0044909359767785E-2</v>
      </c>
      <c r="P277" s="112"/>
      <c r="Q277" s="112"/>
      <c r="R277" s="112"/>
    </row>
    <row r="278" spans="2:18" s="20" customFormat="1" ht="13.15" customHeight="1">
      <c r="B278" s="316"/>
      <c r="C278" s="316"/>
      <c r="D278" s="313"/>
      <c r="E278" s="63">
        <v>5</v>
      </c>
      <c r="F278" s="79" t="s">
        <v>234</v>
      </c>
      <c r="G278" s="35" t="s">
        <v>235</v>
      </c>
      <c r="H278" s="81">
        <v>37430810</v>
      </c>
      <c r="I278" s="101">
        <f t="shared" ref="I278" si="500">IFERROR(H278/H279,"-")</f>
        <v>7.2440108006386283E-2</v>
      </c>
      <c r="J278" s="50">
        <v>690</v>
      </c>
      <c r="K278" s="101">
        <f t="shared" ref="K278" si="501">IFERROR(J278/J279,"-")</f>
        <v>0.34243176178660051</v>
      </c>
      <c r="L278" s="104">
        <f t="shared" si="479"/>
        <v>54247.55072463768</v>
      </c>
      <c r="M278" s="209">
        <f t="shared" si="495"/>
        <v>3.7789583219234348E-2</v>
      </c>
      <c r="P278" s="112"/>
      <c r="Q278" s="112"/>
      <c r="R278" s="112"/>
    </row>
    <row r="279" spans="2:18" s="20" customFormat="1" ht="13.15" customHeight="1">
      <c r="B279" s="299"/>
      <c r="C279" s="299"/>
      <c r="D279" s="315"/>
      <c r="E279" s="82" t="s">
        <v>151</v>
      </c>
      <c r="F279" s="83"/>
      <c r="G279" s="84"/>
      <c r="H279" s="85">
        <v>516713890</v>
      </c>
      <c r="I279" s="67" t="s">
        <v>132</v>
      </c>
      <c r="J279" s="52">
        <v>2015</v>
      </c>
      <c r="K279" s="67" t="s">
        <v>132</v>
      </c>
      <c r="L279" s="106">
        <f t="shared" si="479"/>
        <v>256433.69230769231</v>
      </c>
      <c r="M279" s="210">
        <f t="shared" si="495"/>
        <v>0.11035653650254669</v>
      </c>
      <c r="P279" s="112"/>
      <c r="Q279" s="112"/>
      <c r="R279" s="112"/>
    </row>
    <row r="280" spans="2:18" s="20" customFormat="1" ht="13.15" customHeight="1">
      <c r="B280" s="298">
        <v>47</v>
      </c>
      <c r="C280" s="298" t="s">
        <v>17</v>
      </c>
      <c r="D280" s="312">
        <f>R50</f>
        <v>36741</v>
      </c>
      <c r="E280" s="57">
        <v>1</v>
      </c>
      <c r="F280" s="86" t="s">
        <v>224</v>
      </c>
      <c r="G280" s="30" t="s">
        <v>225</v>
      </c>
      <c r="H280" s="235">
        <v>140704182</v>
      </c>
      <c r="I280" s="58">
        <f t="shared" ref="I280" si="502">IFERROR(H280/H285,"-")</f>
        <v>0.15135855921089178</v>
      </c>
      <c r="J280" s="46">
        <v>2407</v>
      </c>
      <c r="K280" s="58">
        <f t="shared" ref="K280" si="503">IFERROR(J280/J285,"-")</f>
        <v>0.70982011206133888</v>
      </c>
      <c r="L280" s="102">
        <f t="shared" si="479"/>
        <v>58456.245118404651</v>
      </c>
      <c r="M280" s="211">
        <f>IFERROR(J280/$R$50,0)</f>
        <v>6.551264255191748E-2</v>
      </c>
      <c r="P280" s="112"/>
      <c r="Q280" s="112"/>
      <c r="R280" s="112"/>
    </row>
    <row r="281" spans="2:18" s="20" customFormat="1" ht="13.15" customHeight="1">
      <c r="B281" s="316"/>
      <c r="C281" s="316"/>
      <c r="D281" s="313"/>
      <c r="E281" s="60">
        <v>2</v>
      </c>
      <c r="F281" s="75" t="s">
        <v>226</v>
      </c>
      <c r="G281" s="31" t="s">
        <v>227</v>
      </c>
      <c r="H281" s="77">
        <v>129769402</v>
      </c>
      <c r="I281" s="61">
        <f t="shared" ref="I281" si="504">IFERROR(H281/H285,"-")</f>
        <v>0.139595777731603</v>
      </c>
      <c r="J281" s="48">
        <v>1619</v>
      </c>
      <c r="K281" s="61">
        <f t="shared" ref="K281" si="505">IFERROR(J281/J285,"-")</f>
        <v>0.47744028310232972</v>
      </c>
      <c r="L281" s="103">
        <f t="shared" si="479"/>
        <v>80154.046942557135</v>
      </c>
      <c r="M281" s="208">
        <f t="shared" ref="M281:M285" si="506">IFERROR(J281/$R$50,0)</f>
        <v>4.4065213249503278E-2</v>
      </c>
      <c r="P281" s="112"/>
      <c r="Q281" s="112"/>
      <c r="R281" s="112"/>
    </row>
    <row r="282" spans="2:18" s="20" customFormat="1" ht="13.15" customHeight="1">
      <c r="B282" s="316"/>
      <c r="C282" s="316"/>
      <c r="D282" s="313"/>
      <c r="E282" s="60">
        <v>3</v>
      </c>
      <c r="F282" s="75" t="s">
        <v>228</v>
      </c>
      <c r="G282" s="34" t="s">
        <v>229</v>
      </c>
      <c r="H282" s="77">
        <v>98652712</v>
      </c>
      <c r="I282" s="61">
        <f t="shared" ref="I282" si="507">IFERROR(H282/H285,"-")</f>
        <v>0.10612287522887595</v>
      </c>
      <c r="J282" s="48">
        <v>735</v>
      </c>
      <c r="K282" s="61">
        <f t="shared" ref="K282" si="508">IFERROR(J282/J285,"-")</f>
        <v>0.21675022117369508</v>
      </c>
      <c r="L282" s="103">
        <f t="shared" si="479"/>
        <v>134221.3768707483</v>
      </c>
      <c r="M282" s="208">
        <f t="shared" si="506"/>
        <v>2.0004899158977709E-2</v>
      </c>
      <c r="P282" s="112"/>
      <c r="Q282" s="112"/>
      <c r="R282" s="112"/>
    </row>
    <row r="283" spans="2:18" s="20" customFormat="1" ht="13.15" customHeight="1">
      <c r="B283" s="316"/>
      <c r="C283" s="316"/>
      <c r="D283" s="313"/>
      <c r="E283" s="60">
        <v>4</v>
      </c>
      <c r="F283" s="75" t="s">
        <v>230</v>
      </c>
      <c r="G283" s="34" t="s">
        <v>231</v>
      </c>
      <c r="H283" s="77">
        <v>87905743</v>
      </c>
      <c r="I283" s="61">
        <f t="shared" ref="I283" si="509">IFERROR(H283/H285,"-")</f>
        <v>9.4562126140948222E-2</v>
      </c>
      <c r="J283" s="48">
        <v>2082</v>
      </c>
      <c r="K283" s="61">
        <f t="shared" ref="K283" si="510">IFERROR(J283/J285,"-")</f>
        <v>0.61397817752875261</v>
      </c>
      <c r="L283" s="103">
        <f t="shared" si="479"/>
        <v>42221.778578290105</v>
      </c>
      <c r="M283" s="208">
        <f t="shared" si="506"/>
        <v>5.6666938842165428E-2</v>
      </c>
      <c r="P283" s="112"/>
      <c r="Q283" s="112"/>
      <c r="R283" s="112"/>
    </row>
    <row r="284" spans="2:18" s="20" customFormat="1" ht="13.15" customHeight="1">
      <c r="B284" s="316"/>
      <c r="C284" s="316"/>
      <c r="D284" s="313"/>
      <c r="E284" s="63">
        <v>5</v>
      </c>
      <c r="F284" s="79" t="s">
        <v>234</v>
      </c>
      <c r="G284" s="35" t="s">
        <v>235</v>
      </c>
      <c r="H284" s="81">
        <v>73674366</v>
      </c>
      <c r="I284" s="101">
        <f t="shared" ref="I284" si="511">IFERROR(H284/H285,"-")</f>
        <v>7.9253123326042382E-2</v>
      </c>
      <c r="J284" s="50">
        <v>1373</v>
      </c>
      <c r="K284" s="101">
        <f t="shared" ref="K284" si="512">IFERROR(J284/J285,"-")</f>
        <v>0.40489531111766441</v>
      </c>
      <c r="L284" s="104">
        <f t="shared" si="479"/>
        <v>53659.407137654773</v>
      </c>
      <c r="M284" s="209">
        <f t="shared" si="506"/>
        <v>3.7369695979967886E-2</v>
      </c>
      <c r="P284" s="112"/>
      <c r="Q284" s="112"/>
      <c r="R284" s="112"/>
    </row>
    <row r="285" spans="2:18" s="20" customFormat="1" ht="13.15" customHeight="1">
      <c r="B285" s="299"/>
      <c r="C285" s="299"/>
      <c r="D285" s="315"/>
      <c r="E285" s="82" t="s">
        <v>151</v>
      </c>
      <c r="F285" s="83"/>
      <c r="G285" s="84"/>
      <c r="H285" s="85">
        <v>929608360</v>
      </c>
      <c r="I285" s="67" t="s">
        <v>132</v>
      </c>
      <c r="J285" s="52">
        <v>3391</v>
      </c>
      <c r="K285" s="67" t="s">
        <v>132</v>
      </c>
      <c r="L285" s="106">
        <f t="shared" si="479"/>
        <v>274139.88793866115</v>
      </c>
      <c r="M285" s="210">
        <f t="shared" si="506"/>
        <v>9.2294711630059062E-2</v>
      </c>
      <c r="P285" s="112"/>
      <c r="Q285" s="112"/>
      <c r="R285" s="112"/>
    </row>
    <row r="286" spans="2:18" s="20" customFormat="1" ht="13.15" customHeight="1">
      <c r="B286" s="298">
        <v>48</v>
      </c>
      <c r="C286" s="298" t="s">
        <v>28</v>
      </c>
      <c r="D286" s="312">
        <f>R51</f>
        <v>19692</v>
      </c>
      <c r="E286" s="57">
        <v>1</v>
      </c>
      <c r="F286" s="86" t="s">
        <v>224</v>
      </c>
      <c r="G286" s="30" t="s">
        <v>225</v>
      </c>
      <c r="H286" s="235">
        <v>60123775</v>
      </c>
      <c r="I286" s="58">
        <f t="shared" ref="I286" si="513">IFERROR(H286/H291,"-")</f>
        <v>0.14776794339378307</v>
      </c>
      <c r="J286" s="46">
        <v>1155</v>
      </c>
      <c r="K286" s="58">
        <f t="shared" ref="K286" si="514">IFERROR(J286/J291,"-")</f>
        <v>0.66724436741767768</v>
      </c>
      <c r="L286" s="102">
        <f t="shared" si="479"/>
        <v>52055.216450216452</v>
      </c>
      <c r="M286" s="211">
        <f>IFERROR(J286/$R$51,0)</f>
        <v>5.8653260207190736E-2</v>
      </c>
      <c r="P286" s="112"/>
      <c r="Q286" s="112"/>
      <c r="R286" s="112"/>
    </row>
    <row r="287" spans="2:18" s="20" customFormat="1" ht="13.15" customHeight="1">
      <c r="B287" s="316"/>
      <c r="C287" s="316"/>
      <c r="D287" s="313"/>
      <c r="E287" s="60">
        <v>2</v>
      </c>
      <c r="F287" s="75" t="s">
        <v>226</v>
      </c>
      <c r="G287" s="31" t="s">
        <v>227</v>
      </c>
      <c r="H287" s="77">
        <v>43361026</v>
      </c>
      <c r="I287" s="61">
        <f t="shared" ref="I287" si="515">IFERROR(H287/H291,"-")</f>
        <v>0.10656964961804803</v>
      </c>
      <c r="J287" s="48">
        <v>713</v>
      </c>
      <c r="K287" s="61">
        <f t="shared" ref="K287" si="516">IFERROR(J287/J291,"-")</f>
        <v>0.41190063547082612</v>
      </c>
      <c r="L287" s="103">
        <f t="shared" si="479"/>
        <v>60814.903225806454</v>
      </c>
      <c r="M287" s="208">
        <f t="shared" ref="M287:M291" si="517">IFERROR(J287/$R$51,0)</f>
        <v>3.6207596993703024E-2</v>
      </c>
      <c r="P287" s="112"/>
      <c r="Q287" s="112"/>
      <c r="R287" s="112"/>
    </row>
    <row r="288" spans="2:18" s="20" customFormat="1" ht="13.15" customHeight="1">
      <c r="B288" s="316"/>
      <c r="C288" s="316"/>
      <c r="D288" s="313"/>
      <c r="E288" s="60">
        <v>3</v>
      </c>
      <c r="F288" s="75" t="s">
        <v>230</v>
      </c>
      <c r="G288" s="34" t="s">
        <v>231</v>
      </c>
      <c r="H288" s="77">
        <v>43025772</v>
      </c>
      <c r="I288" s="61">
        <f t="shared" ref="I288" si="518">IFERROR(H288/H291,"-")</f>
        <v>0.10574568615110772</v>
      </c>
      <c r="J288" s="48">
        <v>1033</v>
      </c>
      <c r="K288" s="61">
        <f t="shared" ref="K288" si="519">IFERROR(J288/J291,"-")</f>
        <v>0.59676487579433857</v>
      </c>
      <c r="L288" s="103">
        <f t="shared" si="479"/>
        <v>41651.279767666987</v>
      </c>
      <c r="M288" s="208">
        <f t="shared" si="517"/>
        <v>5.2457850903920376E-2</v>
      </c>
      <c r="P288" s="112"/>
      <c r="Q288" s="112"/>
      <c r="R288" s="112"/>
    </row>
    <row r="289" spans="2:18" s="20" customFormat="1" ht="13.15" customHeight="1">
      <c r="B289" s="316"/>
      <c r="C289" s="316"/>
      <c r="D289" s="313"/>
      <c r="E289" s="60">
        <v>4</v>
      </c>
      <c r="F289" s="75" t="s">
        <v>228</v>
      </c>
      <c r="G289" s="34" t="s">
        <v>229</v>
      </c>
      <c r="H289" s="77">
        <v>38252663</v>
      </c>
      <c r="I289" s="61">
        <f t="shared" ref="I289" si="520">IFERROR(H289/H291,"-")</f>
        <v>9.4014677901470084E-2</v>
      </c>
      <c r="J289" s="48">
        <v>293</v>
      </c>
      <c r="K289" s="61">
        <f t="shared" ref="K289" si="521">IFERROR(J289/J291,"-")</f>
        <v>0.16926632004621606</v>
      </c>
      <c r="L289" s="103">
        <f t="shared" si="479"/>
        <v>130555.1638225256</v>
      </c>
      <c r="M289" s="208">
        <f t="shared" si="517"/>
        <v>1.4879138736542759E-2</v>
      </c>
      <c r="P289" s="112"/>
      <c r="Q289" s="112"/>
      <c r="R289" s="112"/>
    </row>
    <row r="290" spans="2:18" s="20" customFormat="1" ht="13.15" customHeight="1">
      <c r="B290" s="316"/>
      <c r="C290" s="316"/>
      <c r="D290" s="313"/>
      <c r="E290" s="63">
        <v>5</v>
      </c>
      <c r="F290" s="79" t="s">
        <v>232</v>
      </c>
      <c r="G290" s="35" t="s">
        <v>233</v>
      </c>
      <c r="H290" s="81">
        <v>31049524</v>
      </c>
      <c r="I290" s="101">
        <f t="shared" ref="I290" si="522">IFERROR(H290/H291,"-")</f>
        <v>7.6311314531329888E-2</v>
      </c>
      <c r="J290" s="50">
        <v>606</v>
      </c>
      <c r="K290" s="101">
        <f t="shared" ref="K290" si="523">IFERROR(J290/J291,"-")</f>
        <v>0.35008665511265163</v>
      </c>
      <c r="L290" s="104">
        <f t="shared" si="479"/>
        <v>51236.83828382838</v>
      </c>
      <c r="M290" s="209">
        <f t="shared" si="517"/>
        <v>3.0773918342474102E-2</v>
      </c>
      <c r="P290" s="112"/>
      <c r="Q290" s="112"/>
      <c r="R290" s="112"/>
    </row>
    <row r="291" spans="2:18" s="20" customFormat="1" ht="13.15" customHeight="1">
      <c r="B291" s="299"/>
      <c r="C291" s="299"/>
      <c r="D291" s="315"/>
      <c r="E291" s="82" t="s">
        <v>151</v>
      </c>
      <c r="F291" s="83"/>
      <c r="G291" s="84"/>
      <c r="H291" s="85">
        <v>406879690</v>
      </c>
      <c r="I291" s="67" t="s">
        <v>132</v>
      </c>
      <c r="J291" s="52">
        <v>1731</v>
      </c>
      <c r="K291" s="67" t="s">
        <v>132</v>
      </c>
      <c r="L291" s="106">
        <f t="shared" si="479"/>
        <v>235054.70248411322</v>
      </c>
      <c r="M291" s="210">
        <f t="shared" si="517"/>
        <v>8.7903717245581964E-2</v>
      </c>
      <c r="P291" s="112"/>
      <c r="Q291" s="112"/>
      <c r="R291" s="112"/>
    </row>
    <row r="292" spans="2:18" s="20" customFormat="1" ht="13.15" customHeight="1">
      <c r="B292" s="298">
        <v>49</v>
      </c>
      <c r="C292" s="298" t="s">
        <v>29</v>
      </c>
      <c r="D292" s="312">
        <f>R52</f>
        <v>20040</v>
      </c>
      <c r="E292" s="57">
        <v>1</v>
      </c>
      <c r="F292" s="86" t="s">
        <v>224</v>
      </c>
      <c r="G292" s="30" t="s">
        <v>225</v>
      </c>
      <c r="H292" s="235">
        <v>68869432</v>
      </c>
      <c r="I292" s="58">
        <f t="shared" ref="I292" si="524">IFERROR(H292/H297,"-")</f>
        <v>0.13566405591477509</v>
      </c>
      <c r="J292" s="46">
        <v>1279</v>
      </c>
      <c r="K292" s="58">
        <f t="shared" ref="K292" si="525">IFERROR(J292/J297,"-")</f>
        <v>0.67103882476390342</v>
      </c>
      <c r="L292" s="102">
        <f t="shared" si="479"/>
        <v>53846.311180609853</v>
      </c>
      <c r="M292" s="211">
        <f>IFERROR(J292/$R$52,0)</f>
        <v>6.3822355289421151E-2</v>
      </c>
      <c r="P292" s="112"/>
      <c r="Q292" s="112"/>
      <c r="R292" s="112"/>
    </row>
    <row r="293" spans="2:18" s="20" customFormat="1" ht="13.15" customHeight="1">
      <c r="B293" s="316"/>
      <c r="C293" s="316"/>
      <c r="D293" s="313"/>
      <c r="E293" s="60">
        <v>2</v>
      </c>
      <c r="F293" s="75" t="s">
        <v>226</v>
      </c>
      <c r="G293" s="31" t="s">
        <v>227</v>
      </c>
      <c r="H293" s="77">
        <v>53978565</v>
      </c>
      <c r="I293" s="61">
        <f t="shared" ref="I293" si="526">IFERROR(H293/H297,"-")</f>
        <v>0.10633093446101488</v>
      </c>
      <c r="J293" s="48">
        <v>848</v>
      </c>
      <c r="K293" s="61">
        <f t="shared" ref="K293" si="527">IFERROR(J293/J297,"-")</f>
        <v>0.44491080797481636</v>
      </c>
      <c r="L293" s="103">
        <f t="shared" si="479"/>
        <v>63653.968160377357</v>
      </c>
      <c r="M293" s="208">
        <f t="shared" ref="M293:M297" si="528">IFERROR(J293/$R$52,0)</f>
        <v>4.2315369261477047E-2</v>
      </c>
      <c r="P293" s="112"/>
      <c r="Q293" s="112"/>
      <c r="R293" s="112"/>
    </row>
    <row r="294" spans="2:18" s="20" customFormat="1" ht="13.15" customHeight="1">
      <c r="B294" s="316"/>
      <c r="C294" s="316"/>
      <c r="D294" s="313"/>
      <c r="E294" s="60">
        <v>3</v>
      </c>
      <c r="F294" s="75" t="s">
        <v>228</v>
      </c>
      <c r="G294" s="34" t="s">
        <v>229</v>
      </c>
      <c r="H294" s="77">
        <v>49058439</v>
      </c>
      <c r="I294" s="61">
        <f t="shared" ref="I294" si="529">IFERROR(H294/H297,"-")</f>
        <v>9.6638909575841758E-2</v>
      </c>
      <c r="J294" s="48">
        <v>394</v>
      </c>
      <c r="K294" s="61">
        <f t="shared" ref="K294" si="530">IFERROR(J294/J297,"-")</f>
        <v>0.20671563483735572</v>
      </c>
      <c r="L294" s="103">
        <f t="shared" si="479"/>
        <v>124513.80456852792</v>
      </c>
      <c r="M294" s="208">
        <f t="shared" si="528"/>
        <v>1.966067864271457E-2</v>
      </c>
      <c r="P294" s="112"/>
      <c r="Q294" s="112"/>
      <c r="R294" s="112"/>
    </row>
    <row r="295" spans="2:18" s="20" customFormat="1" ht="13.15" customHeight="1">
      <c r="B295" s="316"/>
      <c r="C295" s="316"/>
      <c r="D295" s="313"/>
      <c r="E295" s="60">
        <v>4</v>
      </c>
      <c r="F295" s="75" t="s">
        <v>230</v>
      </c>
      <c r="G295" s="34" t="s">
        <v>231</v>
      </c>
      <c r="H295" s="77">
        <v>47986573</v>
      </c>
      <c r="I295" s="61">
        <f t="shared" ref="I295" si="531">IFERROR(H295/H297,"-")</f>
        <v>9.4527469351430637E-2</v>
      </c>
      <c r="J295" s="48">
        <v>1116</v>
      </c>
      <c r="K295" s="61">
        <f t="shared" ref="K295" si="532">IFERROR(J295/J297,"-")</f>
        <v>0.58551941238195171</v>
      </c>
      <c r="L295" s="103">
        <f t="shared" si="479"/>
        <v>42998.721326164872</v>
      </c>
      <c r="M295" s="208">
        <f t="shared" si="528"/>
        <v>5.5688622754491018E-2</v>
      </c>
      <c r="P295" s="112"/>
      <c r="Q295" s="112"/>
      <c r="R295" s="112"/>
    </row>
    <row r="296" spans="2:18" s="20" customFormat="1" ht="13.15" customHeight="1">
      <c r="B296" s="316"/>
      <c r="C296" s="316"/>
      <c r="D296" s="313"/>
      <c r="E296" s="63">
        <v>5</v>
      </c>
      <c r="F296" s="79" t="s">
        <v>256</v>
      </c>
      <c r="G296" s="35" t="s">
        <v>257</v>
      </c>
      <c r="H296" s="81">
        <v>37386961</v>
      </c>
      <c r="I296" s="101">
        <f t="shared" ref="I296" si="533">IFERROR(H296/H297,"-")</f>
        <v>7.3647576585029989E-2</v>
      </c>
      <c r="J296" s="50">
        <v>467</v>
      </c>
      <c r="K296" s="101">
        <f t="shared" ref="K296" si="534">IFERROR(J296/J297,"-")</f>
        <v>0.24501573976915006</v>
      </c>
      <c r="L296" s="104">
        <f t="shared" si="479"/>
        <v>80057.732334047105</v>
      </c>
      <c r="M296" s="209">
        <f t="shared" si="528"/>
        <v>2.3303393213572856E-2</v>
      </c>
      <c r="P296" s="112"/>
      <c r="Q296" s="112"/>
      <c r="R296" s="112"/>
    </row>
    <row r="297" spans="2:18" s="20" customFormat="1" ht="13.15" customHeight="1">
      <c r="B297" s="299"/>
      <c r="C297" s="299"/>
      <c r="D297" s="315"/>
      <c r="E297" s="82" t="s">
        <v>151</v>
      </c>
      <c r="F297" s="83"/>
      <c r="G297" s="84"/>
      <c r="H297" s="85">
        <v>507646860</v>
      </c>
      <c r="I297" s="67" t="s">
        <v>132</v>
      </c>
      <c r="J297" s="52">
        <v>1906</v>
      </c>
      <c r="K297" s="67" t="s">
        <v>132</v>
      </c>
      <c r="L297" s="106">
        <f t="shared" si="479"/>
        <v>266341.47953830013</v>
      </c>
      <c r="M297" s="210">
        <f t="shared" si="528"/>
        <v>9.5109780439121758E-2</v>
      </c>
      <c r="P297" s="112"/>
      <c r="Q297" s="112"/>
      <c r="R297" s="112"/>
    </row>
    <row r="298" spans="2:18" s="20" customFormat="1" ht="13.15" customHeight="1">
      <c r="B298" s="298">
        <v>50</v>
      </c>
      <c r="C298" s="298" t="s">
        <v>18</v>
      </c>
      <c r="D298" s="312">
        <f>R53</f>
        <v>17774</v>
      </c>
      <c r="E298" s="57">
        <v>1</v>
      </c>
      <c r="F298" s="86" t="s">
        <v>224</v>
      </c>
      <c r="G298" s="30" t="s">
        <v>225</v>
      </c>
      <c r="H298" s="235">
        <v>64414934</v>
      </c>
      <c r="I298" s="58">
        <f t="shared" ref="I298" si="535">IFERROR(H298/H303,"-")</f>
        <v>0.14151411492425445</v>
      </c>
      <c r="J298" s="46">
        <v>1132</v>
      </c>
      <c r="K298" s="58">
        <f t="shared" ref="K298" si="536">IFERROR(J298/J303,"-")</f>
        <v>0.68606060606060604</v>
      </c>
      <c r="L298" s="102">
        <f t="shared" si="479"/>
        <v>56903.651943462901</v>
      </c>
      <c r="M298" s="211">
        <f>IFERROR(J298/$R$53,0)</f>
        <v>6.3688533813435352E-2</v>
      </c>
      <c r="P298" s="112"/>
      <c r="Q298" s="112"/>
      <c r="R298" s="112"/>
    </row>
    <row r="299" spans="2:18" s="20" customFormat="1" ht="13.15" customHeight="1">
      <c r="B299" s="316"/>
      <c r="C299" s="316"/>
      <c r="D299" s="313"/>
      <c r="E299" s="60">
        <v>2</v>
      </c>
      <c r="F299" s="75" t="s">
        <v>226</v>
      </c>
      <c r="G299" s="31" t="s">
        <v>227</v>
      </c>
      <c r="H299" s="77">
        <v>51526564</v>
      </c>
      <c r="I299" s="61">
        <f t="shared" ref="I299" si="537">IFERROR(H299/H303,"-")</f>
        <v>0.11319946550823062</v>
      </c>
      <c r="J299" s="48">
        <v>643</v>
      </c>
      <c r="K299" s="61">
        <f t="shared" ref="K299" si="538">IFERROR(J299/J303,"-")</f>
        <v>0.38969696969696971</v>
      </c>
      <c r="L299" s="103">
        <f t="shared" si="479"/>
        <v>80134.625194401247</v>
      </c>
      <c r="M299" s="208">
        <f t="shared" ref="M299:M303" si="539">IFERROR(J299/$R$53,0)</f>
        <v>3.6176437492967256E-2</v>
      </c>
      <c r="P299" s="112"/>
      <c r="Q299" s="112"/>
      <c r="R299" s="112"/>
    </row>
    <row r="300" spans="2:18" s="20" customFormat="1" ht="13.15" customHeight="1">
      <c r="B300" s="316"/>
      <c r="C300" s="316"/>
      <c r="D300" s="313"/>
      <c r="E300" s="60">
        <v>3</v>
      </c>
      <c r="F300" s="75" t="s">
        <v>228</v>
      </c>
      <c r="G300" s="34" t="s">
        <v>229</v>
      </c>
      <c r="H300" s="77">
        <v>45297364</v>
      </c>
      <c r="I300" s="61">
        <f t="shared" ref="I300" si="540">IFERROR(H300/H303,"-")</f>
        <v>9.9514444505396621E-2</v>
      </c>
      <c r="J300" s="48">
        <v>335</v>
      </c>
      <c r="K300" s="61">
        <f t="shared" ref="K300" si="541">IFERROR(J300/J303,"-")</f>
        <v>0.20303030303030303</v>
      </c>
      <c r="L300" s="103">
        <f t="shared" si="479"/>
        <v>135216.01194029851</v>
      </c>
      <c r="M300" s="208">
        <f t="shared" si="539"/>
        <v>1.8847755147968943E-2</v>
      </c>
      <c r="P300" s="112"/>
      <c r="Q300" s="112"/>
      <c r="R300" s="112"/>
    </row>
    <row r="301" spans="2:18" s="20" customFormat="1" ht="13.15" customHeight="1">
      <c r="B301" s="316"/>
      <c r="C301" s="316"/>
      <c r="D301" s="313"/>
      <c r="E301" s="60">
        <v>4</v>
      </c>
      <c r="F301" s="75" t="s">
        <v>230</v>
      </c>
      <c r="G301" s="34" t="s">
        <v>231</v>
      </c>
      <c r="H301" s="77">
        <v>43516883</v>
      </c>
      <c r="I301" s="61">
        <f t="shared" ref="I301" si="542">IFERROR(H301/H303,"-")</f>
        <v>9.5602879636690064E-2</v>
      </c>
      <c r="J301" s="48">
        <v>1001</v>
      </c>
      <c r="K301" s="61">
        <f t="shared" ref="K301" si="543">IFERROR(J301/J303,"-")</f>
        <v>0.60666666666666669</v>
      </c>
      <c r="L301" s="103">
        <f t="shared" si="479"/>
        <v>43473.409590409588</v>
      </c>
      <c r="M301" s="208">
        <f t="shared" si="539"/>
        <v>5.6318217621244518E-2</v>
      </c>
      <c r="P301" s="112"/>
      <c r="Q301" s="112"/>
      <c r="R301" s="112"/>
    </row>
    <row r="302" spans="2:18" s="20" customFormat="1" ht="13.15" customHeight="1">
      <c r="B302" s="316"/>
      <c r="C302" s="316"/>
      <c r="D302" s="313"/>
      <c r="E302" s="63">
        <v>5</v>
      </c>
      <c r="F302" s="79" t="s">
        <v>234</v>
      </c>
      <c r="G302" s="35" t="s">
        <v>235</v>
      </c>
      <c r="H302" s="81">
        <v>32805610</v>
      </c>
      <c r="I302" s="101">
        <f t="shared" ref="I302" si="544">IFERROR(H302/H303,"-")</f>
        <v>7.2071126607073308E-2</v>
      </c>
      <c r="J302" s="50">
        <v>576</v>
      </c>
      <c r="K302" s="101">
        <f t="shared" ref="K302" si="545">IFERROR(J302/J303,"-")</f>
        <v>0.34909090909090912</v>
      </c>
      <c r="L302" s="104">
        <f t="shared" si="479"/>
        <v>56954.184027777781</v>
      </c>
      <c r="M302" s="209">
        <f t="shared" si="539"/>
        <v>3.2406886463373467E-2</v>
      </c>
      <c r="P302" s="112"/>
      <c r="Q302" s="112"/>
      <c r="R302" s="112"/>
    </row>
    <row r="303" spans="2:18" s="20" customFormat="1" ht="13.15" customHeight="1">
      <c r="B303" s="299"/>
      <c r="C303" s="299"/>
      <c r="D303" s="315"/>
      <c r="E303" s="82" t="s">
        <v>151</v>
      </c>
      <c r="F303" s="83"/>
      <c r="G303" s="84"/>
      <c r="H303" s="85">
        <v>455183810</v>
      </c>
      <c r="I303" s="67" t="s">
        <v>132</v>
      </c>
      <c r="J303" s="52">
        <v>1650</v>
      </c>
      <c r="K303" s="67" t="s">
        <v>132</v>
      </c>
      <c r="L303" s="106">
        <f t="shared" si="479"/>
        <v>275868.97575757577</v>
      </c>
      <c r="M303" s="210">
        <f t="shared" si="539"/>
        <v>9.2832226848205246E-2</v>
      </c>
      <c r="P303" s="112"/>
      <c r="Q303" s="112"/>
      <c r="R303" s="112"/>
    </row>
    <row r="304" spans="2:18" s="20" customFormat="1" ht="13.15" customHeight="1">
      <c r="B304" s="298">
        <v>51</v>
      </c>
      <c r="C304" s="298" t="s">
        <v>50</v>
      </c>
      <c r="D304" s="312">
        <f>R54</f>
        <v>23492</v>
      </c>
      <c r="E304" s="57">
        <v>1</v>
      </c>
      <c r="F304" s="86" t="s">
        <v>224</v>
      </c>
      <c r="G304" s="30" t="s">
        <v>225</v>
      </c>
      <c r="H304" s="235">
        <v>86942514</v>
      </c>
      <c r="I304" s="58">
        <f t="shared" ref="I304" si="546">IFERROR(H304/H309,"-")</f>
        <v>0.1396591621447551</v>
      </c>
      <c r="J304" s="46">
        <v>1474</v>
      </c>
      <c r="K304" s="58">
        <f t="shared" ref="K304" si="547">IFERROR(J304/J309,"-")</f>
        <v>0.70899470899470896</v>
      </c>
      <c r="L304" s="102">
        <f t="shared" si="479"/>
        <v>58984.06648575305</v>
      </c>
      <c r="M304" s="211">
        <f>IFERROR(J304/$R$54,0)</f>
        <v>6.2744764175038312E-2</v>
      </c>
      <c r="P304" s="112"/>
      <c r="Q304" s="112"/>
      <c r="R304" s="112"/>
    </row>
    <row r="305" spans="2:18" s="20" customFormat="1" ht="13.15" customHeight="1">
      <c r="B305" s="316"/>
      <c r="C305" s="316"/>
      <c r="D305" s="313"/>
      <c r="E305" s="60">
        <v>2</v>
      </c>
      <c r="F305" s="75" t="s">
        <v>226</v>
      </c>
      <c r="G305" s="31" t="s">
        <v>227</v>
      </c>
      <c r="H305" s="77">
        <v>85721684</v>
      </c>
      <c r="I305" s="61">
        <f t="shared" ref="I305" si="548">IFERROR(H305/H309,"-")</f>
        <v>0.13769809514683987</v>
      </c>
      <c r="J305" s="48">
        <v>941</v>
      </c>
      <c r="K305" s="61">
        <f t="shared" ref="K305" si="549">IFERROR(J305/J309,"-")</f>
        <v>0.45262145262145265</v>
      </c>
      <c r="L305" s="103">
        <f t="shared" si="479"/>
        <v>91096.369819341126</v>
      </c>
      <c r="M305" s="208">
        <f t="shared" ref="M305:M309" si="550">IFERROR(J305/$R$54,0)</f>
        <v>4.0056189341052276E-2</v>
      </c>
      <c r="P305" s="112"/>
      <c r="Q305" s="112"/>
      <c r="R305" s="112"/>
    </row>
    <row r="306" spans="2:18" s="20" customFormat="1" ht="13.15" customHeight="1">
      <c r="B306" s="316"/>
      <c r="C306" s="316"/>
      <c r="D306" s="313"/>
      <c r="E306" s="60">
        <v>3</v>
      </c>
      <c r="F306" s="75" t="s">
        <v>228</v>
      </c>
      <c r="G306" s="34" t="s">
        <v>229</v>
      </c>
      <c r="H306" s="77">
        <v>63791892</v>
      </c>
      <c r="I306" s="61">
        <f t="shared" ref="I306" si="551">IFERROR(H306/H309,"-")</f>
        <v>0.10247141218332731</v>
      </c>
      <c r="J306" s="48">
        <v>436</v>
      </c>
      <c r="K306" s="61">
        <f t="shared" ref="K306" si="552">IFERROR(J306/J309,"-")</f>
        <v>0.20971620971620972</v>
      </c>
      <c r="L306" s="103">
        <f t="shared" si="479"/>
        <v>146311.67889908256</v>
      </c>
      <c r="M306" s="208">
        <f t="shared" si="550"/>
        <v>1.8559509620296271E-2</v>
      </c>
      <c r="P306" s="112"/>
      <c r="Q306" s="112"/>
      <c r="R306" s="112"/>
    </row>
    <row r="307" spans="2:18" s="20" customFormat="1" ht="13.15" customHeight="1">
      <c r="B307" s="316"/>
      <c r="C307" s="316"/>
      <c r="D307" s="313"/>
      <c r="E307" s="60">
        <v>4</v>
      </c>
      <c r="F307" s="75" t="s">
        <v>230</v>
      </c>
      <c r="G307" s="34" t="s">
        <v>231</v>
      </c>
      <c r="H307" s="77">
        <v>62104355</v>
      </c>
      <c r="I307" s="61">
        <f t="shared" ref="I307" si="553">IFERROR(H307/H309,"-")</f>
        <v>9.9760655469893947E-2</v>
      </c>
      <c r="J307" s="48">
        <v>1245</v>
      </c>
      <c r="K307" s="61">
        <f t="shared" ref="K307" si="554">IFERROR(J307/J309,"-")</f>
        <v>0.59884559884559885</v>
      </c>
      <c r="L307" s="103">
        <f t="shared" si="479"/>
        <v>49883.016064257026</v>
      </c>
      <c r="M307" s="208">
        <f t="shared" si="550"/>
        <v>5.2996764856121231E-2</v>
      </c>
      <c r="P307" s="112"/>
      <c r="Q307" s="112"/>
      <c r="R307" s="112"/>
    </row>
    <row r="308" spans="2:18" s="20" customFormat="1" ht="13.15" customHeight="1">
      <c r="B308" s="316"/>
      <c r="C308" s="316"/>
      <c r="D308" s="313"/>
      <c r="E308" s="63">
        <v>5</v>
      </c>
      <c r="F308" s="79" t="s">
        <v>234</v>
      </c>
      <c r="G308" s="35" t="s">
        <v>235</v>
      </c>
      <c r="H308" s="81">
        <v>43631374</v>
      </c>
      <c r="I308" s="101">
        <f t="shared" ref="I308" si="555">IFERROR(H308/H309,"-")</f>
        <v>7.0086783274572115E-2</v>
      </c>
      <c r="J308" s="50">
        <v>919</v>
      </c>
      <c r="K308" s="101">
        <f t="shared" ref="K308" si="556">IFERROR(J308/J309,"-")</f>
        <v>0.44203944203944207</v>
      </c>
      <c r="L308" s="104">
        <f t="shared" si="479"/>
        <v>47477.011969532097</v>
      </c>
      <c r="M308" s="209">
        <f t="shared" si="550"/>
        <v>3.9119700323514389E-2</v>
      </c>
      <c r="P308" s="112"/>
      <c r="Q308" s="112"/>
      <c r="R308" s="112"/>
    </row>
    <row r="309" spans="2:18" s="20" customFormat="1" ht="13.15" customHeight="1">
      <c r="B309" s="299"/>
      <c r="C309" s="299"/>
      <c r="D309" s="315"/>
      <c r="E309" s="82" t="s">
        <v>151</v>
      </c>
      <c r="F309" s="83"/>
      <c r="G309" s="84"/>
      <c r="H309" s="85">
        <v>622533550</v>
      </c>
      <c r="I309" s="67" t="s">
        <v>132</v>
      </c>
      <c r="J309" s="52">
        <v>2079</v>
      </c>
      <c r="K309" s="67" t="s">
        <v>132</v>
      </c>
      <c r="L309" s="106">
        <f t="shared" si="479"/>
        <v>299438.93698893697</v>
      </c>
      <c r="M309" s="210">
        <f t="shared" si="550"/>
        <v>8.8498212157330156E-2</v>
      </c>
      <c r="P309" s="112"/>
      <c r="Q309" s="112"/>
      <c r="R309" s="112"/>
    </row>
    <row r="310" spans="2:18" s="20" customFormat="1" ht="13.15" customHeight="1">
      <c r="B310" s="298">
        <v>52</v>
      </c>
      <c r="C310" s="298" t="s">
        <v>6</v>
      </c>
      <c r="D310" s="312">
        <f>R55</f>
        <v>19280</v>
      </c>
      <c r="E310" s="57">
        <v>1</v>
      </c>
      <c r="F310" s="86" t="s">
        <v>224</v>
      </c>
      <c r="G310" s="30" t="s">
        <v>225</v>
      </c>
      <c r="H310" s="235">
        <v>104926848</v>
      </c>
      <c r="I310" s="58">
        <f t="shared" ref="I310" si="557">IFERROR(H310/H315,"-")</f>
        <v>0.15390056589528481</v>
      </c>
      <c r="J310" s="46">
        <v>1745</v>
      </c>
      <c r="K310" s="58">
        <f t="shared" ref="K310" si="558">IFERROR(J310/J315,"-")</f>
        <v>0.73012552301255229</v>
      </c>
      <c r="L310" s="102">
        <f t="shared" si="479"/>
        <v>60129.998853868194</v>
      </c>
      <c r="M310" s="211">
        <f>IFERROR(J310/$R$55,0)</f>
        <v>9.050829875518672E-2</v>
      </c>
      <c r="P310" s="112"/>
      <c r="Q310" s="112"/>
      <c r="R310" s="112"/>
    </row>
    <row r="311" spans="2:18" s="20" customFormat="1" ht="13.15" customHeight="1">
      <c r="B311" s="316"/>
      <c r="C311" s="316"/>
      <c r="D311" s="313"/>
      <c r="E311" s="60">
        <v>2</v>
      </c>
      <c r="F311" s="75" t="s">
        <v>226</v>
      </c>
      <c r="G311" s="31" t="s">
        <v>227</v>
      </c>
      <c r="H311" s="77">
        <v>102073355</v>
      </c>
      <c r="I311" s="61">
        <f t="shared" ref="I311" si="559">IFERROR(H311/H315,"-")</f>
        <v>0.1497152291978722</v>
      </c>
      <c r="J311" s="48">
        <v>1043</v>
      </c>
      <c r="K311" s="61">
        <f t="shared" ref="K311" si="560">IFERROR(J311/J315,"-")</f>
        <v>0.43640167364016735</v>
      </c>
      <c r="L311" s="103">
        <f t="shared" si="479"/>
        <v>97865.15340364333</v>
      </c>
      <c r="M311" s="208">
        <f t="shared" ref="M311:M315" si="561">IFERROR(J311/$R$55,0)</f>
        <v>5.4097510373443985E-2</v>
      </c>
      <c r="P311" s="112"/>
      <c r="Q311" s="112"/>
      <c r="R311" s="112"/>
    </row>
    <row r="312" spans="2:18" s="20" customFormat="1" ht="13.15" customHeight="1">
      <c r="B312" s="316"/>
      <c r="C312" s="316"/>
      <c r="D312" s="313"/>
      <c r="E312" s="60">
        <v>3</v>
      </c>
      <c r="F312" s="75" t="s">
        <v>228</v>
      </c>
      <c r="G312" s="34" t="s">
        <v>229</v>
      </c>
      <c r="H312" s="77">
        <v>74392065</v>
      </c>
      <c r="I312" s="61">
        <f t="shared" ref="I312" si="562">IFERROR(H312/H315,"-")</f>
        <v>0.10911393146603252</v>
      </c>
      <c r="J312" s="48">
        <v>511</v>
      </c>
      <c r="K312" s="61">
        <f t="shared" ref="K312" si="563">IFERROR(J312/J315,"-")</f>
        <v>0.21380753138075315</v>
      </c>
      <c r="L312" s="103">
        <f t="shared" si="479"/>
        <v>145581.34050880626</v>
      </c>
      <c r="M312" s="208">
        <f t="shared" si="561"/>
        <v>2.6504149377593361E-2</v>
      </c>
      <c r="P312" s="112"/>
      <c r="Q312" s="112"/>
      <c r="R312" s="112"/>
    </row>
    <row r="313" spans="2:18" s="20" customFormat="1" ht="13.15" customHeight="1">
      <c r="B313" s="316"/>
      <c r="C313" s="316"/>
      <c r="D313" s="313"/>
      <c r="E313" s="60">
        <v>4</v>
      </c>
      <c r="F313" s="75" t="s">
        <v>230</v>
      </c>
      <c r="G313" s="34" t="s">
        <v>231</v>
      </c>
      <c r="H313" s="77">
        <v>68830789</v>
      </c>
      <c r="I313" s="61">
        <f t="shared" ref="I313" si="564">IFERROR(H313/H315,"-")</f>
        <v>0.10095697697999033</v>
      </c>
      <c r="J313" s="48">
        <v>1424</v>
      </c>
      <c r="K313" s="61">
        <f t="shared" ref="K313" si="565">IFERROR(J313/J315,"-")</f>
        <v>0.59581589958158998</v>
      </c>
      <c r="L313" s="103">
        <f t="shared" si="479"/>
        <v>48336.228230337081</v>
      </c>
      <c r="M313" s="208">
        <f t="shared" si="561"/>
        <v>7.3858921161825727E-2</v>
      </c>
      <c r="P313" s="112"/>
      <c r="Q313" s="112"/>
      <c r="R313" s="112"/>
    </row>
    <row r="314" spans="2:18" s="20" customFormat="1" ht="13.15" customHeight="1">
      <c r="B314" s="316"/>
      <c r="C314" s="316"/>
      <c r="D314" s="313"/>
      <c r="E314" s="63">
        <v>5</v>
      </c>
      <c r="F314" s="79" t="s">
        <v>232</v>
      </c>
      <c r="G314" s="35" t="s">
        <v>233</v>
      </c>
      <c r="H314" s="81">
        <v>50398259</v>
      </c>
      <c r="I314" s="101">
        <f t="shared" ref="I314" si="566">IFERROR(H314/H315,"-")</f>
        <v>7.3921219669508514E-2</v>
      </c>
      <c r="J314" s="50">
        <v>892</v>
      </c>
      <c r="K314" s="101">
        <f t="shared" ref="K314" si="567">IFERROR(J314/J315,"-")</f>
        <v>0.37322175732217572</v>
      </c>
      <c r="L314" s="104">
        <f t="shared" si="479"/>
        <v>56500.290358744394</v>
      </c>
      <c r="M314" s="209">
        <f t="shared" si="561"/>
        <v>4.6265560165975106E-2</v>
      </c>
      <c r="P314" s="112"/>
      <c r="Q314" s="112"/>
      <c r="R314" s="112"/>
    </row>
    <row r="315" spans="2:18" s="20" customFormat="1" ht="13.15" customHeight="1">
      <c r="B315" s="299"/>
      <c r="C315" s="299"/>
      <c r="D315" s="315"/>
      <c r="E315" s="82" t="s">
        <v>151</v>
      </c>
      <c r="F315" s="83"/>
      <c r="G315" s="84"/>
      <c r="H315" s="85">
        <v>681783380</v>
      </c>
      <c r="I315" s="67" t="s">
        <v>132</v>
      </c>
      <c r="J315" s="52">
        <v>2390</v>
      </c>
      <c r="K315" s="67" t="s">
        <v>132</v>
      </c>
      <c r="L315" s="106">
        <f t="shared" si="479"/>
        <v>285265.01255230128</v>
      </c>
      <c r="M315" s="210">
        <f t="shared" si="561"/>
        <v>0.12396265560165975</v>
      </c>
      <c r="P315" s="112"/>
      <c r="Q315" s="112"/>
      <c r="R315" s="112"/>
    </row>
    <row r="316" spans="2:18" s="20" customFormat="1" ht="13.15" customHeight="1">
      <c r="B316" s="298">
        <v>53</v>
      </c>
      <c r="C316" s="298" t="s">
        <v>24</v>
      </c>
      <c r="D316" s="312">
        <f>R56</f>
        <v>10926</v>
      </c>
      <c r="E316" s="57">
        <v>1</v>
      </c>
      <c r="F316" s="86" t="s">
        <v>224</v>
      </c>
      <c r="G316" s="30" t="s">
        <v>225</v>
      </c>
      <c r="H316" s="235">
        <v>42113570</v>
      </c>
      <c r="I316" s="58">
        <f t="shared" ref="I316" si="568">IFERROR(H316/H321,"-")</f>
        <v>0.15859089679560195</v>
      </c>
      <c r="J316" s="46">
        <v>720</v>
      </c>
      <c r="K316" s="58">
        <f t="shared" ref="K316" si="569">IFERROR(J316/J321,"-")</f>
        <v>0.71216617210682498</v>
      </c>
      <c r="L316" s="102">
        <f t="shared" si="479"/>
        <v>58491.069444444445</v>
      </c>
      <c r="M316" s="211">
        <f>IFERROR(J316/$R$56,0)</f>
        <v>6.589785831960461E-2</v>
      </c>
      <c r="P316" s="112"/>
      <c r="Q316" s="112"/>
      <c r="R316" s="112"/>
    </row>
    <row r="317" spans="2:18" s="20" customFormat="1" ht="13.15" customHeight="1">
      <c r="B317" s="316"/>
      <c r="C317" s="316"/>
      <c r="D317" s="313"/>
      <c r="E317" s="60">
        <v>2</v>
      </c>
      <c r="F317" s="75" t="s">
        <v>228</v>
      </c>
      <c r="G317" s="31" t="s">
        <v>229</v>
      </c>
      <c r="H317" s="77">
        <v>34062025</v>
      </c>
      <c r="I317" s="61">
        <f t="shared" ref="I317" si="570">IFERROR(H317/H321,"-")</f>
        <v>0.12827046226250147</v>
      </c>
      <c r="J317" s="48">
        <v>223</v>
      </c>
      <c r="K317" s="61">
        <f t="shared" ref="K317" si="571">IFERROR(J317/J321,"-")</f>
        <v>0.22057368941641939</v>
      </c>
      <c r="L317" s="103">
        <f t="shared" si="479"/>
        <v>152744.50672645739</v>
      </c>
      <c r="M317" s="208">
        <f t="shared" ref="M317:M321" si="572">IFERROR(J317/$R$56,0)</f>
        <v>2.0410031118433095E-2</v>
      </c>
      <c r="P317" s="112"/>
      <c r="Q317" s="112"/>
      <c r="R317" s="112"/>
    </row>
    <row r="318" spans="2:18" s="20" customFormat="1" ht="13.15" customHeight="1">
      <c r="B318" s="316"/>
      <c r="C318" s="316"/>
      <c r="D318" s="313"/>
      <c r="E318" s="60">
        <v>3</v>
      </c>
      <c r="F318" s="75" t="s">
        <v>226</v>
      </c>
      <c r="G318" s="34" t="s">
        <v>227</v>
      </c>
      <c r="H318" s="77">
        <v>33922275</v>
      </c>
      <c r="I318" s="61">
        <f t="shared" ref="I318" si="573">IFERROR(H318/H321,"-")</f>
        <v>0.12774419299045481</v>
      </c>
      <c r="J318" s="48">
        <v>452</v>
      </c>
      <c r="K318" s="61">
        <f t="shared" ref="K318" si="574">IFERROR(J318/J321,"-")</f>
        <v>0.44708209693372897</v>
      </c>
      <c r="L318" s="103">
        <f t="shared" si="479"/>
        <v>75049.280973451328</v>
      </c>
      <c r="M318" s="208">
        <f t="shared" si="572"/>
        <v>4.1369211056196231E-2</v>
      </c>
      <c r="P318" s="112"/>
      <c r="Q318" s="112"/>
      <c r="R318" s="112"/>
    </row>
    <row r="319" spans="2:18" s="20" customFormat="1" ht="13.15" customHeight="1">
      <c r="B319" s="316"/>
      <c r="C319" s="316"/>
      <c r="D319" s="313"/>
      <c r="E319" s="60">
        <v>4</v>
      </c>
      <c r="F319" s="75" t="s">
        <v>230</v>
      </c>
      <c r="G319" s="34" t="s">
        <v>231</v>
      </c>
      <c r="H319" s="77">
        <v>25420638</v>
      </c>
      <c r="I319" s="61">
        <f t="shared" ref="I319" si="575">IFERROR(H319/H321,"-")</f>
        <v>9.572880611965115E-2</v>
      </c>
      <c r="J319" s="48">
        <v>639</v>
      </c>
      <c r="K319" s="61">
        <f t="shared" ref="K319" si="576">IFERROR(J319/J321,"-")</f>
        <v>0.63204747774480707</v>
      </c>
      <c r="L319" s="103">
        <f t="shared" si="479"/>
        <v>39781.906103286383</v>
      </c>
      <c r="M319" s="208">
        <f t="shared" si="572"/>
        <v>5.8484349258649093E-2</v>
      </c>
      <c r="P319" s="112"/>
      <c r="Q319" s="112"/>
      <c r="R319" s="112"/>
    </row>
    <row r="320" spans="2:18" s="20" customFormat="1" ht="13.15" customHeight="1">
      <c r="B320" s="316"/>
      <c r="C320" s="316"/>
      <c r="D320" s="313"/>
      <c r="E320" s="63">
        <v>5</v>
      </c>
      <c r="F320" s="79" t="s">
        <v>232</v>
      </c>
      <c r="G320" s="35" t="s">
        <v>233</v>
      </c>
      <c r="H320" s="81">
        <v>23177202</v>
      </c>
      <c r="I320" s="101">
        <f t="shared" ref="I320" si="577">IFERROR(H320/H321,"-")</f>
        <v>8.7280495346103854E-2</v>
      </c>
      <c r="J320" s="50">
        <v>389</v>
      </c>
      <c r="K320" s="101">
        <f t="shared" ref="K320" si="578">IFERROR(J320/J321,"-")</f>
        <v>0.3847675568743818</v>
      </c>
      <c r="L320" s="104">
        <f t="shared" si="479"/>
        <v>59581.496143958866</v>
      </c>
      <c r="M320" s="209">
        <f t="shared" si="572"/>
        <v>3.5603148453230829E-2</v>
      </c>
      <c r="P320" s="112"/>
      <c r="Q320" s="112"/>
      <c r="R320" s="112"/>
    </row>
    <row r="321" spans="2:18" s="20" customFormat="1" ht="13.15" customHeight="1">
      <c r="B321" s="299"/>
      <c r="C321" s="299"/>
      <c r="D321" s="315"/>
      <c r="E321" s="82" t="s">
        <v>151</v>
      </c>
      <c r="F321" s="83"/>
      <c r="G321" s="84"/>
      <c r="H321" s="85">
        <v>265548470</v>
      </c>
      <c r="I321" s="67" t="s">
        <v>132</v>
      </c>
      <c r="J321" s="52">
        <v>1011</v>
      </c>
      <c r="K321" s="67" t="s">
        <v>132</v>
      </c>
      <c r="L321" s="106">
        <f t="shared" si="479"/>
        <v>262659.21859545005</v>
      </c>
      <c r="M321" s="210">
        <f t="shared" si="572"/>
        <v>9.2531576057111473E-2</v>
      </c>
      <c r="P321" s="112"/>
      <c r="Q321" s="112"/>
      <c r="R321" s="112"/>
    </row>
    <row r="322" spans="2:18" s="20" customFormat="1" ht="13.15" customHeight="1">
      <c r="B322" s="298">
        <v>54</v>
      </c>
      <c r="C322" s="298" t="s">
        <v>30</v>
      </c>
      <c r="D322" s="312">
        <f>R57</f>
        <v>18396</v>
      </c>
      <c r="E322" s="57">
        <v>1</v>
      </c>
      <c r="F322" s="86" t="s">
        <v>224</v>
      </c>
      <c r="G322" s="30" t="s">
        <v>225</v>
      </c>
      <c r="H322" s="235">
        <v>75888596</v>
      </c>
      <c r="I322" s="58">
        <f t="shared" ref="I322" si="579">IFERROR(H322/H327,"-")</f>
        <v>0.14613344246270044</v>
      </c>
      <c r="J322" s="46">
        <v>1413</v>
      </c>
      <c r="K322" s="58">
        <f t="shared" ref="K322" si="580">IFERROR(J322/J327,"-")</f>
        <v>0.73023255813953492</v>
      </c>
      <c r="L322" s="102">
        <f t="shared" si="479"/>
        <v>53707.428167020524</v>
      </c>
      <c r="M322" s="211">
        <f>IFERROR(J322/$R$57,0)</f>
        <v>7.6810176125244614E-2</v>
      </c>
      <c r="P322" s="112"/>
      <c r="Q322" s="112"/>
      <c r="R322" s="112"/>
    </row>
    <row r="323" spans="2:18" s="20" customFormat="1" ht="13.15" customHeight="1">
      <c r="B323" s="316"/>
      <c r="C323" s="316"/>
      <c r="D323" s="313"/>
      <c r="E323" s="60">
        <v>2</v>
      </c>
      <c r="F323" s="75" t="s">
        <v>226</v>
      </c>
      <c r="G323" s="31" t="s">
        <v>227</v>
      </c>
      <c r="H323" s="77">
        <v>71325232</v>
      </c>
      <c r="I323" s="61">
        <f t="shared" ref="I323" si="581">IFERROR(H323/H327,"-")</f>
        <v>0.13734608671124657</v>
      </c>
      <c r="J323" s="48">
        <v>838</v>
      </c>
      <c r="K323" s="61">
        <f t="shared" ref="K323" si="582">IFERROR(J323/J327,"-")</f>
        <v>0.43307493540051678</v>
      </c>
      <c r="L323" s="103">
        <f t="shared" si="479"/>
        <v>85113.642004773268</v>
      </c>
      <c r="M323" s="208">
        <f t="shared" ref="M323:M327" si="583">IFERROR(J323/$R$57,0)</f>
        <v>4.5553381169819523E-2</v>
      </c>
      <c r="P323" s="112"/>
      <c r="Q323" s="112"/>
      <c r="R323" s="112"/>
    </row>
    <row r="324" spans="2:18" s="20" customFormat="1" ht="13.15" customHeight="1">
      <c r="B324" s="316"/>
      <c r="C324" s="316"/>
      <c r="D324" s="313"/>
      <c r="E324" s="60">
        <v>3</v>
      </c>
      <c r="F324" s="75" t="s">
        <v>228</v>
      </c>
      <c r="G324" s="34" t="s">
        <v>229</v>
      </c>
      <c r="H324" s="77">
        <v>65060707</v>
      </c>
      <c r="I324" s="61">
        <f t="shared" ref="I324" si="584">IFERROR(H324/H327,"-")</f>
        <v>0.12528292239017191</v>
      </c>
      <c r="J324" s="48">
        <v>436</v>
      </c>
      <c r="K324" s="61">
        <f t="shared" ref="K324" si="585">IFERROR(J324/J327,"-")</f>
        <v>0.22532299741602066</v>
      </c>
      <c r="L324" s="103">
        <f t="shared" si="479"/>
        <v>149221.80504587156</v>
      </c>
      <c r="M324" s="208">
        <f t="shared" si="583"/>
        <v>2.370080452272233E-2</v>
      </c>
      <c r="P324" s="112"/>
      <c r="Q324" s="112"/>
      <c r="R324" s="112"/>
    </row>
    <row r="325" spans="2:18" s="20" customFormat="1" ht="13.15" customHeight="1">
      <c r="B325" s="316"/>
      <c r="C325" s="316"/>
      <c r="D325" s="313"/>
      <c r="E325" s="60">
        <v>4</v>
      </c>
      <c r="F325" s="75" t="s">
        <v>230</v>
      </c>
      <c r="G325" s="34" t="s">
        <v>231</v>
      </c>
      <c r="H325" s="77">
        <v>54763864</v>
      </c>
      <c r="I325" s="61">
        <f t="shared" ref="I325" si="586">IFERROR(H325/H327,"-")</f>
        <v>0.10545500102385807</v>
      </c>
      <c r="J325" s="48">
        <v>1186</v>
      </c>
      <c r="K325" s="61">
        <f t="shared" ref="K325" si="587">IFERROR(J325/J327,"-")</f>
        <v>0.61291989664082691</v>
      </c>
      <c r="L325" s="103">
        <f t="shared" si="479"/>
        <v>46175.26475548061</v>
      </c>
      <c r="M325" s="208">
        <f t="shared" si="583"/>
        <v>6.4470537073276796E-2</v>
      </c>
      <c r="P325" s="112"/>
      <c r="Q325" s="112"/>
      <c r="R325" s="112"/>
    </row>
    <row r="326" spans="2:18" s="20" customFormat="1" ht="13.15" customHeight="1">
      <c r="B326" s="316"/>
      <c r="C326" s="316"/>
      <c r="D326" s="313"/>
      <c r="E326" s="63">
        <v>5</v>
      </c>
      <c r="F326" s="79" t="s">
        <v>232</v>
      </c>
      <c r="G326" s="35" t="s">
        <v>233</v>
      </c>
      <c r="H326" s="81">
        <v>39053745</v>
      </c>
      <c r="I326" s="101">
        <f t="shared" ref="I326" si="588">IFERROR(H326/H327,"-")</f>
        <v>7.5203106905686781E-2</v>
      </c>
      <c r="J326" s="50">
        <v>764</v>
      </c>
      <c r="K326" s="101">
        <f t="shared" ref="K326" si="589">IFERROR(J326/J327,"-")</f>
        <v>0.39483204134366923</v>
      </c>
      <c r="L326" s="104">
        <f t="shared" si="479"/>
        <v>51117.46727748691</v>
      </c>
      <c r="M326" s="209">
        <f t="shared" si="583"/>
        <v>4.1530767558164816E-2</v>
      </c>
      <c r="P326" s="112"/>
      <c r="Q326" s="112"/>
      <c r="R326" s="112"/>
    </row>
    <row r="327" spans="2:18" s="20" customFormat="1" ht="13.15" customHeight="1">
      <c r="B327" s="299"/>
      <c r="C327" s="299"/>
      <c r="D327" s="315"/>
      <c r="E327" s="82" t="s">
        <v>151</v>
      </c>
      <c r="F327" s="83"/>
      <c r="G327" s="84"/>
      <c r="H327" s="85">
        <v>519310260</v>
      </c>
      <c r="I327" s="67" t="s">
        <v>132</v>
      </c>
      <c r="J327" s="52">
        <v>1935</v>
      </c>
      <c r="K327" s="67" t="s">
        <v>132</v>
      </c>
      <c r="L327" s="106">
        <f t="shared" si="479"/>
        <v>268377.39534883719</v>
      </c>
      <c r="M327" s="210">
        <f t="shared" si="583"/>
        <v>0.10518590998043052</v>
      </c>
      <c r="P327" s="112"/>
      <c r="Q327" s="112"/>
      <c r="R327" s="112"/>
    </row>
    <row r="328" spans="2:18" s="20" customFormat="1" ht="13.15" customHeight="1">
      <c r="B328" s="298">
        <v>55</v>
      </c>
      <c r="C328" s="298" t="s">
        <v>19</v>
      </c>
      <c r="D328" s="312">
        <f>R58</f>
        <v>19190</v>
      </c>
      <c r="E328" s="57">
        <v>1</v>
      </c>
      <c r="F328" s="86" t="s">
        <v>224</v>
      </c>
      <c r="G328" s="30" t="s">
        <v>225</v>
      </c>
      <c r="H328" s="235">
        <v>59331007</v>
      </c>
      <c r="I328" s="58">
        <f t="shared" ref="I328" si="590">IFERROR(H328/H333,"-")</f>
        <v>0.1547534292574429</v>
      </c>
      <c r="J328" s="46">
        <v>1057</v>
      </c>
      <c r="K328" s="58">
        <f t="shared" ref="K328" si="591">IFERROR(J328/J333,"-")</f>
        <v>0.71322537112010798</v>
      </c>
      <c r="L328" s="102">
        <f t="shared" si="479"/>
        <v>56131.510879848625</v>
      </c>
      <c r="M328" s="211">
        <f>IFERROR(J328/$R$58,0)</f>
        <v>5.5080771235018242E-2</v>
      </c>
      <c r="P328" s="112"/>
      <c r="Q328" s="112"/>
      <c r="R328" s="112"/>
    </row>
    <row r="329" spans="2:18" s="20" customFormat="1" ht="13.15" customHeight="1">
      <c r="B329" s="316"/>
      <c r="C329" s="316"/>
      <c r="D329" s="313"/>
      <c r="E329" s="60">
        <v>2</v>
      </c>
      <c r="F329" s="75" t="s">
        <v>226</v>
      </c>
      <c r="G329" s="31" t="s">
        <v>227</v>
      </c>
      <c r="H329" s="77">
        <v>43936711</v>
      </c>
      <c r="I329" s="61">
        <f t="shared" ref="I329" si="592">IFERROR(H329/H333,"-")</f>
        <v>0.11460039263353836</v>
      </c>
      <c r="J329" s="48">
        <v>657</v>
      </c>
      <c r="K329" s="61">
        <f t="shared" ref="K329" si="593">IFERROR(J329/J333,"-")</f>
        <v>0.44331983805668018</v>
      </c>
      <c r="L329" s="103">
        <f t="shared" si="479"/>
        <v>66874.750380517507</v>
      </c>
      <c r="M329" s="208">
        <f t="shared" ref="M329:M333" si="594">IFERROR(J329/$R$58,0)</f>
        <v>3.423658155289213E-2</v>
      </c>
      <c r="P329" s="112"/>
      <c r="Q329" s="112"/>
      <c r="R329" s="112"/>
    </row>
    <row r="330" spans="2:18" s="20" customFormat="1" ht="13.15" customHeight="1">
      <c r="B330" s="316"/>
      <c r="C330" s="316"/>
      <c r="D330" s="313"/>
      <c r="E330" s="60">
        <v>3</v>
      </c>
      <c r="F330" s="75" t="s">
        <v>228</v>
      </c>
      <c r="G330" s="34" t="s">
        <v>229</v>
      </c>
      <c r="H330" s="77">
        <v>42148155</v>
      </c>
      <c r="I330" s="61">
        <f t="shared" ref="I330" si="595">IFERROR(H330/H333,"-")</f>
        <v>0.10993529105488194</v>
      </c>
      <c r="J330" s="48">
        <v>355</v>
      </c>
      <c r="K330" s="61">
        <f t="shared" ref="K330" si="596">IFERROR(J330/J333,"-")</f>
        <v>0.23954116059379219</v>
      </c>
      <c r="L330" s="103">
        <f t="shared" ref="L330:L393" si="597">IFERROR(H330/J330,"-")</f>
        <v>118727.19718309859</v>
      </c>
      <c r="M330" s="208">
        <f t="shared" si="594"/>
        <v>1.8499218342886922E-2</v>
      </c>
      <c r="P330" s="112"/>
      <c r="Q330" s="112"/>
      <c r="R330" s="112"/>
    </row>
    <row r="331" spans="2:18" s="20" customFormat="1" ht="13.15" customHeight="1">
      <c r="B331" s="316"/>
      <c r="C331" s="316"/>
      <c r="D331" s="313"/>
      <c r="E331" s="60">
        <v>4</v>
      </c>
      <c r="F331" s="75" t="s">
        <v>230</v>
      </c>
      <c r="G331" s="34" t="s">
        <v>231</v>
      </c>
      <c r="H331" s="77">
        <v>39381349</v>
      </c>
      <c r="I331" s="61">
        <f t="shared" ref="I331" si="598">IFERROR(H331/H333,"-")</f>
        <v>0.10271861400454857</v>
      </c>
      <c r="J331" s="48">
        <v>917</v>
      </c>
      <c r="K331" s="61">
        <f t="shared" ref="K331" si="599">IFERROR(J331/J333,"-")</f>
        <v>0.61875843454790824</v>
      </c>
      <c r="L331" s="103">
        <f t="shared" si="597"/>
        <v>42945.854961832061</v>
      </c>
      <c r="M331" s="208">
        <f t="shared" si="594"/>
        <v>4.77853048462741E-2</v>
      </c>
      <c r="P331" s="112"/>
      <c r="Q331" s="112"/>
      <c r="R331" s="112"/>
    </row>
    <row r="332" spans="2:18" s="20" customFormat="1" ht="13.15" customHeight="1">
      <c r="B332" s="316"/>
      <c r="C332" s="316"/>
      <c r="D332" s="313"/>
      <c r="E332" s="63">
        <v>5</v>
      </c>
      <c r="F332" s="79" t="s">
        <v>234</v>
      </c>
      <c r="G332" s="35" t="s">
        <v>235</v>
      </c>
      <c r="H332" s="81">
        <v>31944906</v>
      </c>
      <c r="I332" s="101">
        <f t="shared" ref="I332" si="600">IFERROR(H332/H333,"-")</f>
        <v>8.3322094142219139E-2</v>
      </c>
      <c r="J332" s="50">
        <v>575</v>
      </c>
      <c r="K332" s="101">
        <f t="shared" ref="K332" si="601">IFERROR(J332/J333,"-")</f>
        <v>0.38798920377867746</v>
      </c>
      <c r="L332" s="104">
        <f t="shared" si="597"/>
        <v>55556.358260869565</v>
      </c>
      <c r="M332" s="209">
        <f t="shared" si="594"/>
        <v>2.996352266805628E-2</v>
      </c>
      <c r="P332" s="112"/>
      <c r="Q332" s="112"/>
      <c r="R332" s="112"/>
    </row>
    <row r="333" spans="2:18" s="20" customFormat="1" ht="13.15" customHeight="1">
      <c r="B333" s="299"/>
      <c r="C333" s="299"/>
      <c r="D333" s="315"/>
      <c r="E333" s="82" t="s">
        <v>151</v>
      </c>
      <c r="F333" s="83"/>
      <c r="G333" s="84"/>
      <c r="H333" s="85">
        <v>383390580</v>
      </c>
      <c r="I333" s="67" t="s">
        <v>132</v>
      </c>
      <c r="J333" s="52">
        <v>1482</v>
      </c>
      <c r="K333" s="67" t="s">
        <v>132</v>
      </c>
      <c r="L333" s="106">
        <f t="shared" si="597"/>
        <v>258698.0971659919</v>
      </c>
      <c r="M333" s="210">
        <f t="shared" si="594"/>
        <v>7.7227722772277227E-2</v>
      </c>
      <c r="P333" s="112"/>
      <c r="Q333" s="112"/>
      <c r="R333" s="112"/>
    </row>
    <row r="334" spans="2:18" s="20" customFormat="1" ht="13.15" customHeight="1">
      <c r="B334" s="298">
        <v>56</v>
      </c>
      <c r="C334" s="298" t="s">
        <v>12</v>
      </c>
      <c r="D334" s="312">
        <f>R59</f>
        <v>11815</v>
      </c>
      <c r="E334" s="57">
        <v>1</v>
      </c>
      <c r="F334" s="86" t="s">
        <v>224</v>
      </c>
      <c r="G334" s="30" t="s">
        <v>225</v>
      </c>
      <c r="H334" s="235">
        <v>41124297</v>
      </c>
      <c r="I334" s="58">
        <f t="shared" ref="I334" si="602">IFERROR(H334/H339,"-")</f>
        <v>0.1413689797570942</v>
      </c>
      <c r="J334" s="46">
        <v>772</v>
      </c>
      <c r="K334" s="58">
        <f t="shared" ref="K334" si="603">IFERROR(J334/J339,"-")</f>
        <v>0.69486948694869488</v>
      </c>
      <c r="L334" s="102">
        <f t="shared" si="597"/>
        <v>53269.814766839379</v>
      </c>
      <c r="M334" s="211">
        <f>IFERROR(J334/$R$59,0)</f>
        <v>6.534066864155734E-2</v>
      </c>
      <c r="P334" s="112"/>
      <c r="Q334" s="112"/>
      <c r="R334" s="112"/>
    </row>
    <row r="335" spans="2:18" s="20" customFormat="1" ht="13.15" customHeight="1">
      <c r="B335" s="316"/>
      <c r="C335" s="316"/>
      <c r="D335" s="313"/>
      <c r="E335" s="60">
        <v>2</v>
      </c>
      <c r="F335" s="75" t="s">
        <v>226</v>
      </c>
      <c r="G335" s="31" t="s">
        <v>227</v>
      </c>
      <c r="H335" s="77">
        <v>37810422</v>
      </c>
      <c r="I335" s="61">
        <f t="shared" ref="I335" si="604">IFERROR(H335/H339,"-")</f>
        <v>0.12997719528981103</v>
      </c>
      <c r="J335" s="48">
        <v>510</v>
      </c>
      <c r="K335" s="61">
        <f t="shared" ref="K335" si="605">IFERROR(J335/J339,"-")</f>
        <v>0.45904590459045902</v>
      </c>
      <c r="L335" s="103">
        <f t="shared" si="597"/>
        <v>74138.082352941172</v>
      </c>
      <c r="M335" s="208">
        <f t="shared" ref="M335:M339" si="606">IFERROR(J335/$R$59,0)</f>
        <v>4.3165467625899283E-2</v>
      </c>
      <c r="P335" s="112"/>
      <c r="Q335" s="112"/>
      <c r="R335" s="112"/>
    </row>
    <row r="336" spans="2:18" s="20" customFormat="1" ht="13.15" customHeight="1">
      <c r="B336" s="316"/>
      <c r="C336" s="316"/>
      <c r="D336" s="313"/>
      <c r="E336" s="60">
        <v>3</v>
      </c>
      <c r="F336" s="75" t="s">
        <v>228</v>
      </c>
      <c r="G336" s="34" t="s">
        <v>229</v>
      </c>
      <c r="H336" s="77">
        <v>32667549</v>
      </c>
      <c r="I336" s="61">
        <f t="shared" ref="I336" si="607">IFERROR(H336/H339,"-")</f>
        <v>0.11229804301079926</v>
      </c>
      <c r="J336" s="48">
        <v>248</v>
      </c>
      <c r="K336" s="61">
        <f t="shared" ref="K336" si="608">IFERROR(J336/J339,"-")</f>
        <v>0.22322232223222321</v>
      </c>
      <c r="L336" s="103">
        <f t="shared" si="597"/>
        <v>131723.98790322582</v>
      </c>
      <c r="M336" s="208">
        <f t="shared" si="606"/>
        <v>2.0990266610241219E-2</v>
      </c>
      <c r="P336" s="112"/>
      <c r="Q336" s="112"/>
      <c r="R336" s="112"/>
    </row>
    <row r="337" spans="2:18" s="20" customFormat="1" ht="13.15" customHeight="1">
      <c r="B337" s="316"/>
      <c r="C337" s="316"/>
      <c r="D337" s="313"/>
      <c r="E337" s="60">
        <v>4</v>
      </c>
      <c r="F337" s="75" t="s">
        <v>232</v>
      </c>
      <c r="G337" s="34" t="s">
        <v>233</v>
      </c>
      <c r="H337" s="77">
        <v>25012069</v>
      </c>
      <c r="I337" s="61">
        <f t="shared" ref="I337" si="609">IFERROR(H337/H339,"-")</f>
        <v>8.5981547019370164E-2</v>
      </c>
      <c r="J337" s="48">
        <v>466</v>
      </c>
      <c r="K337" s="61">
        <f t="shared" ref="K337" si="610">IFERROR(J337/J339,"-")</f>
        <v>0.41944194419441944</v>
      </c>
      <c r="L337" s="103">
        <f t="shared" si="597"/>
        <v>53673.9678111588</v>
      </c>
      <c r="M337" s="208">
        <f t="shared" si="606"/>
        <v>3.9441388066017775E-2</v>
      </c>
      <c r="P337" s="112"/>
      <c r="Q337" s="112"/>
      <c r="R337" s="112"/>
    </row>
    <row r="338" spans="2:18" s="20" customFormat="1" ht="13.15" customHeight="1">
      <c r="B338" s="316"/>
      <c r="C338" s="316"/>
      <c r="D338" s="313"/>
      <c r="E338" s="63">
        <v>5</v>
      </c>
      <c r="F338" s="79" t="s">
        <v>230</v>
      </c>
      <c r="G338" s="35" t="s">
        <v>231</v>
      </c>
      <c r="H338" s="81">
        <v>24419888</v>
      </c>
      <c r="I338" s="101">
        <f t="shared" ref="I338" si="611">IFERROR(H338/H339,"-")</f>
        <v>8.3945864225776504E-2</v>
      </c>
      <c r="J338" s="50">
        <v>670</v>
      </c>
      <c r="K338" s="101">
        <f t="shared" ref="K338" si="612">IFERROR(J338/J339,"-")</f>
        <v>0.60306030603060301</v>
      </c>
      <c r="L338" s="104">
        <f t="shared" si="597"/>
        <v>36447.594029850748</v>
      </c>
      <c r="M338" s="209">
        <f t="shared" si="606"/>
        <v>5.6707575116377487E-2</v>
      </c>
      <c r="P338" s="112"/>
      <c r="Q338" s="112"/>
      <c r="R338" s="112"/>
    </row>
    <row r="339" spans="2:18" s="20" customFormat="1" ht="13.15" customHeight="1">
      <c r="B339" s="299"/>
      <c r="C339" s="299"/>
      <c r="D339" s="315"/>
      <c r="E339" s="82" t="s">
        <v>151</v>
      </c>
      <c r="F339" s="83"/>
      <c r="G339" s="84"/>
      <c r="H339" s="85">
        <v>290900430</v>
      </c>
      <c r="I339" s="67" t="s">
        <v>132</v>
      </c>
      <c r="J339" s="52">
        <v>1111</v>
      </c>
      <c r="K339" s="67" t="s">
        <v>132</v>
      </c>
      <c r="L339" s="106">
        <f t="shared" si="597"/>
        <v>261836.57065706572</v>
      </c>
      <c r="M339" s="210">
        <f t="shared" si="606"/>
        <v>9.4033008887008038E-2</v>
      </c>
      <c r="P339" s="112"/>
      <c r="Q339" s="112"/>
      <c r="R339" s="112"/>
    </row>
    <row r="340" spans="2:18" s="20" customFormat="1" ht="13.15" customHeight="1">
      <c r="B340" s="298">
        <v>57</v>
      </c>
      <c r="C340" s="298" t="s">
        <v>51</v>
      </c>
      <c r="D340" s="312">
        <f>R60</f>
        <v>8838</v>
      </c>
      <c r="E340" s="57">
        <v>1</v>
      </c>
      <c r="F340" s="86" t="s">
        <v>224</v>
      </c>
      <c r="G340" s="30" t="s">
        <v>225</v>
      </c>
      <c r="H340" s="235">
        <v>43259127</v>
      </c>
      <c r="I340" s="58">
        <f t="shared" ref="I340" si="613">IFERROR(H340/H345,"-")</f>
        <v>0.128778780115262</v>
      </c>
      <c r="J340" s="46">
        <v>765</v>
      </c>
      <c r="K340" s="58">
        <f t="shared" ref="K340" si="614">IFERROR(J340/J345,"-")</f>
        <v>0.7589285714285714</v>
      </c>
      <c r="L340" s="102">
        <f t="shared" si="597"/>
        <v>56547.878431372548</v>
      </c>
      <c r="M340" s="211">
        <f>IFERROR(J340/$R$60,0)</f>
        <v>8.6558044806517312E-2</v>
      </c>
      <c r="P340" s="112"/>
      <c r="Q340" s="112"/>
      <c r="R340" s="112"/>
    </row>
    <row r="341" spans="2:18" s="20" customFormat="1" ht="13.15" customHeight="1">
      <c r="B341" s="316"/>
      <c r="C341" s="316"/>
      <c r="D341" s="313"/>
      <c r="E341" s="60">
        <v>2</v>
      </c>
      <c r="F341" s="75" t="s">
        <v>226</v>
      </c>
      <c r="G341" s="31" t="s">
        <v>227</v>
      </c>
      <c r="H341" s="77">
        <v>41233998</v>
      </c>
      <c r="I341" s="61">
        <f t="shared" ref="I341" si="615">IFERROR(H341/H345,"-")</f>
        <v>0.12275014153002102</v>
      </c>
      <c r="J341" s="48">
        <v>505</v>
      </c>
      <c r="K341" s="61">
        <f t="shared" ref="K341" si="616">IFERROR(J341/J345,"-")</f>
        <v>0.50099206349206349</v>
      </c>
      <c r="L341" s="103">
        <f t="shared" si="597"/>
        <v>81651.481188118807</v>
      </c>
      <c r="M341" s="208">
        <f t="shared" ref="M341:M345" si="617">IFERROR(J341/$R$60,0)</f>
        <v>5.7139624349400314E-2</v>
      </c>
      <c r="P341" s="112"/>
      <c r="Q341" s="112"/>
      <c r="R341" s="112"/>
    </row>
    <row r="342" spans="2:18" s="20" customFormat="1" ht="13.15" customHeight="1">
      <c r="B342" s="316"/>
      <c r="C342" s="316"/>
      <c r="D342" s="313"/>
      <c r="E342" s="60">
        <v>3</v>
      </c>
      <c r="F342" s="75" t="s">
        <v>228</v>
      </c>
      <c r="G342" s="34" t="s">
        <v>229</v>
      </c>
      <c r="H342" s="77">
        <v>39325364</v>
      </c>
      <c r="I342" s="61">
        <f t="shared" ref="I342" si="618">IFERROR(H342/H345,"-")</f>
        <v>0.11706829875481863</v>
      </c>
      <c r="J342" s="48">
        <v>240</v>
      </c>
      <c r="K342" s="61">
        <f t="shared" ref="K342" si="619">IFERROR(J342/J345,"-")</f>
        <v>0.23809523809523808</v>
      </c>
      <c r="L342" s="103">
        <f t="shared" si="597"/>
        <v>163855.68333333332</v>
      </c>
      <c r="M342" s="208">
        <f t="shared" si="617"/>
        <v>2.7155465037338764E-2</v>
      </c>
      <c r="P342" s="112"/>
      <c r="Q342" s="112"/>
      <c r="R342" s="112"/>
    </row>
    <row r="343" spans="2:18" s="20" customFormat="1" ht="13.15" customHeight="1">
      <c r="B343" s="316"/>
      <c r="C343" s="316"/>
      <c r="D343" s="313"/>
      <c r="E343" s="60">
        <v>4</v>
      </c>
      <c r="F343" s="75" t="s">
        <v>230</v>
      </c>
      <c r="G343" s="34" t="s">
        <v>231</v>
      </c>
      <c r="H343" s="77">
        <v>30568823</v>
      </c>
      <c r="I343" s="61">
        <f t="shared" ref="I343" si="620">IFERROR(H343/H345,"-")</f>
        <v>9.1000813204098266E-2</v>
      </c>
      <c r="J343" s="48">
        <v>641</v>
      </c>
      <c r="K343" s="61">
        <f t="shared" ref="K343" si="621">IFERROR(J343/J345,"-")</f>
        <v>0.63591269841269837</v>
      </c>
      <c r="L343" s="103">
        <f t="shared" si="597"/>
        <v>47689.271450858032</v>
      </c>
      <c r="M343" s="208">
        <f t="shared" si="617"/>
        <v>7.2527721203892281E-2</v>
      </c>
      <c r="P343" s="112"/>
      <c r="Q343" s="112"/>
      <c r="R343" s="112"/>
    </row>
    <row r="344" spans="2:18" s="20" customFormat="1" ht="13.15" customHeight="1">
      <c r="B344" s="316"/>
      <c r="C344" s="316"/>
      <c r="D344" s="313"/>
      <c r="E344" s="63">
        <v>5</v>
      </c>
      <c r="F344" s="79" t="s">
        <v>256</v>
      </c>
      <c r="G344" s="35" t="s">
        <v>257</v>
      </c>
      <c r="H344" s="81">
        <v>27540939</v>
      </c>
      <c r="I344" s="101">
        <f t="shared" ref="I344" si="622">IFERROR(H344/H345,"-")</f>
        <v>8.1987057382106765E-2</v>
      </c>
      <c r="J344" s="50">
        <v>353</v>
      </c>
      <c r="K344" s="101">
        <f t="shared" ref="K344" si="623">IFERROR(J344/J345,"-")</f>
        <v>0.35019841269841268</v>
      </c>
      <c r="L344" s="104">
        <f t="shared" si="597"/>
        <v>78019.657223796035</v>
      </c>
      <c r="M344" s="209">
        <f t="shared" si="617"/>
        <v>3.9941163159085767E-2</v>
      </c>
      <c r="P344" s="112"/>
      <c r="Q344" s="112"/>
      <c r="R344" s="112"/>
    </row>
    <row r="345" spans="2:18" s="20" customFormat="1" ht="13.15" customHeight="1">
      <c r="B345" s="299"/>
      <c r="C345" s="299"/>
      <c r="D345" s="315"/>
      <c r="E345" s="82" t="s">
        <v>151</v>
      </c>
      <c r="F345" s="83"/>
      <c r="G345" s="84"/>
      <c r="H345" s="85">
        <v>335918130</v>
      </c>
      <c r="I345" s="67" t="s">
        <v>132</v>
      </c>
      <c r="J345" s="52">
        <v>1008</v>
      </c>
      <c r="K345" s="67" t="s">
        <v>132</v>
      </c>
      <c r="L345" s="106">
        <f t="shared" si="597"/>
        <v>333252.11309523811</v>
      </c>
      <c r="M345" s="210">
        <f t="shared" si="617"/>
        <v>0.11405295315682282</v>
      </c>
      <c r="P345" s="112"/>
      <c r="Q345" s="112"/>
      <c r="R345" s="112"/>
    </row>
    <row r="346" spans="2:18" s="20" customFormat="1" ht="13.15" customHeight="1">
      <c r="B346" s="298">
        <v>58</v>
      </c>
      <c r="C346" s="298" t="s">
        <v>31</v>
      </c>
      <c r="D346" s="312">
        <f>R61</f>
        <v>10258</v>
      </c>
      <c r="E346" s="57">
        <v>1</v>
      </c>
      <c r="F346" s="86" t="s">
        <v>224</v>
      </c>
      <c r="G346" s="30" t="s">
        <v>225</v>
      </c>
      <c r="H346" s="235">
        <v>52655222</v>
      </c>
      <c r="I346" s="58">
        <f t="shared" ref="I346" si="624">IFERROR(H346/H351,"-")</f>
        <v>0.14248659615528919</v>
      </c>
      <c r="J346" s="46">
        <v>910</v>
      </c>
      <c r="K346" s="58">
        <f t="shared" ref="K346" si="625">IFERROR(J346/J351,"-")</f>
        <v>0.7380373073803731</v>
      </c>
      <c r="L346" s="102">
        <f t="shared" si="597"/>
        <v>57862.88131868132</v>
      </c>
      <c r="M346" s="211">
        <f>IFERROR(J346/$R$61,0)</f>
        <v>8.8711249756287774E-2</v>
      </c>
      <c r="P346" s="112"/>
      <c r="Q346" s="112"/>
      <c r="R346" s="112"/>
    </row>
    <row r="347" spans="2:18" s="20" customFormat="1" ht="13.15" customHeight="1">
      <c r="B347" s="316"/>
      <c r="C347" s="316"/>
      <c r="D347" s="313"/>
      <c r="E347" s="60">
        <v>2</v>
      </c>
      <c r="F347" s="75" t="s">
        <v>226</v>
      </c>
      <c r="G347" s="31" t="s">
        <v>227</v>
      </c>
      <c r="H347" s="77">
        <v>52208193</v>
      </c>
      <c r="I347" s="61">
        <f t="shared" ref="I347" si="626">IFERROR(H347/H351,"-")</f>
        <v>0.14127692239125678</v>
      </c>
      <c r="J347" s="48">
        <v>577</v>
      </c>
      <c r="K347" s="61">
        <f t="shared" ref="K347" si="627">IFERROR(J347/J351,"-")</f>
        <v>0.46796431467964317</v>
      </c>
      <c r="L347" s="103">
        <f t="shared" si="597"/>
        <v>90482.136915077994</v>
      </c>
      <c r="M347" s="208">
        <f t="shared" ref="M347:M351" si="628">IFERROR(J347/$R$61,0)</f>
        <v>5.6248781438876974E-2</v>
      </c>
      <c r="P347" s="112"/>
      <c r="Q347" s="112"/>
      <c r="R347" s="112"/>
    </row>
    <row r="348" spans="2:18" s="20" customFormat="1" ht="13.15" customHeight="1">
      <c r="B348" s="316"/>
      <c r="C348" s="316"/>
      <c r="D348" s="313"/>
      <c r="E348" s="60">
        <v>3</v>
      </c>
      <c r="F348" s="75" t="s">
        <v>228</v>
      </c>
      <c r="G348" s="34" t="s">
        <v>229</v>
      </c>
      <c r="H348" s="77">
        <v>48593716</v>
      </c>
      <c r="I348" s="61">
        <f t="shared" ref="I348" si="629">IFERROR(H348/H351,"-")</f>
        <v>0.13149604017198552</v>
      </c>
      <c r="J348" s="48">
        <v>303</v>
      </c>
      <c r="K348" s="61">
        <f t="shared" ref="K348" si="630">IFERROR(J348/J351,"-")</f>
        <v>0.24574209245742093</v>
      </c>
      <c r="L348" s="103">
        <f t="shared" si="597"/>
        <v>160375.300330033</v>
      </c>
      <c r="M348" s="208">
        <f t="shared" si="628"/>
        <v>2.9537921622148567E-2</v>
      </c>
      <c r="P348" s="112"/>
      <c r="Q348" s="112"/>
      <c r="R348" s="112"/>
    </row>
    <row r="349" spans="2:18" s="20" customFormat="1" ht="13.15" customHeight="1">
      <c r="B349" s="316"/>
      <c r="C349" s="316"/>
      <c r="D349" s="313"/>
      <c r="E349" s="60">
        <v>4</v>
      </c>
      <c r="F349" s="75" t="s">
        <v>230</v>
      </c>
      <c r="G349" s="34" t="s">
        <v>231</v>
      </c>
      <c r="H349" s="77">
        <v>36017363</v>
      </c>
      <c r="I349" s="61">
        <f t="shared" ref="I349" si="631">IFERROR(H349/H351,"-")</f>
        <v>9.7464055062942381E-2</v>
      </c>
      <c r="J349" s="48">
        <v>776</v>
      </c>
      <c r="K349" s="61">
        <f t="shared" ref="K349" si="632">IFERROR(J349/J351,"-")</f>
        <v>0.62935928629359283</v>
      </c>
      <c r="L349" s="103">
        <f t="shared" si="597"/>
        <v>46414.127577319588</v>
      </c>
      <c r="M349" s="208">
        <f t="shared" si="628"/>
        <v>7.5648274517449793E-2</v>
      </c>
      <c r="P349" s="112"/>
      <c r="Q349" s="112"/>
      <c r="R349" s="112"/>
    </row>
    <row r="350" spans="2:18" s="20" customFormat="1" ht="13.15" customHeight="1">
      <c r="B350" s="316"/>
      <c r="C350" s="316"/>
      <c r="D350" s="313"/>
      <c r="E350" s="63">
        <v>5</v>
      </c>
      <c r="F350" s="79" t="s">
        <v>234</v>
      </c>
      <c r="G350" s="35" t="s">
        <v>235</v>
      </c>
      <c r="H350" s="81">
        <v>26115013</v>
      </c>
      <c r="I350" s="101">
        <f t="shared" ref="I350" si="633">IFERROR(H350/H351,"-")</f>
        <v>7.0668001569172523E-2</v>
      </c>
      <c r="J350" s="50">
        <v>447</v>
      </c>
      <c r="K350" s="101">
        <f t="shared" ref="K350" si="634">IFERROR(J350/J351,"-")</f>
        <v>0.36253041362530414</v>
      </c>
      <c r="L350" s="104">
        <f t="shared" si="597"/>
        <v>58422.847874720355</v>
      </c>
      <c r="M350" s="209">
        <f t="shared" si="628"/>
        <v>4.3575745759407293E-2</v>
      </c>
      <c r="P350" s="112"/>
      <c r="Q350" s="112"/>
      <c r="R350" s="112"/>
    </row>
    <row r="351" spans="2:18" s="20" customFormat="1" ht="13.15" customHeight="1">
      <c r="B351" s="299"/>
      <c r="C351" s="299"/>
      <c r="D351" s="315"/>
      <c r="E351" s="82" t="s">
        <v>151</v>
      </c>
      <c r="F351" s="83"/>
      <c r="G351" s="84"/>
      <c r="H351" s="85">
        <v>369545090</v>
      </c>
      <c r="I351" s="67" t="s">
        <v>132</v>
      </c>
      <c r="J351" s="52">
        <v>1233</v>
      </c>
      <c r="K351" s="67" t="s">
        <v>132</v>
      </c>
      <c r="L351" s="106">
        <f t="shared" si="597"/>
        <v>299712.15733982157</v>
      </c>
      <c r="M351" s="210">
        <f t="shared" si="628"/>
        <v>0.12019886917527783</v>
      </c>
      <c r="P351" s="112"/>
      <c r="Q351" s="112"/>
      <c r="R351" s="112"/>
    </row>
    <row r="352" spans="2:18" s="20" customFormat="1" ht="13.15" customHeight="1">
      <c r="B352" s="298">
        <v>59</v>
      </c>
      <c r="C352" s="298" t="s">
        <v>25</v>
      </c>
      <c r="D352" s="312">
        <f>R62</f>
        <v>73515</v>
      </c>
      <c r="E352" s="57">
        <v>1</v>
      </c>
      <c r="F352" s="86" t="s">
        <v>224</v>
      </c>
      <c r="G352" s="30" t="s">
        <v>225</v>
      </c>
      <c r="H352" s="235">
        <v>312444078</v>
      </c>
      <c r="I352" s="58">
        <f t="shared" ref="I352" si="635">IFERROR(H352/H357,"-")</f>
        <v>0.13358523595428515</v>
      </c>
      <c r="J352" s="46">
        <v>5541</v>
      </c>
      <c r="K352" s="58">
        <f t="shared" ref="K352" si="636">IFERROR(J352/J357,"-")</f>
        <v>0.70838660189209923</v>
      </c>
      <c r="L352" s="102">
        <f t="shared" si="597"/>
        <v>56387.669734704927</v>
      </c>
      <c r="M352" s="211">
        <f>IFERROR(J352/$R$62,0)</f>
        <v>7.5372372985105074E-2</v>
      </c>
      <c r="P352" s="112"/>
      <c r="Q352" s="112"/>
      <c r="R352" s="112"/>
    </row>
    <row r="353" spans="2:18" s="20" customFormat="1" ht="13.15" customHeight="1">
      <c r="B353" s="316"/>
      <c r="C353" s="316"/>
      <c r="D353" s="313"/>
      <c r="E353" s="60">
        <v>2</v>
      </c>
      <c r="F353" s="75" t="s">
        <v>226</v>
      </c>
      <c r="G353" s="31" t="s">
        <v>227</v>
      </c>
      <c r="H353" s="77">
        <v>294207089</v>
      </c>
      <c r="I353" s="61">
        <f t="shared" ref="I353" si="637">IFERROR(H353/H357,"-")</f>
        <v>0.12578802470849959</v>
      </c>
      <c r="J353" s="48">
        <v>3719</v>
      </c>
      <c r="K353" s="61">
        <f t="shared" ref="K353" si="638">IFERROR(J353/J357,"-")</f>
        <v>0.47545384812068525</v>
      </c>
      <c r="L353" s="103">
        <f t="shared" si="597"/>
        <v>79109.193062651248</v>
      </c>
      <c r="M353" s="208">
        <f t="shared" ref="M353:M357" si="639">IFERROR(J353/$R$62,0)</f>
        <v>5.0588315309800722E-2</v>
      </c>
      <c r="P353" s="112"/>
      <c r="Q353" s="112"/>
      <c r="R353" s="112"/>
    </row>
    <row r="354" spans="2:18" s="20" customFormat="1" ht="13.15" customHeight="1">
      <c r="B354" s="316"/>
      <c r="C354" s="316"/>
      <c r="D354" s="313"/>
      <c r="E354" s="60">
        <v>3</v>
      </c>
      <c r="F354" s="75" t="s">
        <v>228</v>
      </c>
      <c r="G354" s="34" t="s">
        <v>229</v>
      </c>
      <c r="H354" s="77">
        <v>261150823</v>
      </c>
      <c r="I354" s="61">
        <f t="shared" ref="I354" si="640">IFERROR(H354/H357,"-")</f>
        <v>0.11165484247107656</v>
      </c>
      <c r="J354" s="48">
        <v>1846</v>
      </c>
      <c r="K354" s="61">
        <f t="shared" ref="K354" si="641">IFERROR(J354/J357,"-")</f>
        <v>0.23600102275632831</v>
      </c>
      <c r="L354" s="103">
        <f t="shared" si="597"/>
        <v>141468.48483206934</v>
      </c>
      <c r="M354" s="208">
        <f t="shared" si="639"/>
        <v>2.51105216622458E-2</v>
      </c>
      <c r="P354" s="112"/>
      <c r="Q354" s="112"/>
      <c r="R354" s="112"/>
    </row>
    <row r="355" spans="2:18" s="20" customFormat="1" ht="13.15" customHeight="1">
      <c r="B355" s="316"/>
      <c r="C355" s="316"/>
      <c r="D355" s="313"/>
      <c r="E355" s="60">
        <v>4</v>
      </c>
      <c r="F355" s="75" t="s">
        <v>230</v>
      </c>
      <c r="G355" s="34" t="s">
        <v>231</v>
      </c>
      <c r="H355" s="77">
        <v>222055952</v>
      </c>
      <c r="I355" s="61">
        <f t="shared" ref="I355" si="642">IFERROR(H355/H357,"-")</f>
        <v>9.4939859103277416E-2</v>
      </c>
      <c r="J355" s="48">
        <v>4698</v>
      </c>
      <c r="K355" s="61">
        <f t="shared" ref="K355" si="643">IFERROR(J355/J357,"-")</f>
        <v>0.60061365379698284</v>
      </c>
      <c r="L355" s="103">
        <f t="shared" si="597"/>
        <v>47266.060451255857</v>
      </c>
      <c r="M355" s="208">
        <f t="shared" si="639"/>
        <v>6.3905325443786978E-2</v>
      </c>
      <c r="P355" s="112"/>
      <c r="Q355" s="112"/>
      <c r="R355" s="112"/>
    </row>
    <row r="356" spans="2:18" s="20" customFormat="1" ht="13.15" customHeight="1">
      <c r="B356" s="316"/>
      <c r="C356" s="316"/>
      <c r="D356" s="313"/>
      <c r="E356" s="63">
        <v>5</v>
      </c>
      <c r="F356" s="79" t="s">
        <v>234</v>
      </c>
      <c r="G356" s="35" t="s">
        <v>235</v>
      </c>
      <c r="H356" s="81">
        <v>186661304</v>
      </c>
      <c r="I356" s="101">
        <f t="shared" ref="I356" si="644">IFERROR(H356/H357,"-")</f>
        <v>7.9806903360077605E-2</v>
      </c>
      <c r="J356" s="50">
        <v>3146</v>
      </c>
      <c r="K356" s="101">
        <f t="shared" ref="K356" si="645">IFERROR(J356/J357,"-")</f>
        <v>0.40219892610585528</v>
      </c>
      <c r="L356" s="104">
        <f t="shared" si="597"/>
        <v>59332.90019071837</v>
      </c>
      <c r="M356" s="209">
        <f t="shared" si="639"/>
        <v>4.2793987621573826E-2</v>
      </c>
      <c r="P356" s="112"/>
      <c r="Q356" s="112"/>
      <c r="R356" s="112"/>
    </row>
    <row r="357" spans="2:18" s="20" customFormat="1" ht="13.15" customHeight="1">
      <c r="B357" s="299"/>
      <c r="C357" s="299"/>
      <c r="D357" s="315"/>
      <c r="E357" s="82" t="s">
        <v>151</v>
      </c>
      <c r="F357" s="83"/>
      <c r="G357" s="84"/>
      <c r="H357" s="85">
        <v>2338911750</v>
      </c>
      <c r="I357" s="67" t="s">
        <v>132</v>
      </c>
      <c r="J357" s="52">
        <v>7822</v>
      </c>
      <c r="K357" s="67" t="s">
        <v>132</v>
      </c>
      <c r="L357" s="106">
        <f t="shared" si="597"/>
        <v>299017.09920736385</v>
      </c>
      <c r="M357" s="210">
        <f t="shared" si="639"/>
        <v>0.1064000544106645</v>
      </c>
      <c r="P357" s="112"/>
      <c r="Q357" s="112"/>
      <c r="R357" s="112"/>
    </row>
    <row r="358" spans="2:18" s="20" customFormat="1" ht="13.15" customHeight="1">
      <c r="B358" s="298">
        <v>60</v>
      </c>
      <c r="C358" s="298" t="s">
        <v>52</v>
      </c>
      <c r="D358" s="312">
        <f>R63</f>
        <v>9476</v>
      </c>
      <c r="E358" s="57">
        <v>1</v>
      </c>
      <c r="F358" s="86" t="s">
        <v>226</v>
      </c>
      <c r="G358" s="30" t="s">
        <v>227</v>
      </c>
      <c r="H358" s="235">
        <v>24898915</v>
      </c>
      <c r="I358" s="58">
        <f t="shared" ref="I358" si="646">IFERROR(H358/H363,"-")</f>
        <v>0.14756066844932464</v>
      </c>
      <c r="J358" s="46">
        <v>312</v>
      </c>
      <c r="K358" s="58">
        <f t="shared" ref="K358" si="647">IFERROR(J358/J363,"-")</f>
        <v>0.48979591836734693</v>
      </c>
      <c r="L358" s="102">
        <f t="shared" si="597"/>
        <v>79804.21474358975</v>
      </c>
      <c r="M358" s="211">
        <f>IFERROR(J358/$R$63,0)</f>
        <v>3.2925284930350358E-2</v>
      </c>
      <c r="P358" s="112"/>
      <c r="Q358" s="112"/>
      <c r="R358" s="112"/>
    </row>
    <row r="359" spans="2:18" s="20" customFormat="1" ht="13.15" customHeight="1">
      <c r="B359" s="316"/>
      <c r="C359" s="316"/>
      <c r="D359" s="313"/>
      <c r="E359" s="60">
        <v>2</v>
      </c>
      <c r="F359" s="75" t="s">
        <v>224</v>
      </c>
      <c r="G359" s="31" t="s">
        <v>225</v>
      </c>
      <c r="H359" s="77">
        <v>19013867</v>
      </c>
      <c r="I359" s="61">
        <f t="shared" ref="I359" si="648">IFERROR(H359/H363,"-")</f>
        <v>0.11268358176758123</v>
      </c>
      <c r="J359" s="48">
        <v>420</v>
      </c>
      <c r="K359" s="61">
        <f t="shared" ref="K359" si="649">IFERROR(J359/J363,"-")</f>
        <v>0.65934065934065933</v>
      </c>
      <c r="L359" s="103">
        <f t="shared" si="597"/>
        <v>45271.111904761907</v>
      </c>
      <c r="M359" s="208">
        <f t="shared" ref="M359:M363" si="650">IFERROR(J359/$R$63,0)</f>
        <v>4.4322498944702408E-2</v>
      </c>
      <c r="P359" s="112"/>
      <c r="Q359" s="112"/>
      <c r="R359" s="112"/>
    </row>
    <row r="360" spans="2:18" s="20" customFormat="1" ht="13.15" customHeight="1">
      <c r="B360" s="316"/>
      <c r="C360" s="316"/>
      <c r="D360" s="313"/>
      <c r="E360" s="60">
        <v>3</v>
      </c>
      <c r="F360" s="75" t="s">
        <v>232</v>
      </c>
      <c r="G360" s="34" t="s">
        <v>233</v>
      </c>
      <c r="H360" s="77">
        <v>17277126</v>
      </c>
      <c r="I360" s="61">
        <f t="shared" ref="I360" si="651">IFERROR(H360/H363,"-")</f>
        <v>0.10239097813873441</v>
      </c>
      <c r="J360" s="48">
        <v>227</v>
      </c>
      <c r="K360" s="61">
        <f t="shared" ref="K360" si="652">IFERROR(J360/J363,"-")</f>
        <v>0.35635792778649922</v>
      </c>
      <c r="L360" s="103">
        <f t="shared" si="597"/>
        <v>76110.6872246696</v>
      </c>
      <c r="M360" s="208">
        <f t="shared" si="650"/>
        <v>2.3955255382017728E-2</v>
      </c>
      <c r="P360" s="112"/>
      <c r="Q360" s="112"/>
      <c r="R360" s="112"/>
    </row>
    <row r="361" spans="2:18" s="20" customFormat="1" ht="13.15" customHeight="1">
      <c r="B361" s="316"/>
      <c r="C361" s="316"/>
      <c r="D361" s="313"/>
      <c r="E361" s="60">
        <v>4</v>
      </c>
      <c r="F361" s="75" t="s">
        <v>230</v>
      </c>
      <c r="G361" s="34" t="s">
        <v>231</v>
      </c>
      <c r="H361" s="77">
        <v>15747604</v>
      </c>
      <c r="I361" s="61">
        <f t="shared" ref="I361" si="653">IFERROR(H361/H363,"-")</f>
        <v>9.3326435015953835E-2</v>
      </c>
      <c r="J361" s="48">
        <v>381</v>
      </c>
      <c r="K361" s="61">
        <f t="shared" ref="K361" si="654">IFERROR(J361/J363,"-")</f>
        <v>0.59811616954474101</v>
      </c>
      <c r="L361" s="103">
        <f t="shared" si="597"/>
        <v>41332.293963254597</v>
      </c>
      <c r="M361" s="208">
        <f t="shared" si="650"/>
        <v>4.0206838328408614E-2</v>
      </c>
      <c r="P361" s="112"/>
      <c r="Q361" s="112"/>
      <c r="R361" s="112"/>
    </row>
    <row r="362" spans="2:18" s="20" customFormat="1" ht="13.15" customHeight="1">
      <c r="B362" s="316"/>
      <c r="C362" s="316"/>
      <c r="D362" s="313"/>
      <c r="E362" s="63">
        <v>5</v>
      </c>
      <c r="F362" s="79" t="s">
        <v>228</v>
      </c>
      <c r="G362" s="35" t="s">
        <v>229</v>
      </c>
      <c r="H362" s="81">
        <v>11712007</v>
      </c>
      <c r="I362" s="101">
        <f t="shared" ref="I362" si="655">IFERROR(H362/H363,"-")</f>
        <v>6.940991532374681E-2</v>
      </c>
      <c r="J362" s="50">
        <v>127</v>
      </c>
      <c r="K362" s="101">
        <f t="shared" ref="K362" si="656">IFERROR(J362/J363,"-")</f>
        <v>0.19937205651491366</v>
      </c>
      <c r="L362" s="104">
        <f t="shared" si="597"/>
        <v>92220.527559055117</v>
      </c>
      <c r="M362" s="209">
        <f t="shared" si="650"/>
        <v>1.340227944280287E-2</v>
      </c>
      <c r="P362" s="112"/>
      <c r="Q362" s="112"/>
      <c r="R362" s="112"/>
    </row>
    <row r="363" spans="2:18" s="20" customFormat="1" ht="13.15" customHeight="1">
      <c r="B363" s="299"/>
      <c r="C363" s="299"/>
      <c r="D363" s="315"/>
      <c r="E363" s="82" t="s">
        <v>151</v>
      </c>
      <c r="F363" s="83"/>
      <c r="G363" s="84"/>
      <c r="H363" s="85">
        <v>168736800</v>
      </c>
      <c r="I363" s="67" t="s">
        <v>132</v>
      </c>
      <c r="J363" s="52">
        <v>637</v>
      </c>
      <c r="K363" s="67" t="s">
        <v>132</v>
      </c>
      <c r="L363" s="106">
        <f t="shared" si="597"/>
        <v>264892.93563579279</v>
      </c>
      <c r="M363" s="210">
        <f t="shared" si="650"/>
        <v>6.7222456732798655E-2</v>
      </c>
      <c r="P363" s="112"/>
      <c r="Q363" s="112"/>
      <c r="R363" s="112"/>
    </row>
    <row r="364" spans="2:18" s="20" customFormat="1" ht="13.15" customHeight="1">
      <c r="B364" s="298">
        <v>61</v>
      </c>
      <c r="C364" s="298" t="s">
        <v>20</v>
      </c>
      <c r="D364" s="312">
        <f>R64</f>
        <v>8144</v>
      </c>
      <c r="E364" s="57">
        <v>1</v>
      </c>
      <c r="F364" s="86" t="s">
        <v>226</v>
      </c>
      <c r="G364" s="30" t="s">
        <v>227</v>
      </c>
      <c r="H364" s="235">
        <v>26638157</v>
      </c>
      <c r="I364" s="58">
        <f t="shared" ref="I364" si="657">IFERROR(H364/H369,"-")</f>
        <v>0.13553957744546802</v>
      </c>
      <c r="J364" s="46">
        <v>321</v>
      </c>
      <c r="K364" s="58">
        <f t="shared" ref="K364" si="658">IFERROR(J364/J369,"-")</f>
        <v>0.43145161290322581</v>
      </c>
      <c r="L364" s="102">
        <f t="shared" si="597"/>
        <v>82984.912772585667</v>
      </c>
      <c r="M364" s="211">
        <f>IFERROR(J364/$R$64,0)</f>
        <v>3.9415520628683691E-2</v>
      </c>
      <c r="P364" s="112"/>
      <c r="Q364" s="112"/>
      <c r="R364" s="112"/>
    </row>
    <row r="365" spans="2:18" s="20" customFormat="1" ht="13.15" customHeight="1">
      <c r="B365" s="316"/>
      <c r="C365" s="316"/>
      <c r="D365" s="313"/>
      <c r="E365" s="60">
        <v>2</v>
      </c>
      <c r="F365" s="75" t="s">
        <v>224</v>
      </c>
      <c r="G365" s="31" t="s">
        <v>225</v>
      </c>
      <c r="H365" s="77">
        <v>24873972</v>
      </c>
      <c r="I365" s="61">
        <f t="shared" ref="I365" si="659">IFERROR(H365/H369,"-")</f>
        <v>0.12656309722442144</v>
      </c>
      <c r="J365" s="48">
        <v>525</v>
      </c>
      <c r="K365" s="61">
        <f t="shared" ref="K365" si="660">IFERROR(J365/J369,"-")</f>
        <v>0.70564516129032262</v>
      </c>
      <c r="L365" s="103">
        <f t="shared" si="597"/>
        <v>47378.994285714289</v>
      </c>
      <c r="M365" s="208">
        <f t="shared" ref="M365:M369" si="661">IFERROR(J365/$R$64,0)</f>
        <v>6.4464636542239689E-2</v>
      </c>
      <c r="P365" s="112"/>
      <c r="Q365" s="112"/>
      <c r="R365" s="112"/>
    </row>
    <row r="366" spans="2:18" s="20" customFormat="1" ht="13.15" customHeight="1">
      <c r="B366" s="316"/>
      <c r="C366" s="316"/>
      <c r="D366" s="313"/>
      <c r="E366" s="60">
        <v>3</v>
      </c>
      <c r="F366" s="75" t="s">
        <v>242</v>
      </c>
      <c r="G366" s="34" t="s">
        <v>243</v>
      </c>
      <c r="H366" s="77">
        <v>19019177</v>
      </c>
      <c r="I366" s="61">
        <f t="shared" ref="I366" si="662">IFERROR(H366/H369,"-")</f>
        <v>9.6772881620172294E-2</v>
      </c>
      <c r="J366" s="48">
        <v>76</v>
      </c>
      <c r="K366" s="61">
        <f t="shared" ref="K366" si="663">IFERROR(J366/J369,"-")</f>
        <v>0.10215053763440861</v>
      </c>
      <c r="L366" s="103">
        <f t="shared" si="597"/>
        <v>250252.32894736843</v>
      </c>
      <c r="M366" s="208">
        <f t="shared" si="661"/>
        <v>9.3320235756385074E-3</v>
      </c>
      <c r="P366" s="112"/>
      <c r="Q366" s="112"/>
      <c r="R366" s="112"/>
    </row>
    <row r="367" spans="2:18" s="20" customFormat="1" ht="13.15" customHeight="1">
      <c r="B367" s="316"/>
      <c r="C367" s="316"/>
      <c r="D367" s="313"/>
      <c r="E367" s="60">
        <v>4</v>
      </c>
      <c r="F367" s="75" t="s">
        <v>228</v>
      </c>
      <c r="G367" s="34" t="s">
        <v>229</v>
      </c>
      <c r="H367" s="77">
        <v>18873336</v>
      </c>
      <c r="I367" s="61">
        <f t="shared" ref="I367" si="664">IFERROR(H367/H369,"-")</f>
        <v>9.603081723808217E-2</v>
      </c>
      <c r="J367" s="48">
        <v>165</v>
      </c>
      <c r="K367" s="61">
        <f t="shared" ref="K367" si="665">IFERROR(J367/J369,"-")</f>
        <v>0.22177419354838709</v>
      </c>
      <c r="L367" s="103">
        <f t="shared" si="597"/>
        <v>114383.85454545454</v>
      </c>
      <c r="M367" s="208">
        <f t="shared" si="661"/>
        <v>2.0260314341846757E-2</v>
      </c>
      <c r="P367" s="112"/>
      <c r="Q367" s="112"/>
      <c r="R367" s="112"/>
    </row>
    <row r="368" spans="2:18" s="20" customFormat="1" ht="13.15" customHeight="1">
      <c r="B368" s="316"/>
      <c r="C368" s="316"/>
      <c r="D368" s="313"/>
      <c r="E368" s="63">
        <v>5</v>
      </c>
      <c r="F368" s="79" t="s">
        <v>230</v>
      </c>
      <c r="G368" s="35" t="s">
        <v>231</v>
      </c>
      <c r="H368" s="81">
        <v>16319870</v>
      </c>
      <c r="I368" s="101">
        <f t="shared" ref="I368" si="666">IFERROR(H368/H369,"-")</f>
        <v>8.3038337966285347E-2</v>
      </c>
      <c r="J368" s="50">
        <v>442</v>
      </c>
      <c r="K368" s="101">
        <f t="shared" ref="K368" si="667">IFERROR(J368/J369,"-")</f>
        <v>0.59408602150537637</v>
      </c>
      <c r="L368" s="104">
        <f t="shared" si="597"/>
        <v>36922.782805429866</v>
      </c>
      <c r="M368" s="209">
        <f t="shared" si="661"/>
        <v>5.427308447937132E-2</v>
      </c>
      <c r="P368" s="112"/>
      <c r="Q368" s="112"/>
      <c r="R368" s="112"/>
    </row>
    <row r="369" spans="2:18" s="20" customFormat="1" ht="13.15" customHeight="1">
      <c r="B369" s="299"/>
      <c r="C369" s="299"/>
      <c r="D369" s="315"/>
      <c r="E369" s="82" t="s">
        <v>151</v>
      </c>
      <c r="F369" s="83"/>
      <c r="G369" s="84"/>
      <c r="H369" s="85">
        <v>196534160</v>
      </c>
      <c r="I369" s="67" t="s">
        <v>132</v>
      </c>
      <c r="J369" s="52">
        <v>744</v>
      </c>
      <c r="K369" s="67" t="s">
        <v>132</v>
      </c>
      <c r="L369" s="106">
        <f t="shared" si="597"/>
        <v>264158.81720430107</v>
      </c>
      <c r="M369" s="210">
        <f t="shared" si="661"/>
        <v>9.1355599214145378E-2</v>
      </c>
      <c r="P369" s="112"/>
      <c r="Q369" s="112"/>
      <c r="R369" s="112"/>
    </row>
    <row r="370" spans="2:18" s="20" customFormat="1" ht="13.15" customHeight="1">
      <c r="B370" s="298">
        <v>62</v>
      </c>
      <c r="C370" s="298" t="s">
        <v>21</v>
      </c>
      <c r="D370" s="312">
        <f>R65</f>
        <v>12090</v>
      </c>
      <c r="E370" s="57">
        <v>1</v>
      </c>
      <c r="F370" s="86" t="s">
        <v>224</v>
      </c>
      <c r="G370" s="30" t="s">
        <v>225</v>
      </c>
      <c r="H370" s="235">
        <v>42761298</v>
      </c>
      <c r="I370" s="58">
        <f t="shared" ref="I370" si="668">IFERROR(H370/H375,"-")</f>
        <v>0.16868837252457525</v>
      </c>
      <c r="J370" s="46">
        <v>786</v>
      </c>
      <c r="K370" s="58">
        <f t="shared" ref="K370" si="669">IFERROR(J370/J375,"-")</f>
        <v>0.71454545454545459</v>
      </c>
      <c r="L370" s="102">
        <f t="shared" si="597"/>
        <v>54403.687022900762</v>
      </c>
      <c r="M370" s="211">
        <f>IFERROR(J370/$R$65,0)</f>
        <v>6.5012406947890816E-2</v>
      </c>
      <c r="P370" s="112"/>
      <c r="Q370" s="112"/>
      <c r="R370" s="112"/>
    </row>
    <row r="371" spans="2:18" s="20" customFormat="1" ht="13.15" customHeight="1">
      <c r="B371" s="316"/>
      <c r="C371" s="316"/>
      <c r="D371" s="313"/>
      <c r="E371" s="60">
        <v>2</v>
      </c>
      <c r="F371" s="75" t="s">
        <v>226</v>
      </c>
      <c r="G371" s="31" t="s">
        <v>227</v>
      </c>
      <c r="H371" s="77">
        <v>39724755</v>
      </c>
      <c r="I371" s="61">
        <f t="shared" ref="I371" si="670">IFERROR(H371/H375,"-")</f>
        <v>0.15670956176043774</v>
      </c>
      <c r="J371" s="48">
        <v>491</v>
      </c>
      <c r="K371" s="61">
        <f t="shared" ref="K371" si="671">IFERROR(J371/J375,"-")</f>
        <v>0.44636363636363635</v>
      </c>
      <c r="L371" s="103">
        <f t="shared" si="597"/>
        <v>80905.814663951125</v>
      </c>
      <c r="M371" s="208">
        <f t="shared" ref="M371:M375" si="672">IFERROR(J371/$R$65,0)</f>
        <v>4.0612076095947067E-2</v>
      </c>
      <c r="P371" s="112"/>
      <c r="Q371" s="112"/>
      <c r="R371" s="112"/>
    </row>
    <row r="372" spans="2:18" s="20" customFormat="1" ht="13.15" customHeight="1">
      <c r="B372" s="316"/>
      <c r="C372" s="316"/>
      <c r="D372" s="313"/>
      <c r="E372" s="60">
        <v>3</v>
      </c>
      <c r="F372" s="75" t="s">
        <v>230</v>
      </c>
      <c r="G372" s="34" t="s">
        <v>231</v>
      </c>
      <c r="H372" s="77">
        <v>27059603</v>
      </c>
      <c r="I372" s="61">
        <f t="shared" ref="I372" si="673">IFERROR(H372/H375,"-")</f>
        <v>0.10674700265719515</v>
      </c>
      <c r="J372" s="48">
        <v>648</v>
      </c>
      <c r="K372" s="61">
        <f t="shared" ref="K372" si="674">IFERROR(J372/J375,"-")</f>
        <v>0.58909090909090911</v>
      </c>
      <c r="L372" s="103">
        <f t="shared" si="597"/>
        <v>41758.646604938273</v>
      </c>
      <c r="M372" s="208">
        <f t="shared" si="672"/>
        <v>5.3598014888337472E-2</v>
      </c>
      <c r="P372" s="112"/>
      <c r="Q372" s="112"/>
      <c r="R372" s="112"/>
    </row>
    <row r="373" spans="2:18" s="20" customFormat="1" ht="13.15" customHeight="1">
      <c r="B373" s="316"/>
      <c r="C373" s="316"/>
      <c r="D373" s="313"/>
      <c r="E373" s="60">
        <v>4</v>
      </c>
      <c r="F373" s="75" t="s">
        <v>228</v>
      </c>
      <c r="G373" s="34" t="s">
        <v>229</v>
      </c>
      <c r="H373" s="77">
        <v>26036497</v>
      </c>
      <c r="I373" s="61">
        <f t="shared" ref="I373" si="675">IFERROR(H373/H375,"-")</f>
        <v>0.10271096787499261</v>
      </c>
      <c r="J373" s="48">
        <v>219</v>
      </c>
      <c r="K373" s="61">
        <f t="shared" ref="K373" si="676">IFERROR(J373/J375,"-")</f>
        <v>0.1990909090909091</v>
      </c>
      <c r="L373" s="103">
        <f t="shared" si="597"/>
        <v>118888.11415525114</v>
      </c>
      <c r="M373" s="208">
        <f t="shared" si="672"/>
        <v>1.8114143920595533E-2</v>
      </c>
      <c r="P373" s="112"/>
      <c r="Q373" s="112"/>
      <c r="R373" s="112"/>
    </row>
    <row r="374" spans="2:18" s="20" customFormat="1" ht="13.15" customHeight="1">
      <c r="B374" s="316"/>
      <c r="C374" s="316"/>
      <c r="D374" s="313"/>
      <c r="E374" s="63">
        <v>5</v>
      </c>
      <c r="F374" s="79" t="s">
        <v>234</v>
      </c>
      <c r="G374" s="35" t="s">
        <v>235</v>
      </c>
      <c r="H374" s="81">
        <v>19581825</v>
      </c>
      <c r="I374" s="101">
        <f t="shared" ref="I374" si="677">IFERROR(H374/H375,"-")</f>
        <v>7.7248033731600968E-2</v>
      </c>
      <c r="J374" s="50">
        <v>399</v>
      </c>
      <c r="K374" s="101">
        <f t="shared" ref="K374" si="678">IFERROR(J374/J375,"-")</f>
        <v>0.36272727272727273</v>
      </c>
      <c r="L374" s="104">
        <f t="shared" si="597"/>
        <v>49077.255639097748</v>
      </c>
      <c r="M374" s="209">
        <f t="shared" si="672"/>
        <v>3.3002481389578162E-2</v>
      </c>
      <c r="P374" s="112"/>
      <c r="Q374" s="112"/>
      <c r="R374" s="112"/>
    </row>
    <row r="375" spans="2:18" s="20" customFormat="1" ht="13.15" customHeight="1">
      <c r="B375" s="299"/>
      <c r="C375" s="299"/>
      <c r="D375" s="315"/>
      <c r="E375" s="82" t="s">
        <v>151</v>
      </c>
      <c r="F375" s="83"/>
      <c r="G375" s="84"/>
      <c r="H375" s="85">
        <v>253492860</v>
      </c>
      <c r="I375" s="67" t="s">
        <v>132</v>
      </c>
      <c r="J375" s="52">
        <v>1100</v>
      </c>
      <c r="K375" s="67" t="s">
        <v>132</v>
      </c>
      <c r="L375" s="106">
        <f t="shared" si="597"/>
        <v>230448.05454545454</v>
      </c>
      <c r="M375" s="210">
        <f t="shared" si="672"/>
        <v>9.0984284532671628E-2</v>
      </c>
      <c r="P375" s="112"/>
      <c r="Q375" s="112"/>
      <c r="R375" s="112"/>
    </row>
    <row r="376" spans="2:18" s="20" customFormat="1" ht="13.15" customHeight="1">
      <c r="B376" s="298">
        <v>63</v>
      </c>
      <c r="C376" s="298" t="s">
        <v>32</v>
      </c>
      <c r="D376" s="312">
        <f>R66</f>
        <v>8856</v>
      </c>
      <c r="E376" s="57">
        <v>1</v>
      </c>
      <c r="F376" s="86" t="s">
        <v>226</v>
      </c>
      <c r="G376" s="30" t="s">
        <v>227</v>
      </c>
      <c r="H376" s="235">
        <v>33923047</v>
      </c>
      <c r="I376" s="58">
        <f t="shared" ref="I376" si="679">IFERROR(H376/H381,"-")</f>
        <v>0.14275457667853908</v>
      </c>
      <c r="J376" s="46">
        <v>402</v>
      </c>
      <c r="K376" s="58">
        <f t="shared" ref="K376" si="680">IFERROR(J376/J381,"-")</f>
        <v>0.42094240837696334</v>
      </c>
      <c r="L376" s="102">
        <f t="shared" si="597"/>
        <v>84385.689054726361</v>
      </c>
      <c r="M376" s="211">
        <f>IFERROR(J376/$R$66,0)</f>
        <v>4.5392953929539293E-2</v>
      </c>
      <c r="P376" s="112"/>
      <c r="Q376" s="112"/>
      <c r="R376" s="112"/>
    </row>
    <row r="377" spans="2:18" s="20" customFormat="1" ht="13.15" customHeight="1">
      <c r="B377" s="316"/>
      <c r="C377" s="316"/>
      <c r="D377" s="313"/>
      <c r="E377" s="60">
        <v>2</v>
      </c>
      <c r="F377" s="75" t="s">
        <v>224</v>
      </c>
      <c r="G377" s="31" t="s">
        <v>225</v>
      </c>
      <c r="H377" s="77">
        <v>33538355</v>
      </c>
      <c r="I377" s="61">
        <f t="shared" ref="I377" si="681">IFERROR(H377/H381,"-")</f>
        <v>0.14113572022346826</v>
      </c>
      <c r="J377" s="48">
        <v>628</v>
      </c>
      <c r="K377" s="61">
        <f t="shared" ref="K377" si="682">IFERROR(J377/J381,"-")</f>
        <v>0.6575916230366492</v>
      </c>
      <c r="L377" s="103">
        <f t="shared" si="597"/>
        <v>53405.023885350318</v>
      </c>
      <c r="M377" s="208">
        <f t="shared" ref="M377:M381" si="683">IFERROR(J377/$R$66,0)</f>
        <v>7.0912375790424573E-2</v>
      </c>
      <c r="P377" s="112"/>
      <c r="Q377" s="112"/>
      <c r="R377" s="112"/>
    </row>
    <row r="378" spans="2:18" s="20" customFormat="1" ht="13.15" customHeight="1">
      <c r="B378" s="316"/>
      <c r="C378" s="316"/>
      <c r="D378" s="313"/>
      <c r="E378" s="60">
        <v>3</v>
      </c>
      <c r="F378" s="75" t="s">
        <v>228</v>
      </c>
      <c r="G378" s="34" t="s">
        <v>229</v>
      </c>
      <c r="H378" s="77">
        <v>24762271</v>
      </c>
      <c r="I378" s="61">
        <f t="shared" ref="I378" si="684">IFERROR(H378/H381,"-")</f>
        <v>0.10420430435403591</v>
      </c>
      <c r="J378" s="48">
        <v>174</v>
      </c>
      <c r="K378" s="61">
        <f t="shared" ref="K378" si="685">IFERROR(J378/J381,"-")</f>
        <v>0.18219895287958116</v>
      </c>
      <c r="L378" s="103">
        <f t="shared" si="597"/>
        <v>142311.90229885056</v>
      </c>
      <c r="M378" s="208">
        <f t="shared" si="683"/>
        <v>1.9647696476964769E-2</v>
      </c>
      <c r="P378" s="112"/>
      <c r="Q378" s="112"/>
      <c r="R378" s="112"/>
    </row>
    <row r="379" spans="2:18" s="20" customFormat="1" ht="13.15" customHeight="1">
      <c r="B379" s="316"/>
      <c r="C379" s="316"/>
      <c r="D379" s="313"/>
      <c r="E379" s="60">
        <v>4</v>
      </c>
      <c r="F379" s="75" t="s">
        <v>230</v>
      </c>
      <c r="G379" s="34" t="s">
        <v>231</v>
      </c>
      <c r="H379" s="77">
        <v>22173271</v>
      </c>
      <c r="I379" s="61">
        <f t="shared" ref="I379" si="686">IFERROR(H379/H381,"-")</f>
        <v>9.3309304296383733E-2</v>
      </c>
      <c r="J379" s="48">
        <v>528</v>
      </c>
      <c r="K379" s="61">
        <f t="shared" ref="K379" si="687">IFERROR(J379/J381,"-")</f>
        <v>0.55287958115183244</v>
      </c>
      <c r="L379" s="103">
        <f t="shared" si="597"/>
        <v>41994.831439393936</v>
      </c>
      <c r="M379" s="208">
        <f t="shared" si="683"/>
        <v>5.9620596205962058E-2</v>
      </c>
      <c r="P379" s="112"/>
      <c r="Q379" s="112"/>
      <c r="R379" s="112"/>
    </row>
    <row r="380" spans="2:18" s="20" customFormat="1" ht="13.15" customHeight="1">
      <c r="B380" s="316"/>
      <c r="C380" s="316"/>
      <c r="D380" s="313"/>
      <c r="E380" s="63">
        <v>5</v>
      </c>
      <c r="F380" s="79" t="s">
        <v>234</v>
      </c>
      <c r="G380" s="35" t="s">
        <v>235</v>
      </c>
      <c r="H380" s="81">
        <v>21363348</v>
      </c>
      <c r="I380" s="101">
        <f t="shared" ref="I380" si="688">IFERROR(H380/H381,"-")</f>
        <v>8.9900995632152814E-2</v>
      </c>
      <c r="J380" s="50">
        <v>353</v>
      </c>
      <c r="K380" s="101">
        <f t="shared" ref="K380" si="689">IFERROR(J380/J381,"-")</f>
        <v>0.36963350785340315</v>
      </c>
      <c r="L380" s="104">
        <f t="shared" si="597"/>
        <v>60519.39943342776</v>
      </c>
      <c r="M380" s="209">
        <f t="shared" si="683"/>
        <v>3.9859981933152662E-2</v>
      </c>
      <c r="P380" s="112"/>
      <c r="Q380" s="112"/>
      <c r="R380" s="112"/>
    </row>
    <row r="381" spans="2:18" s="20" customFormat="1" ht="13.15" customHeight="1">
      <c r="B381" s="299"/>
      <c r="C381" s="299"/>
      <c r="D381" s="315"/>
      <c r="E381" s="82" t="s">
        <v>151</v>
      </c>
      <c r="F381" s="83"/>
      <c r="G381" s="84"/>
      <c r="H381" s="85">
        <v>237631940</v>
      </c>
      <c r="I381" s="67" t="s">
        <v>132</v>
      </c>
      <c r="J381" s="52">
        <v>955</v>
      </c>
      <c r="K381" s="67" t="s">
        <v>132</v>
      </c>
      <c r="L381" s="106">
        <f t="shared" si="597"/>
        <v>248829.25654450263</v>
      </c>
      <c r="M381" s="210">
        <f t="shared" si="683"/>
        <v>0.10783649503161698</v>
      </c>
      <c r="P381" s="112"/>
      <c r="Q381" s="112"/>
      <c r="R381" s="112"/>
    </row>
    <row r="382" spans="2:18" s="20" customFormat="1" ht="13.15" customHeight="1">
      <c r="B382" s="298">
        <v>64</v>
      </c>
      <c r="C382" s="298" t="s">
        <v>53</v>
      </c>
      <c r="D382" s="312">
        <f>R67</f>
        <v>9348</v>
      </c>
      <c r="E382" s="57">
        <v>1</v>
      </c>
      <c r="F382" s="86" t="s">
        <v>224</v>
      </c>
      <c r="G382" s="30" t="s">
        <v>225</v>
      </c>
      <c r="H382" s="235">
        <v>36092646</v>
      </c>
      <c r="I382" s="58">
        <f t="shared" ref="I382" si="690">IFERROR(H382/H387,"-")</f>
        <v>0.15735716371884495</v>
      </c>
      <c r="J382" s="46">
        <v>608</v>
      </c>
      <c r="K382" s="58">
        <f t="shared" ref="K382" si="691">IFERROR(J382/J387,"-")</f>
        <v>0.7423687423687424</v>
      </c>
      <c r="L382" s="102">
        <f t="shared" si="597"/>
        <v>59362.90460526316</v>
      </c>
      <c r="M382" s="211">
        <f>IFERROR(J382/$R$67,0)</f>
        <v>6.5040650406504072E-2</v>
      </c>
      <c r="P382" s="112"/>
      <c r="Q382" s="112"/>
      <c r="R382" s="112"/>
    </row>
    <row r="383" spans="2:18" s="20" customFormat="1" ht="13.15" customHeight="1">
      <c r="B383" s="316"/>
      <c r="C383" s="316"/>
      <c r="D383" s="313"/>
      <c r="E383" s="60">
        <v>2</v>
      </c>
      <c r="F383" s="75" t="s">
        <v>226</v>
      </c>
      <c r="G383" s="31" t="s">
        <v>227</v>
      </c>
      <c r="H383" s="77">
        <v>33615736</v>
      </c>
      <c r="I383" s="61">
        <f t="shared" ref="I383" si="692">IFERROR(H383/H387,"-")</f>
        <v>0.14655830091485866</v>
      </c>
      <c r="J383" s="48">
        <v>402</v>
      </c>
      <c r="K383" s="61">
        <f t="shared" ref="K383" si="693">IFERROR(J383/J387,"-")</f>
        <v>0.49084249084249082</v>
      </c>
      <c r="L383" s="103">
        <f t="shared" si="597"/>
        <v>83621.233830845769</v>
      </c>
      <c r="M383" s="208">
        <f t="shared" ref="M383:M387" si="694">IFERROR(J383/$R$67,0)</f>
        <v>4.3003851091142492E-2</v>
      </c>
      <c r="P383" s="112"/>
      <c r="Q383" s="112"/>
      <c r="R383" s="112"/>
    </row>
    <row r="384" spans="2:18" s="20" customFormat="1" ht="13.15" customHeight="1">
      <c r="B384" s="316"/>
      <c r="C384" s="316"/>
      <c r="D384" s="313"/>
      <c r="E384" s="60">
        <v>3</v>
      </c>
      <c r="F384" s="75" t="s">
        <v>228</v>
      </c>
      <c r="G384" s="34" t="s">
        <v>229</v>
      </c>
      <c r="H384" s="77">
        <v>25084198</v>
      </c>
      <c r="I384" s="61">
        <f t="shared" ref="I384" si="695">IFERROR(H384/H387,"-")</f>
        <v>0.10936239619123306</v>
      </c>
      <c r="J384" s="48">
        <v>203</v>
      </c>
      <c r="K384" s="61">
        <f t="shared" ref="K384" si="696">IFERROR(J384/J387,"-")</f>
        <v>0.24786324786324787</v>
      </c>
      <c r="L384" s="103">
        <f t="shared" si="597"/>
        <v>123567.47783251232</v>
      </c>
      <c r="M384" s="208">
        <f t="shared" si="694"/>
        <v>2.1715875053487377E-2</v>
      </c>
      <c r="P384" s="112"/>
      <c r="Q384" s="112"/>
      <c r="R384" s="112"/>
    </row>
    <row r="385" spans="2:18" s="20" customFormat="1" ht="13.15" customHeight="1">
      <c r="B385" s="316"/>
      <c r="C385" s="316"/>
      <c r="D385" s="313"/>
      <c r="E385" s="60">
        <v>4</v>
      </c>
      <c r="F385" s="75" t="s">
        <v>230</v>
      </c>
      <c r="G385" s="34" t="s">
        <v>231</v>
      </c>
      <c r="H385" s="77">
        <v>21307546</v>
      </c>
      <c r="I385" s="61">
        <f t="shared" ref="I385" si="697">IFERROR(H385/H387,"-")</f>
        <v>9.28969021658545E-2</v>
      </c>
      <c r="J385" s="48">
        <v>507</v>
      </c>
      <c r="K385" s="61">
        <f t="shared" ref="K385" si="698">IFERROR(J385/J387,"-")</f>
        <v>0.61904761904761907</v>
      </c>
      <c r="L385" s="103">
        <f t="shared" si="597"/>
        <v>42026.717948717946</v>
      </c>
      <c r="M385" s="208">
        <f t="shared" si="694"/>
        <v>5.4236200256739413E-2</v>
      </c>
      <c r="P385" s="112"/>
      <c r="Q385" s="112"/>
      <c r="R385" s="112"/>
    </row>
    <row r="386" spans="2:18" s="20" customFormat="1" ht="13.15" customHeight="1">
      <c r="B386" s="316"/>
      <c r="C386" s="316"/>
      <c r="D386" s="313"/>
      <c r="E386" s="63">
        <v>5</v>
      </c>
      <c r="F386" s="79" t="s">
        <v>232</v>
      </c>
      <c r="G386" s="35" t="s">
        <v>233</v>
      </c>
      <c r="H386" s="81">
        <v>19310246</v>
      </c>
      <c r="I386" s="101">
        <f t="shared" ref="I386" si="699">IFERROR(H386/H387,"-")</f>
        <v>8.4189048962305807E-2</v>
      </c>
      <c r="J386" s="50">
        <v>291</v>
      </c>
      <c r="K386" s="101">
        <f t="shared" ref="K386" si="700">IFERROR(J386/J387,"-")</f>
        <v>0.35531135531135533</v>
      </c>
      <c r="L386" s="104">
        <f t="shared" si="597"/>
        <v>66358.233676975942</v>
      </c>
      <c r="M386" s="209">
        <f t="shared" si="694"/>
        <v>3.1129653401797176E-2</v>
      </c>
      <c r="P386" s="112"/>
      <c r="Q386" s="112"/>
      <c r="R386" s="112"/>
    </row>
    <row r="387" spans="2:18" s="20" customFormat="1" ht="13.15" customHeight="1">
      <c r="B387" s="299"/>
      <c r="C387" s="299"/>
      <c r="D387" s="315"/>
      <c r="E387" s="82" t="s">
        <v>151</v>
      </c>
      <c r="F387" s="83"/>
      <c r="G387" s="84"/>
      <c r="H387" s="85">
        <v>229367670</v>
      </c>
      <c r="I387" s="67" t="s">
        <v>132</v>
      </c>
      <c r="J387" s="52">
        <v>819</v>
      </c>
      <c r="K387" s="67" t="s">
        <v>132</v>
      </c>
      <c r="L387" s="106">
        <f t="shared" si="597"/>
        <v>280058.20512820513</v>
      </c>
      <c r="M387" s="210">
        <f t="shared" si="694"/>
        <v>8.7612323491655972E-2</v>
      </c>
      <c r="P387" s="112"/>
      <c r="Q387" s="112"/>
      <c r="R387" s="112"/>
    </row>
    <row r="388" spans="2:18" s="20" customFormat="1" ht="13.15" customHeight="1">
      <c r="B388" s="298">
        <v>65</v>
      </c>
      <c r="C388" s="298" t="s">
        <v>13</v>
      </c>
      <c r="D388" s="312">
        <f>R68</f>
        <v>4511</v>
      </c>
      <c r="E388" s="57">
        <v>1</v>
      </c>
      <c r="F388" s="86" t="s">
        <v>226</v>
      </c>
      <c r="G388" s="30" t="s">
        <v>227</v>
      </c>
      <c r="H388" s="235">
        <v>16635828</v>
      </c>
      <c r="I388" s="58">
        <f t="shared" ref="I388" si="701">IFERROR(H388/H393,"-")</f>
        <v>0.15450574275809534</v>
      </c>
      <c r="J388" s="46">
        <v>172</v>
      </c>
      <c r="K388" s="58">
        <f t="shared" ref="K388" si="702">IFERROR(J388/J393,"-")</f>
        <v>0.46866485013623976</v>
      </c>
      <c r="L388" s="102">
        <f t="shared" si="597"/>
        <v>96719.930232558138</v>
      </c>
      <c r="M388" s="211">
        <f>IFERROR(J388/$R$68,0)</f>
        <v>3.8129017956107292E-2</v>
      </c>
      <c r="P388" s="112"/>
      <c r="Q388" s="112"/>
      <c r="R388" s="112"/>
    </row>
    <row r="389" spans="2:18" s="20" customFormat="1" ht="13.15" customHeight="1">
      <c r="B389" s="316"/>
      <c r="C389" s="316"/>
      <c r="D389" s="313"/>
      <c r="E389" s="60">
        <v>2</v>
      </c>
      <c r="F389" s="75" t="s">
        <v>224</v>
      </c>
      <c r="G389" s="31" t="s">
        <v>225</v>
      </c>
      <c r="H389" s="77">
        <v>15903751</v>
      </c>
      <c r="I389" s="61">
        <f t="shared" ref="I389" si="703">IFERROR(H389/H393,"-")</f>
        <v>0.14770655604847571</v>
      </c>
      <c r="J389" s="48">
        <v>254</v>
      </c>
      <c r="K389" s="61">
        <f t="shared" ref="K389" si="704">IFERROR(J389/J393,"-")</f>
        <v>0.69209809264305178</v>
      </c>
      <c r="L389" s="103">
        <f t="shared" si="597"/>
        <v>62613.192913385828</v>
      </c>
      <c r="M389" s="208">
        <f t="shared" ref="M389:M393" si="705">IFERROR(J389/$R$68,0)</f>
        <v>5.6306805586344488E-2</v>
      </c>
      <c r="P389" s="112"/>
      <c r="Q389" s="112"/>
      <c r="R389" s="112"/>
    </row>
    <row r="390" spans="2:18" s="20" customFormat="1" ht="13.15" customHeight="1">
      <c r="B390" s="316"/>
      <c r="C390" s="316"/>
      <c r="D390" s="313"/>
      <c r="E390" s="60">
        <v>3</v>
      </c>
      <c r="F390" s="75" t="s">
        <v>228</v>
      </c>
      <c r="G390" s="34" t="s">
        <v>229</v>
      </c>
      <c r="H390" s="77">
        <v>11110720</v>
      </c>
      <c r="I390" s="61">
        <f t="shared" ref="I390" si="706">IFERROR(H390/H393,"-")</f>
        <v>0.10319113939968753</v>
      </c>
      <c r="J390" s="48">
        <v>73</v>
      </c>
      <c r="K390" s="61">
        <f t="shared" ref="K390" si="707">IFERROR(J390/J393,"-")</f>
        <v>0.1989100817438692</v>
      </c>
      <c r="L390" s="103">
        <f t="shared" si="597"/>
        <v>152201.64383561644</v>
      </c>
      <c r="M390" s="208">
        <f t="shared" si="705"/>
        <v>1.6182664597650189E-2</v>
      </c>
      <c r="P390" s="112"/>
      <c r="Q390" s="112"/>
      <c r="R390" s="112"/>
    </row>
    <row r="391" spans="2:18" s="20" customFormat="1" ht="13.15" customHeight="1">
      <c r="B391" s="316"/>
      <c r="C391" s="316"/>
      <c r="D391" s="313"/>
      <c r="E391" s="60">
        <v>4</v>
      </c>
      <c r="F391" s="75" t="s">
        <v>230</v>
      </c>
      <c r="G391" s="34" t="s">
        <v>231</v>
      </c>
      <c r="H391" s="77">
        <v>7903900</v>
      </c>
      <c r="I391" s="61">
        <f t="shared" ref="I391" si="708">IFERROR(H391/H393,"-")</f>
        <v>7.340770415429336E-2</v>
      </c>
      <c r="J391" s="48">
        <v>211</v>
      </c>
      <c r="K391" s="61">
        <f t="shared" ref="K391" si="709">IFERROR(J391/J393,"-")</f>
        <v>0.57493188010899188</v>
      </c>
      <c r="L391" s="103">
        <f t="shared" si="597"/>
        <v>37459.241706161134</v>
      </c>
      <c r="M391" s="208">
        <f t="shared" si="705"/>
        <v>4.6774551097317665E-2</v>
      </c>
      <c r="P391" s="112"/>
      <c r="Q391" s="112"/>
      <c r="R391" s="112"/>
    </row>
    <row r="392" spans="2:18" s="20" customFormat="1" ht="13.15" customHeight="1">
      <c r="B392" s="316"/>
      <c r="C392" s="316"/>
      <c r="D392" s="313"/>
      <c r="E392" s="63">
        <v>5</v>
      </c>
      <c r="F392" s="79" t="s">
        <v>258</v>
      </c>
      <c r="G392" s="35" t="s">
        <v>259</v>
      </c>
      <c r="H392" s="81">
        <v>7418766</v>
      </c>
      <c r="I392" s="101">
        <f t="shared" ref="I392" si="710">IFERROR(H392/H393,"-")</f>
        <v>6.8902007833845355E-2</v>
      </c>
      <c r="J392" s="50">
        <v>71</v>
      </c>
      <c r="K392" s="101">
        <f t="shared" ref="K392" si="711">IFERROR(J392/J393,"-")</f>
        <v>0.19346049046321526</v>
      </c>
      <c r="L392" s="104">
        <f t="shared" si="597"/>
        <v>104489.66197183098</v>
      </c>
      <c r="M392" s="209">
        <f t="shared" si="705"/>
        <v>1.5739303923741964E-2</v>
      </c>
      <c r="P392" s="112"/>
      <c r="Q392" s="112"/>
      <c r="R392" s="112"/>
    </row>
    <row r="393" spans="2:18" s="20" customFormat="1" ht="13.15" customHeight="1">
      <c r="B393" s="299"/>
      <c r="C393" s="299"/>
      <c r="D393" s="315"/>
      <c r="E393" s="82" t="s">
        <v>151</v>
      </c>
      <c r="F393" s="83"/>
      <c r="G393" s="84"/>
      <c r="H393" s="85">
        <v>107671260</v>
      </c>
      <c r="I393" s="67" t="s">
        <v>132</v>
      </c>
      <c r="J393" s="52">
        <v>367</v>
      </c>
      <c r="K393" s="67" t="s">
        <v>132</v>
      </c>
      <c r="L393" s="106">
        <f t="shared" si="597"/>
        <v>293382.17983651225</v>
      </c>
      <c r="M393" s="210">
        <f t="shared" si="705"/>
        <v>8.135668366215916E-2</v>
      </c>
      <c r="P393" s="112"/>
      <c r="Q393" s="112"/>
      <c r="R393" s="112"/>
    </row>
    <row r="394" spans="2:18" s="20" customFormat="1" ht="13.15" customHeight="1">
      <c r="B394" s="298">
        <v>66</v>
      </c>
      <c r="C394" s="298" t="s">
        <v>7</v>
      </c>
      <c r="D394" s="312">
        <f>R69</f>
        <v>4569</v>
      </c>
      <c r="E394" s="57">
        <v>1</v>
      </c>
      <c r="F394" s="86" t="s">
        <v>224</v>
      </c>
      <c r="G394" s="30" t="s">
        <v>225</v>
      </c>
      <c r="H394" s="235">
        <v>15797241</v>
      </c>
      <c r="I394" s="58">
        <f t="shared" ref="I394" si="712">IFERROR(H394/H399,"-")</f>
        <v>0.18021686613389212</v>
      </c>
      <c r="J394" s="46">
        <v>280</v>
      </c>
      <c r="K394" s="58">
        <f t="shared" ref="K394" si="713">IFERROR(J394/J399,"-")</f>
        <v>0.72164948453608246</v>
      </c>
      <c r="L394" s="102">
        <f t="shared" ref="L394:L444" si="714">IFERROR(H394/J394,"-")</f>
        <v>56418.717857142859</v>
      </c>
      <c r="M394" s="211">
        <f>IFERROR(J394/$R$69,0)</f>
        <v>6.1282556358065225E-2</v>
      </c>
      <c r="P394" s="112"/>
      <c r="Q394" s="112"/>
      <c r="R394" s="112"/>
    </row>
    <row r="395" spans="2:18" s="20" customFormat="1" ht="13.15" customHeight="1">
      <c r="B395" s="316"/>
      <c r="C395" s="316"/>
      <c r="D395" s="313"/>
      <c r="E395" s="60">
        <v>2</v>
      </c>
      <c r="F395" s="75" t="s">
        <v>226</v>
      </c>
      <c r="G395" s="31" t="s">
        <v>227</v>
      </c>
      <c r="H395" s="77">
        <v>12915397</v>
      </c>
      <c r="I395" s="61">
        <f t="shared" ref="I395" si="715">IFERROR(H395/H399,"-")</f>
        <v>0.14734043572640765</v>
      </c>
      <c r="J395" s="48">
        <v>173</v>
      </c>
      <c r="K395" s="61">
        <f t="shared" ref="K395" si="716">IFERROR(J395/J399,"-")</f>
        <v>0.44587628865979384</v>
      </c>
      <c r="L395" s="103">
        <f t="shared" si="714"/>
        <v>74655.473988439306</v>
      </c>
      <c r="M395" s="208">
        <f t="shared" ref="M395:M399" si="717">IFERROR(J395/$R$69,0)</f>
        <v>3.7863865178376012E-2</v>
      </c>
      <c r="P395" s="112"/>
      <c r="Q395" s="112"/>
      <c r="R395" s="112"/>
    </row>
    <row r="396" spans="2:18" s="20" customFormat="1" ht="13.15" customHeight="1">
      <c r="B396" s="316"/>
      <c r="C396" s="316"/>
      <c r="D396" s="313"/>
      <c r="E396" s="60">
        <v>3</v>
      </c>
      <c r="F396" s="75" t="s">
        <v>230</v>
      </c>
      <c r="G396" s="34" t="s">
        <v>231</v>
      </c>
      <c r="H396" s="77">
        <v>12003129</v>
      </c>
      <c r="I396" s="61">
        <f t="shared" ref="I396" si="718">IFERROR(H396/H399,"-")</f>
        <v>0.13693317030365229</v>
      </c>
      <c r="J396" s="48">
        <v>229</v>
      </c>
      <c r="K396" s="61">
        <f t="shared" ref="K396" si="719">IFERROR(J396/J399,"-")</f>
        <v>0.59020618556701032</v>
      </c>
      <c r="L396" s="103">
        <f t="shared" si="714"/>
        <v>52415.410480349346</v>
      </c>
      <c r="M396" s="208">
        <f t="shared" si="717"/>
        <v>5.0120376449989054E-2</v>
      </c>
      <c r="P396" s="112"/>
      <c r="Q396" s="112"/>
      <c r="R396" s="112"/>
    </row>
    <row r="397" spans="2:18" s="20" customFormat="1" ht="13.15" customHeight="1">
      <c r="B397" s="316"/>
      <c r="C397" s="316"/>
      <c r="D397" s="313"/>
      <c r="E397" s="60">
        <v>4</v>
      </c>
      <c r="F397" s="75" t="s">
        <v>228</v>
      </c>
      <c r="G397" s="34" t="s">
        <v>229</v>
      </c>
      <c r="H397" s="77">
        <v>9709378</v>
      </c>
      <c r="I397" s="61">
        <f t="shared" ref="I397" si="720">IFERROR(H397/H399,"-")</f>
        <v>0.11076577709166792</v>
      </c>
      <c r="J397" s="48">
        <v>73</v>
      </c>
      <c r="K397" s="61">
        <f t="shared" ref="K397" si="721">IFERROR(J397/J399,"-")</f>
        <v>0.18814432989690721</v>
      </c>
      <c r="L397" s="103">
        <f t="shared" si="714"/>
        <v>133005.17808219179</v>
      </c>
      <c r="M397" s="208">
        <f t="shared" si="717"/>
        <v>1.5977237907638431E-2</v>
      </c>
      <c r="P397" s="112"/>
      <c r="Q397" s="112"/>
      <c r="R397" s="112"/>
    </row>
    <row r="398" spans="2:18" s="20" customFormat="1" ht="13.15" customHeight="1">
      <c r="B398" s="316"/>
      <c r="C398" s="316"/>
      <c r="D398" s="313"/>
      <c r="E398" s="63">
        <v>5</v>
      </c>
      <c r="F398" s="79" t="s">
        <v>232</v>
      </c>
      <c r="G398" s="35" t="s">
        <v>233</v>
      </c>
      <c r="H398" s="81">
        <v>9141633</v>
      </c>
      <c r="I398" s="101">
        <f t="shared" ref="I398" si="722">IFERROR(H398/H399,"-")</f>
        <v>0.10428887238006755</v>
      </c>
      <c r="J398" s="50">
        <v>149</v>
      </c>
      <c r="K398" s="101">
        <f t="shared" ref="K398" si="723">IFERROR(J398/J399,"-")</f>
        <v>0.38402061855670105</v>
      </c>
      <c r="L398" s="104">
        <f t="shared" si="714"/>
        <v>61353.241610738252</v>
      </c>
      <c r="M398" s="209">
        <f t="shared" si="717"/>
        <v>3.261107463339899E-2</v>
      </c>
      <c r="P398" s="112"/>
      <c r="Q398" s="112"/>
      <c r="R398" s="112"/>
    </row>
    <row r="399" spans="2:18" s="20" customFormat="1" ht="13.15" customHeight="1">
      <c r="B399" s="299"/>
      <c r="C399" s="299"/>
      <c r="D399" s="315"/>
      <c r="E399" s="82" t="s">
        <v>151</v>
      </c>
      <c r="F399" s="83"/>
      <c r="G399" s="84"/>
      <c r="H399" s="85">
        <v>87656840</v>
      </c>
      <c r="I399" s="67" t="s">
        <v>132</v>
      </c>
      <c r="J399" s="52">
        <v>388</v>
      </c>
      <c r="K399" s="67" t="s">
        <v>132</v>
      </c>
      <c r="L399" s="106">
        <f t="shared" si="714"/>
        <v>225919.69072164947</v>
      </c>
      <c r="M399" s="210">
        <f t="shared" si="717"/>
        <v>8.4920113810461814E-2</v>
      </c>
      <c r="P399" s="112"/>
      <c r="Q399" s="112"/>
      <c r="R399" s="112"/>
    </row>
    <row r="400" spans="2:18" s="20" customFormat="1" ht="13.15" customHeight="1">
      <c r="B400" s="298">
        <v>67</v>
      </c>
      <c r="C400" s="298" t="s">
        <v>8</v>
      </c>
      <c r="D400" s="312">
        <f>R70</f>
        <v>2082</v>
      </c>
      <c r="E400" s="57">
        <v>1</v>
      </c>
      <c r="F400" s="86" t="s">
        <v>224</v>
      </c>
      <c r="G400" s="30" t="s">
        <v>225</v>
      </c>
      <c r="H400" s="235">
        <v>4638768</v>
      </c>
      <c r="I400" s="58">
        <f t="shared" ref="I400" si="724">IFERROR(H400/H405,"-")</f>
        <v>0.1212257611484801</v>
      </c>
      <c r="J400" s="46">
        <v>102</v>
      </c>
      <c r="K400" s="58">
        <f t="shared" ref="K400" si="725">IFERROR(J400/J405,"-")</f>
        <v>0.70833333333333337</v>
      </c>
      <c r="L400" s="102">
        <f t="shared" si="714"/>
        <v>45478.117647058825</v>
      </c>
      <c r="M400" s="211">
        <f>IFERROR(J400/$R$70,0)</f>
        <v>4.8991354466858789E-2</v>
      </c>
      <c r="P400" s="112"/>
      <c r="Q400" s="112"/>
      <c r="R400" s="112"/>
    </row>
    <row r="401" spans="2:18" s="20" customFormat="1" ht="13.15" customHeight="1">
      <c r="B401" s="316"/>
      <c r="C401" s="316"/>
      <c r="D401" s="313"/>
      <c r="E401" s="60">
        <v>2</v>
      </c>
      <c r="F401" s="75" t="s">
        <v>226</v>
      </c>
      <c r="G401" s="31" t="s">
        <v>227</v>
      </c>
      <c r="H401" s="77">
        <v>4078034</v>
      </c>
      <c r="I401" s="61">
        <f t="shared" ref="I401" si="726">IFERROR(H401/H405,"-")</f>
        <v>0.10657199834942832</v>
      </c>
      <c r="J401" s="48">
        <v>57</v>
      </c>
      <c r="K401" s="61">
        <f t="shared" ref="K401" si="727">IFERROR(J401/J405,"-")</f>
        <v>0.39583333333333331</v>
      </c>
      <c r="L401" s="103">
        <f t="shared" si="714"/>
        <v>71544.456140350871</v>
      </c>
      <c r="M401" s="208">
        <f t="shared" ref="M401:M405" si="728">IFERROR(J401/$R$70,0)</f>
        <v>2.7377521613832854E-2</v>
      </c>
      <c r="P401" s="112"/>
      <c r="Q401" s="112"/>
      <c r="R401" s="112"/>
    </row>
    <row r="402" spans="2:18" s="20" customFormat="1" ht="36" customHeight="1">
      <c r="B402" s="316"/>
      <c r="C402" s="316"/>
      <c r="D402" s="313"/>
      <c r="E402" s="60">
        <v>3</v>
      </c>
      <c r="F402" s="75" t="s">
        <v>236</v>
      </c>
      <c r="G402" s="34" t="s">
        <v>237</v>
      </c>
      <c r="H402" s="77">
        <v>3700568</v>
      </c>
      <c r="I402" s="61">
        <f t="shared" ref="I402" si="729">IFERROR(H402/H405,"-")</f>
        <v>9.6707611262669038E-2</v>
      </c>
      <c r="J402" s="48">
        <v>49</v>
      </c>
      <c r="K402" s="61">
        <f t="shared" ref="K402" si="730">IFERROR(J402/J405,"-")</f>
        <v>0.34027777777777779</v>
      </c>
      <c r="L402" s="103">
        <f t="shared" si="714"/>
        <v>75521.795918367352</v>
      </c>
      <c r="M402" s="208">
        <f t="shared" si="728"/>
        <v>2.3535062439961577E-2</v>
      </c>
      <c r="P402" s="112"/>
      <c r="Q402" s="112"/>
      <c r="R402" s="112"/>
    </row>
    <row r="403" spans="2:18" s="20" customFormat="1" ht="13.15" customHeight="1">
      <c r="B403" s="316"/>
      <c r="C403" s="316"/>
      <c r="D403" s="313"/>
      <c r="E403" s="60">
        <v>4</v>
      </c>
      <c r="F403" s="75" t="s">
        <v>244</v>
      </c>
      <c r="G403" s="34" t="s">
        <v>245</v>
      </c>
      <c r="H403" s="77">
        <v>3320966</v>
      </c>
      <c r="I403" s="61">
        <f t="shared" ref="I403" si="731">IFERROR(H403/H405,"-")</f>
        <v>8.678740370249674E-2</v>
      </c>
      <c r="J403" s="48">
        <v>29</v>
      </c>
      <c r="K403" s="61">
        <f t="shared" ref="K403" si="732">IFERROR(J403/J405,"-")</f>
        <v>0.2013888888888889</v>
      </c>
      <c r="L403" s="103">
        <f t="shared" si="714"/>
        <v>114516.06896551725</v>
      </c>
      <c r="M403" s="208">
        <f t="shared" si="728"/>
        <v>1.3928914505283382E-2</v>
      </c>
      <c r="P403" s="112"/>
      <c r="Q403" s="112"/>
      <c r="R403" s="112"/>
    </row>
    <row r="404" spans="2:18" s="20" customFormat="1" ht="13.15" customHeight="1">
      <c r="B404" s="316"/>
      <c r="C404" s="316"/>
      <c r="D404" s="313"/>
      <c r="E404" s="63">
        <v>5</v>
      </c>
      <c r="F404" s="79" t="s">
        <v>230</v>
      </c>
      <c r="G404" s="35" t="s">
        <v>231</v>
      </c>
      <c r="H404" s="81">
        <v>3110234</v>
      </c>
      <c r="I404" s="101">
        <f t="shared" ref="I404" si="733">IFERROR(H404/H405,"-")</f>
        <v>8.1280306322687804E-2</v>
      </c>
      <c r="J404" s="50">
        <v>79</v>
      </c>
      <c r="K404" s="101">
        <f t="shared" ref="K404" si="734">IFERROR(J404/J405,"-")</f>
        <v>0.54861111111111116</v>
      </c>
      <c r="L404" s="104">
        <f t="shared" si="714"/>
        <v>39370.050632911392</v>
      </c>
      <c r="M404" s="209">
        <f t="shared" si="728"/>
        <v>3.7944284341978864E-2</v>
      </c>
      <c r="P404" s="112"/>
      <c r="Q404" s="112"/>
      <c r="R404" s="112"/>
    </row>
    <row r="405" spans="2:18" s="20" customFormat="1" ht="13.15" customHeight="1">
      <c r="B405" s="299"/>
      <c r="C405" s="299"/>
      <c r="D405" s="315"/>
      <c r="E405" s="82" t="s">
        <v>151</v>
      </c>
      <c r="F405" s="83"/>
      <c r="G405" s="84"/>
      <c r="H405" s="85">
        <v>38265530</v>
      </c>
      <c r="I405" s="67" t="s">
        <v>132</v>
      </c>
      <c r="J405" s="52">
        <v>144</v>
      </c>
      <c r="K405" s="67" t="s">
        <v>132</v>
      </c>
      <c r="L405" s="106">
        <f t="shared" si="714"/>
        <v>265732.84722222225</v>
      </c>
      <c r="M405" s="210">
        <f t="shared" si="728"/>
        <v>6.9164265129683003E-2</v>
      </c>
      <c r="P405" s="112"/>
      <c r="Q405" s="112"/>
      <c r="R405" s="112"/>
    </row>
    <row r="406" spans="2:18" s="20" customFormat="1" ht="13.15" customHeight="1">
      <c r="B406" s="298">
        <v>68</v>
      </c>
      <c r="C406" s="298" t="s">
        <v>54</v>
      </c>
      <c r="D406" s="312">
        <f>R71</f>
        <v>2824</v>
      </c>
      <c r="E406" s="57">
        <v>1</v>
      </c>
      <c r="F406" s="86" t="s">
        <v>226</v>
      </c>
      <c r="G406" s="30" t="s">
        <v>227</v>
      </c>
      <c r="H406" s="235">
        <v>10036490</v>
      </c>
      <c r="I406" s="58">
        <f t="shared" ref="I406" si="735">IFERROR(H406/H411,"-")</f>
        <v>0.12869619653088615</v>
      </c>
      <c r="J406" s="46">
        <v>120</v>
      </c>
      <c r="K406" s="58">
        <f t="shared" ref="K406" si="736">IFERROR(J406/J411,"-")</f>
        <v>0.4838709677419355</v>
      </c>
      <c r="L406" s="102">
        <f t="shared" si="714"/>
        <v>83637.416666666672</v>
      </c>
      <c r="M406" s="211">
        <f>IFERROR(J406/$R$71,0)</f>
        <v>4.2492917847025496E-2</v>
      </c>
      <c r="P406" s="112"/>
      <c r="Q406" s="112"/>
      <c r="R406" s="112"/>
    </row>
    <row r="407" spans="2:18" s="20" customFormat="1" ht="13.15" customHeight="1">
      <c r="B407" s="316"/>
      <c r="C407" s="316"/>
      <c r="D407" s="313"/>
      <c r="E407" s="60">
        <v>2</v>
      </c>
      <c r="F407" s="75" t="s">
        <v>224</v>
      </c>
      <c r="G407" s="31" t="s">
        <v>225</v>
      </c>
      <c r="H407" s="77">
        <v>8486897</v>
      </c>
      <c r="I407" s="61">
        <f t="shared" ref="I407" si="737">IFERROR(H407/H411,"-")</f>
        <v>0.1088260302405909</v>
      </c>
      <c r="J407" s="48">
        <v>175</v>
      </c>
      <c r="K407" s="61">
        <f t="shared" ref="K407" si="738">IFERROR(J407/J411,"-")</f>
        <v>0.70564516129032262</v>
      </c>
      <c r="L407" s="103">
        <f t="shared" si="714"/>
        <v>48496.554285714286</v>
      </c>
      <c r="M407" s="208">
        <f t="shared" ref="M407:M411" si="739">IFERROR(J407/$R$71,0)</f>
        <v>6.1968838526912179E-2</v>
      </c>
      <c r="P407" s="112"/>
      <c r="Q407" s="112"/>
      <c r="R407" s="112"/>
    </row>
    <row r="408" spans="2:18" s="20" customFormat="1" ht="13.15" customHeight="1">
      <c r="B408" s="316"/>
      <c r="C408" s="316"/>
      <c r="D408" s="313"/>
      <c r="E408" s="60">
        <v>3</v>
      </c>
      <c r="F408" s="75" t="s">
        <v>238</v>
      </c>
      <c r="G408" s="34" t="s">
        <v>239</v>
      </c>
      <c r="H408" s="77">
        <v>8437409</v>
      </c>
      <c r="I408" s="61">
        <f t="shared" ref="I408" si="740">IFERROR(H408/H411,"-")</f>
        <v>0.10819145407163935</v>
      </c>
      <c r="J408" s="48">
        <v>21</v>
      </c>
      <c r="K408" s="61">
        <f t="shared" ref="K408" si="741">IFERROR(J408/J411,"-")</f>
        <v>8.4677419354838704E-2</v>
      </c>
      <c r="L408" s="103">
        <f t="shared" si="714"/>
        <v>401781.38095238095</v>
      </c>
      <c r="M408" s="208">
        <f t="shared" si="739"/>
        <v>7.4362606232294621E-3</v>
      </c>
      <c r="P408" s="112"/>
      <c r="Q408" s="112"/>
      <c r="R408" s="112"/>
    </row>
    <row r="409" spans="2:18" s="20" customFormat="1" ht="13.15" customHeight="1">
      <c r="B409" s="316"/>
      <c r="C409" s="316"/>
      <c r="D409" s="313"/>
      <c r="E409" s="60">
        <v>4</v>
      </c>
      <c r="F409" s="75" t="s">
        <v>228</v>
      </c>
      <c r="G409" s="34" t="s">
        <v>229</v>
      </c>
      <c r="H409" s="77">
        <v>8240432</v>
      </c>
      <c r="I409" s="61">
        <f t="shared" ref="I409" si="742">IFERROR(H409/H411,"-")</f>
        <v>0.10566565165425396</v>
      </c>
      <c r="J409" s="48">
        <v>56</v>
      </c>
      <c r="K409" s="61">
        <f t="shared" ref="K409" si="743">IFERROR(J409/J411,"-")</f>
        <v>0.22580645161290322</v>
      </c>
      <c r="L409" s="103">
        <f t="shared" si="714"/>
        <v>147150.57142857142</v>
      </c>
      <c r="M409" s="208">
        <f t="shared" si="739"/>
        <v>1.9830028328611898E-2</v>
      </c>
      <c r="P409" s="112"/>
      <c r="Q409" s="112"/>
      <c r="R409" s="112"/>
    </row>
    <row r="410" spans="2:18" s="20" customFormat="1" ht="13.15" customHeight="1">
      <c r="B410" s="316"/>
      <c r="C410" s="316"/>
      <c r="D410" s="313"/>
      <c r="E410" s="63">
        <v>5</v>
      </c>
      <c r="F410" s="79" t="s">
        <v>242</v>
      </c>
      <c r="G410" s="35" t="s">
        <v>243</v>
      </c>
      <c r="H410" s="81">
        <v>7875497</v>
      </c>
      <c r="I410" s="101">
        <f t="shared" ref="I410" si="744">IFERROR(H410/H411,"-")</f>
        <v>0.10098615249857314</v>
      </c>
      <c r="J410" s="50">
        <v>25</v>
      </c>
      <c r="K410" s="101">
        <f t="shared" ref="K410" si="745">IFERROR(J410/J411,"-")</f>
        <v>0.10080645161290322</v>
      </c>
      <c r="L410" s="104">
        <f t="shared" si="714"/>
        <v>315019.88</v>
      </c>
      <c r="M410" s="209">
        <f t="shared" si="739"/>
        <v>8.8526912181303118E-3</v>
      </c>
      <c r="P410" s="112"/>
      <c r="Q410" s="112"/>
      <c r="R410" s="112"/>
    </row>
    <row r="411" spans="2:18" s="20" customFormat="1" ht="13.15" customHeight="1">
      <c r="B411" s="299"/>
      <c r="C411" s="299"/>
      <c r="D411" s="315"/>
      <c r="E411" s="82" t="s">
        <v>151</v>
      </c>
      <c r="F411" s="83"/>
      <c r="G411" s="84"/>
      <c r="H411" s="85">
        <v>77985910</v>
      </c>
      <c r="I411" s="67" t="s">
        <v>132</v>
      </c>
      <c r="J411" s="52">
        <v>248</v>
      </c>
      <c r="K411" s="67" t="s">
        <v>132</v>
      </c>
      <c r="L411" s="106">
        <f t="shared" si="714"/>
        <v>314459.31451612903</v>
      </c>
      <c r="M411" s="210">
        <f t="shared" si="739"/>
        <v>8.7818696883852687E-2</v>
      </c>
      <c r="P411" s="112"/>
      <c r="Q411" s="112"/>
      <c r="R411" s="112"/>
    </row>
    <row r="412" spans="2:18" s="20" customFormat="1" ht="13.15" customHeight="1">
      <c r="B412" s="298">
        <v>69</v>
      </c>
      <c r="C412" s="298" t="s">
        <v>55</v>
      </c>
      <c r="D412" s="312">
        <f>R72</f>
        <v>6225</v>
      </c>
      <c r="E412" s="57">
        <v>1</v>
      </c>
      <c r="F412" s="86" t="s">
        <v>224</v>
      </c>
      <c r="G412" s="30" t="s">
        <v>225</v>
      </c>
      <c r="H412" s="235">
        <v>26541969</v>
      </c>
      <c r="I412" s="58">
        <f t="shared" ref="I412" si="746">IFERROR(H412/H417,"-")</f>
        <v>0.15133128007870925</v>
      </c>
      <c r="J412" s="46">
        <v>458</v>
      </c>
      <c r="K412" s="58">
        <f t="shared" ref="K412" si="747">IFERROR(J412/J417,"-")</f>
        <v>0.73280000000000001</v>
      </c>
      <c r="L412" s="102">
        <f t="shared" si="714"/>
        <v>57951.897379912662</v>
      </c>
      <c r="M412" s="211">
        <f>IFERROR(J412/$R$72,0)</f>
        <v>7.3574297188755022E-2</v>
      </c>
      <c r="P412" s="112"/>
      <c r="Q412" s="112"/>
      <c r="R412" s="112"/>
    </row>
    <row r="413" spans="2:18" s="20" customFormat="1" ht="13.15" customHeight="1">
      <c r="B413" s="316"/>
      <c r="C413" s="316"/>
      <c r="D413" s="313"/>
      <c r="E413" s="60">
        <v>2</v>
      </c>
      <c r="F413" s="75" t="s">
        <v>226</v>
      </c>
      <c r="G413" s="31" t="s">
        <v>227</v>
      </c>
      <c r="H413" s="77">
        <v>26237532</v>
      </c>
      <c r="I413" s="61">
        <f t="shared" ref="I413" si="748">IFERROR(H413/H417,"-")</f>
        <v>0.14959550678648204</v>
      </c>
      <c r="J413" s="48">
        <v>319</v>
      </c>
      <c r="K413" s="61">
        <f t="shared" ref="K413" si="749">IFERROR(J413/J417,"-")</f>
        <v>0.51039999999999996</v>
      </c>
      <c r="L413" s="103">
        <f t="shared" si="714"/>
        <v>82249.316614420066</v>
      </c>
      <c r="M413" s="208">
        <f t="shared" ref="M413:M417" si="750">IFERROR(J413/$R$72,0)</f>
        <v>5.1244979919678718E-2</v>
      </c>
      <c r="P413" s="112"/>
      <c r="Q413" s="112"/>
      <c r="R413" s="112"/>
    </row>
    <row r="414" spans="2:18" s="20" customFormat="1" ht="13.15" customHeight="1">
      <c r="B414" s="316"/>
      <c r="C414" s="316"/>
      <c r="D414" s="313"/>
      <c r="E414" s="60">
        <v>3</v>
      </c>
      <c r="F414" s="75" t="s">
        <v>228</v>
      </c>
      <c r="G414" s="34" t="s">
        <v>229</v>
      </c>
      <c r="H414" s="77">
        <v>18870170</v>
      </c>
      <c r="I414" s="61">
        <f t="shared" ref="I414" si="751">IFERROR(H414/H417,"-")</f>
        <v>0.10758986951581688</v>
      </c>
      <c r="J414" s="48">
        <v>147</v>
      </c>
      <c r="K414" s="61">
        <f t="shared" ref="K414" si="752">IFERROR(J414/J417,"-")</f>
        <v>0.23519999999999999</v>
      </c>
      <c r="L414" s="103">
        <f t="shared" si="714"/>
        <v>128368.50340136055</v>
      </c>
      <c r="M414" s="208">
        <f t="shared" si="750"/>
        <v>2.3614457831325302E-2</v>
      </c>
      <c r="P414" s="112"/>
      <c r="Q414" s="112"/>
      <c r="R414" s="112"/>
    </row>
    <row r="415" spans="2:18" s="20" customFormat="1" ht="13.15" customHeight="1">
      <c r="B415" s="316"/>
      <c r="C415" s="316"/>
      <c r="D415" s="313"/>
      <c r="E415" s="60">
        <v>4</v>
      </c>
      <c r="F415" s="75" t="s">
        <v>230</v>
      </c>
      <c r="G415" s="34" t="s">
        <v>231</v>
      </c>
      <c r="H415" s="77">
        <v>16602704</v>
      </c>
      <c r="I415" s="61">
        <f t="shared" ref="I415" si="753">IFERROR(H415/H417,"-")</f>
        <v>9.4661720428047602E-2</v>
      </c>
      <c r="J415" s="48">
        <v>404</v>
      </c>
      <c r="K415" s="61">
        <f t="shared" ref="K415" si="754">IFERROR(J415/J417,"-")</f>
        <v>0.64639999999999997</v>
      </c>
      <c r="L415" s="103">
        <f t="shared" si="714"/>
        <v>41095.801980198019</v>
      </c>
      <c r="M415" s="208">
        <f t="shared" si="750"/>
        <v>6.4899598393574301E-2</v>
      </c>
      <c r="P415" s="112"/>
      <c r="Q415" s="112"/>
      <c r="R415" s="112"/>
    </row>
    <row r="416" spans="2:18" s="20" customFormat="1" ht="36" customHeight="1">
      <c r="B416" s="316"/>
      <c r="C416" s="316"/>
      <c r="D416" s="313"/>
      <c r="E416" s="63">
        <v>5</v>
      </c>
      <c r="F416" s="79" t="s">
        <v>236</v>
      </c>
      <c r="G416" s="35" t="s">
        <v>237</v>
      </c>
      <c r="H416" s="81">
        <v>12911786</v>
      </c>
      <c r="I416" s="101">
        <f t="shared" ref="I416" si="755">IFERROR(H416/H417,"-")</f>
        <v>7.3617639425407999E-2</v>
      </c>
      <c r="J416" s="50">
        <v>269</v>
      </c>
      <c r="K416" s="101">
        <f t="shared" ref="K416" si="756">IFERROR(J416/J417,"-")</f>
        <v>0.4304</v>
      </c>
      <c r="L416" s="104">
        <f t="shared" si="714"/>
        <v>47999.204460966546</v>
      </c>
      <c r="M416" s="209">
        <f t="shared" si="750"/>
        <v>4.321285140562249E-2</v>
      </c>
      <c r="P416" s="112"/>
      <c r="Q416" s="112"/>
      <c r="R416" s="112"/>
    </row>
    <row r="417" spans="2:18" s="20" customFormat="1" ht="13.15" customHeight="1">
      <c r="B417" s="299"/>
      <c r="C417" s="299"/>
      <c r="D417" s="315"/>
      <c r="E417" s="82" t="s">
        <v>151</v>
      </c>
      <c r="F417" s="83"/>
      <c r="G417" s="84"/>
      <c r="H417" s="85">
        <v>175389840</v>
      </c>
      <c r="I417" s="67" t="s">
        <v>132</v>
      </c>
      <c r="J417" s="52">
        <v>625</v>
      </c>
      <c r="K417" s="67" t="s">
        <v>132</v>
      </c>
      <c r="L417" s="106">
        <f t="shared" si="714"/>
        <v>280623.74400000001</v>
      </c>
      <c r="M417" s="210">
        <f t="shared" si="750"/>
        <v>0.10040160642570281</v>
      </c>
      <c r="P417" s="112"/>
      <c r="Q417" s="112"/>
      <c r="R417" s="112"/>
    </row>
    <row r="418" spans="2:18" s="20" customFormat="1" ht="13.15" customHeight="1">
      <c r="B418" s="298">
        <v>70</v>
      </c>
      <c r="C418" s="298" t="s">
        <v>56</v>
      </c>
      <c r="D418" s="312">
        <f>R73</f>
        <v>1186</v>
      </c>
      <c r="E418" s="57">
        <v>1</v>
      </c>
      <c r="F418" s="86" t="s">
        <v>224</v>
      </c>
      <c r="G418" s="30" t="s">
        <v>225</v>
      </c>
      <c r="H418" s="235">
        <v>5022108</v>
      </c>
      <c r="I418" s="58">
        <f t="shared" ref="I418" si="757">IFERROR(H418/H423,"-")</f>
        <v>0.11706264395050656</v>
      </c>
      <c r="J418" s="46">
        <v>103</v>
      </c>
      <c r="K418" s="58">
        <f t="shared" ref="K418" si="758">IFERROR(J418/J423,"-")</f>
        <v>0.65189873417721522</v>
      </c>
      <c r="L418" s="102">
        <f t="shared" si="714"/>
        <v>48758.330097087375</v>
      </c>
      <c r="M418" s="211">
        <f>IFERROR(J418/$R$73,0)</f>
        <v>8.6846543001686344E-2</v>
      </c>
      <c r="P418" s="112"/>
      <c r="Q418" s="112"/>
      <c r="R418" s="112"/>
    </row>
    <row r="419" spans="2:18" s="20" customFormat="1" ht="13.15" customHeight="1">
      <c r="B419" s="316"/>
      <c r="C419" s="316"/>
      <c r="D419" s="313"/>
      <c r="E419" s="60">
        <v>2</v>
      </c>
      <c r="F419" s="75" t="s">
        <v>230</v>
      </c>
      <c r="G419" s="31" t="s">
        <v>231</v>
      </c>
      <c r="H419" s="77">
        <v>4772285</v>
      </c>
      <c r="I419" s="61">
        <f t="shared" ref="I419" si="759">IFERROR(H419/H423,"-")</f>
        <v>0.11123940380918593</v>
      </c>
      <c r="J419" s="48">
        <v>102</v>
      </c>
      <c r="K419" s="61">
        <f t="shared" ref="K419" si="760">IFERROR(J419/J423,"-")</f>
        <v>0.64556962025316456</v>
      </c>
      <c r="L419" s="103">
        <f t="shared" si="714"/>
        <v>46787.107843137252</v>
      </c>
      <c r="M419" s="208">
        <f t="shared" ref="M419:M423" si="761">IFERROR(J419/$R$73,0)</f>
        <v>8.6003372681281623E-2</v>
      </c>
      <c r="P419" s="112"/>
      <c r="Q419" s="112"/>
      <c r="R419" s="112"/>
    </row>
    <row r="420" spans="2:18" s="20" customFormat="1" ht="13.15" customHeight="1">
      <c r="B420" s="316"/>
      <c r="C420" s="316"/>
      <c r="D420" s="313"/>
      <c r="E420" s="60">
        <v>3</v>
      </c>
      <c r="F420" s="75" t="s">
        <v>242</v>
      </c>
      <c r="G420" s="34" t="s">
        <v>243</v>
      </c>
      <c r="H420" s="77">
        <v>3768487</v>
      </c>
      <c r="I420" s="61">
        <f t="shared" ref="I420" si="762">IFERROR(H420/H423,"-")</f>
        <v>8.7841410800626463E-2</v>
      </c>
      <c r="J420" s="48">
        <v>16</v>
      </c>
      <c r="K420" s="61">
        <f t="shared" ref="K420" si="763">IFERROR(J420/J423,"-")</f>
        <v>0.10126582278481013</v>
      </c>
      <c r="L420" s="103">
        <f t="shared" si="714"/>
        <v>235530.4375</v>
      </c>
      <c r="M420" s="208">
        <f t="shared" si="761"/>
        <v>1.3490725126475547E-2</v>
      </c>
      <c r="P420" s="112"/>
      <c r="Q420" s="112"/>
      <c r="R420" s="112"/>
    </row>
    <row r="421" spans="2:18" s="20" customFormat="1" ht="13.15" customHeight="1">
      <c r="B421" s="316"/>
      <c r="C421" s="316"/>
      <c r="D421" s="313"/>
      <c r="E421" s="60">
        <v>4</v>
      </c>
      <c r="F421" s="75" t="s">
        <v>256</v>
      </c>
      <c r="G421" s="34" t="s">
        <v>257</v>
      </c>
      <c r="H421" s="77">
        <v>3568945</v>
      </c>
      <c r="I421" s="61">
        <f t="shared" ref="I421" si="764">IFERROR(H421/H423,"-")</f>
        <v>8.3190193801873757E-2</v>
      </c>
      <c r="J421" s="48">
        <v>42</v>
      </c>
      <c r="K421" s="61">
        <f t="shared" ref="K421" si="765">IFERROR(J421/J423,"-")</f>
        <v>0.26582278481012656</v>
      </c>
      <c r="L421" s="103">
        <f t="shared" si="714"/>
        <v>84974.880952380947</v>
      </c>
      <c r="M421" s="208">
        <f t="shared" si="761"/>
        <v>3.5413153456998317E-2</v>
      </c>
      <c r="P421" s="112"/>
      <c r="Q421" s="112"/>
      <c r="R421" s="112"/>
    </row>
    <row r="422" spans="2:18" s="20" customFormat="1" ht="13.15" customHeight="1">
      <c r="B422" s="316"/>
      <c r="C422" s="316"/>
      <c r="D422" s="313"/>
      <c r="E422" s="63">
        <v>5</v>
      </c>
      <c r="F422" s="79" t="s">
        <v>226</v>
      </c>
      <c r="G422" s="35" t="s">
        <v>227</v>
      </c>
      <c r="H422" s="81">
        <v>3406899</v>
      </c>
      <c r="I422" s="101">
        <f t="shared" ref="I422" si="766">IFERROR(H422/H423,"-")</f>
        <v>7.9412988452724792E-2</v>
      </c>
      <c r="J422" s="50">
        <v>63</v>
      </c>
      <c r="K422" s="101">
        <f t="shared" ref="K422" si="767">IFERROR(J422/J423,"-")</f>
        <v>0.39873417721518989</v>
      </c>
      <c r="L422" s="104">
        <f t="shared" si="714"/>
        <v>54077.761904761908</v>
      </c>
      <c r="M422" s="209">
        <f t="shared" si="761"/>
        <v>5.3119730185497468E-2</v>
      </c>
      <c r="P422" s="112"/>
      <c r="Q422" s="112"/>
      <c r="R422" s="112"/>
    </row>
    <row r="423" spans="2:18" s="20" customFormat="1" ht="13.15" customHeight="1">
      <c r="B423" s="299"/>
      <c r="C423" s="299"/>
      <c r="D423" s="315"/>
      <c r="E423" s="82" t="s">
        <v>151</v>
      </c>
      <c r="F423" s="83"/>
      <c r="G423" s="84"/>
      <c r="H423" s="85">
        <v>42901030</v>
      </c>
      <c r="I423" s="67" t="s">
        <v>132</v>
      </c>
      <c r="J423" s="52">
        <v>158</v>
      </c>
      <c r="K423" s="67" t="s">
        <v>132</v>
      </c>
      <c r="L423" s="106">
        <f t="shared" si="714"/>
        <v>271525.50632911391</v>
      </c>
      <c r="M423" s="210">
        <f t="shared" si="761"/>
        <v>0.13322091062394603</v>
      </c>
      <c r="P423" s="112"/>
      <c r="Q423" s="112"/>
      <c r="R423" s="112"/>
    </row>
    <row r="424" spans="2:18" s="20" customFormat="1" ht="13.15" customHeight="1">
      <c r="B424" s="298">
        <v>71</v>
      </c>
      <c r="C424" s="298" t="s">
        <v>57</v>
      </c>
      <c r="D424" s="312">
        <f>R74</f>
        <v>3467</v>
      </c>
      <c r="E424" s="57">
        <v>1</v>
      </c>
      <c r="F424" s="86" t="s">
        <v>226</v>
      </c>
      <c r="G424" s="30" t="s">
        <v>227</v>
      </c>
      <c r="H424" s="235">
        <v>18185286</v>
      </c>
      <c r="I424" s="58">
        <f t="shared" ref="I424" si="768">IFERROR(H424/H429,"-")</f>
        <v>0.1920718304606451</v>
      </c>
      <c r="J424" s="46">
        <v>184</v>
      </c>
      <c r="K424" s="58">
        <f t="shared" ref="K424" si="769">IFERROR(J424/J429,"-")</f>
        <v>0.5242165242165242</v>
      </c>
      <c r="L424" s="102">
        <f t="shared" si="714"/>
        <v>98833.076086956527</v>
      </c>
      <c r="M424" s="211">
        <f>IFERROR(J424/$R$74,0)</f>
        <v>5.307182001730603E-2</v>
      </c>
      <c r="P424" s="112"/>
      <c r="Q424" s="112"/>
      <c r="R424" s="112"/>
    </row>
    <row r="425" spans="2:18" s="20" customFormat="1" ht="13.15" customHeight="1">
      <c r="B425" s="316"/>
      <c r="C425" s="316"/>
      <c r="D425" s="313"/>
      <c r="E425" s="60">
        <v>2</v>
      </c>
      <c r="F425" s="75" t="s">
        <v>224</v>
      </c>
      <c r="G425" s="31" t="s">
        <v>225</v>
      </c>
      <c r="H425" s="77">
        <v>14044758</v>
      </c>
      <c r="I425" s="61">
        <f t="shared" ref="I425" si="770">IFERROR(H425/H429,"-")</f>
        <v>0.14833983790174041</v>
      </c>
      <c r="J425" s="48">
        <v>249</v>
      </c>
      <c r="K425" s="61">
        <f t="shared" ref="K425" si="771">IFERROR(J425/J429,"-")</f>
        <v>0.70940170940170943</v>
      </c>
      <c r="L425" s="103">
        <f t="shared" si="714"/>
        <v>56404.650602409638</v>
      </c>
      <c r="M425" s="208">
        <f t="shared" ref="M425:M429" si="772">IFERROR(J425/$R$74,0)</f>
        <v>7.1820017306028272E-2</v>
      </c>
      <c r="P425" s="112"/>
      <c r="Q425" s="112"/>
      <c r="R425" s="112"/>
    </row>
    <row r="426" spans="2:18" s="20" customFormat="1" ht="13.15" customHeight="1">
      <c r="B426" s="316"/>
      <c r="C426" s="316"/>
      <c r="D426" s="313"/>
      <c r="E426" s="60">
        <v>3</v>
      </c>
      <c r="F426" s="75" t="s">
        <v>230</v>
      </c>
      <c r="G426" s="34" t="s">
        <v>231</v>
      </c>
      <c r="H426" s="77">
        <v>10324223</v>
      </c>
      <c r="I426" s="61">
        <f t="shared" ref="I426" si="773">IFERROR(H426/H429,"-")</f>
        <v>0.10904378461212504</v>
      </c>
      <c r="J426" s="48">
        <v>215</v>
      </c>
      <c r="K426" s="61">
        <f t="shared" ref="K426" si="774">IFERROR(J426/J429,"-")</f>
        <v>0.61253561253561251</v>
      </c>
      <c r="L426" s="103">
        <f t="shared" si="714"/>
        <v>48019.641860465119</v>
      </c>
      <c r="M426" s="208">
        <f t="shared" si="772"/>
        <v>6.2013267955004329E-2</v>
      </c>
      <c r="P426" s="112"/>
      <c r="Q426" s="112"/>
      <c r="R426" s="112"/>
    </row>
    <row r="427" spans="2:18" s="20" customFormat="1" ht="13.15" customHeight="1">
      <c r="B427" s="316"/>
      <c r="C427" s="316"/>
      <c r="D427" s="313"/>
      <c r="E427" s="60">
        <v>4</v>
      </c>
      <c r="F427" s="75" t="s">
        <v>228</v>
      </c>
      <c r="G427" s="34" t="s">
        <v>229</v>
      </c>
      <c r="H427" s="77">
        <v>8795066</v>
      </c>
      <c r="I427" s="61">
        <f t="shared" ref="I427" si="775">IFERROR(H427/H429,"-")</f>
        <v>9.2892925942555105E-2</v>
      </c>
      <c r="J427" s="48">
        <v>62</v>
      </c>
      <c r="K427" s="61">
        <f t="shared" ref="K427" si="776">IFERROR(J427/J429,"-")</f>
        <v>0.17663817663817663</v>
      </c>
      <c r="L427" s="103">
        <f t="shared" si="714"/>
        <v>141855.90322580645</v>
      </c>
      <c r="M427" s="208">
        <f t="shared" si="772"/>
        <v>1.7882895875396595E-2</v>
      </c>
      <c r="P427" s="112"/>
      <c r="Q427" s="112"/>
      <c r="R427" s="112"/>
    </row>
    <row r="428" spans="2:18" s="20" customFormat="1" ht="13.15" customHeight="1">
      <c r="B428" s="316"/>
      <c r="C428" s="316"/>
      <c r="D428" s="313"/>
      <c r="E428" s="63">
        <v>5</v>
      </c>
      <c r="F428" s="79" t="s">
        <v>232</v>
      </c>
      <c r="G428" s="35" t="s">
        <v>233</v>
      </c>
      <c r="H428" s="81">
        <v>7720525</v>
      </c>
      <c r="I428" s="101">
        <f t="shared" ref="I428" si="777">IFERROR(H428/H429,"-")</f>
        <v>8.1543692459231723E-2</v>
      </c>
      <c r="J428" s="50">
        <v>115</v>
      </c>
      <c r="K428" s="101">
        <f t="shared" ref="K428" si="778">IFERROR(J428/J429,"-")</f>
        <v>0.32763532763532766</v>
      </c>
      <c r="L428" s="104">
        <f t="shared" si="714"/>
        <v>67135</v>
      </c>
      <c r="M428" s="209">
        <f t="shared" si="772"/>
        <v>3.3169887510816266E-2</v>
      </c>
      <c r="P428" s="112"/>
      <c r="Q428" s="112"/>
      <c r="R428" s="112"/>
    </row>
    <row r="429" spans="2:18" s="20" customFormat="1" ht="13.15" customHeight="1">
      <c r="B429" s="299"/>
      <c r="C429" s="299"/>
      <c r="D429" s="315"/>
      <c r="E429" s="82" t="s">
        <v>151</v>
      </c>
      <c r="F429" s="83"/>
      <c r="G429" s="84"/>
      <c r="H429" s="85">
        <v>94679610</v>
      </c>
      <c r="I429" s="67" t="s">
        <v>132</v>
      </c>
      <c r="J429" s="52">
        <v>351</v>
      </c>
      <c r="K429" s="67" t="s">
        <v>132</v>
      </c>
      <c r="L429" s="106">
        <f t="shared" si="714"/>
        <v>269742.47863247863</v>
      </c>
      <c r="M429" s="210">
        <f t="shared" si="772"/>
        <v>0.10124026535910009</v>
      </c>
      <c r="P429" s="112"/>
      <c r="Q429" s="112"/>
      <c r="R429" s="112"/>
    </row>
    <row r="430" spans="2:18" s="20" customFormat="1" ht="13.15" customHeight="1">
      <c r="B430" s="298">
        <v>72</v>
      </c>
      <c r="C430" s="298" t="s">
        <v>33</v>
      </c>
      <c r="D430" s="312">
        <f>R75</f>
        <v>2051</v>
      </c>
      <c r="E430" s="57">
        <v>1</v>
      </c>
      <c r="F430" s="86" t="s">
        <v>226</v>
      </c>
      <c r="G430" s="30" t="s">
        <v>227</v>
      </c>
      <c r="H430" s="235">
        <v>4571601</v>
      </c>
      <c r="I430" s="58">
        <f t="shared" ref="I430" si="779">IFERROR(H430/H435,"-")</f>
        <v>0.14259881257100152</v>
      </c>
      <c r="J430" s="46">
        <v>67</v>
      </c>
      <c r="K430" s="58">
        <f t="shared" ref="K430" si="780">IFERROR(J430/J435,"-")</f>
        <v>0.40119760479041916</v>
      </c>
      <c r="L430" s="102">
        <f t="shared" si="714"/>
        <v>68232.850746268654</v>
      </c>
      <c r="M430" s="211">
        <f>IFERROR(J430/$R$75,0)</f>
        <v>3.266699171136031E-2</v>
      </c>
      <c r="P430" s="112"/>
      <c r="Q430" s="112"/>
      <c r="R430" s="112"/>
    </row>
    <row r="431" spans="2:18" s="20" customFormat="1" ht="13.15" customHeight="1">
      <c r="B431" s="316"/>
      <c r="C431" s="316"/>
      <c r="D431" s="313"/>
      <c r="E431" s="60">
        <v>2</v>
      </c>
      <c r="F431" s="75" t="s">
        <v>228</v>
      </c>
      <c r="G431" s="31" t="s">
        <v>229</v>
      </c>
      <c r="H431" s="77">
        <v>4006639</v>
      </c>
      <c r="I431" s="61">
        <f t="shared" ref="I431" si="781">IFERROR(H431/H435,"-")</f>
        <v>0.12497634063004731</v>
      </c>
      <c r="J431" s="48">
        <v>28</v>
      </c>
      <c r="K431" s="61">
        <f t="shared" ref="K431" si="782">IFERROR(J431/J435,"-")</f>
        <v>0.16766467065868262</v>
      </c>
      <c r="L431" s="103">
        <f t="shared" si="714"/>
        <v>143094.25</v>
      </c>
      <c r="M431" s="208">
        <f t="shared" ref="M431:M435" si="783">IFERROR(J431/$R$75,0)</f>
        <v>1.3651877133105802E-2</v>
      </c>
      <c r="P431" s="112"/>
      <c r="Q431" s="112"/>
      <c r="R431" s="112"/>
    </row>
    <row r="432" spans="2:18" s="20" customFormat="1" ht="13.15" customHeight="1">
      <c r="B432" s="316"/>
      <c r="C432" s="316"/>
      <c r="D432" s="313"/>
      <c r="E432" s="60">
        <v>3</v>
      </c>
      <c r="F432" s="75" t="s">
        <v>230</v>
      </c>
      <c r="G432" s="34" t="s">
        <v>231</v>
      </c>
      <c r="H432" s="77">
        <v>3926467</v>
      </c>
      <c r="I432" s="61">
        <f t="shared" ref="I432" si="784">IFERROR(H432/H435,"-")</f>
        <v>0.12247559045490246</v>
      </c>
      <c r="J432" s="48">
        <v>89</v>
      </c>
      <c r="K432" s="61">
        <f t="shared" ref="K432" si="785">IFERROR(J432/J435,"-")</f>
        <v>0.53293413173652693</v>
      </c>
      <c r="L432" s="103">
        <f t="shared" si="714"/>
        <v>44117.606741573036</v>
      </c>
      <c r="M432" s="208">
        <f t="shared" si="783"/>
        <v>4.3393466601657729E-2</v>
      </c>
      <c r="P432" s="112"/>
      <c r="Q432" s="112"/>
      <c r="R432" s="112"/>
    </row>
    <row r="433" spans="2:18" s="20" customFormat="1" ht="13.15" customHeight="1">
      <c r="B433" s="316"/>
      <c r="C433" s="316"/>
      <c r="D433" s="313"/>
      <c r="E433" s="60">
        <v>4</v>
      </c>
      <c r="F433" s="75" t="s">
        <v>224</v>
      </c>
      <c r="G433" s="34" t="s">
        <v>225</v>
      </c>
      <c r="H433" s="77">
        <v>3710913</v>
      </c>
      <c r="I433" s="61">
        <f t="shared" ref="I433" si="786">IFERROR(H433/H435,"-")</f>
        <v>0.11575196246441737</v>
      </c>
      <c r="J433" s="48">
        <v>90</v>
      </c>
      <c r="K433" s="61">
        <f t="shared" ref="K433" si="787">IFERROR(J433/J435,"-")</f>
        <v>0.53892215568862278</v>
      </c>
      <c r="L433" s="103">
        <f t="shared" si="714"/>
        <v>41232.366666666669</v>
      </c>
      <c r="M433" s="208">
        <f t="shared" si="783"/>
        <v>4.388103364212579E-2</v>
      </c>
      <c r="P433" s="112"/>
      <c r="Q433" s="112"/>
      <c r="R433" s="112"/>
    </row>
    <row r="434" spans="2:18" s="20" customFormat="1" ht="13.15" customHeight="1">
      <c r="B434" s="316"/>
      <c r="C434" s="316"/>
      <c r="D434" s="313"/>
      <c r="E434" s="63">
        <v>5</v>
      </c>
      <c r="F434" s="79" t="s">
        <v>232</v>
      </c>
      <c r="G434" s="35" t="s">
        <v>233</v>
      </c>
      <c r="H434" s="81">
        <v>2966348</v>
      </c>
      <c r="I434" s="101">
        <f t="shared" ref="I434" si="788">IFERROR(H434/H435,"-")</f>
        <v>9.2527257403339697E-2</v>
      </c>
      <c r="J434" s="50">
        <v>56</v>
      </c>
      <c r="K434" s="101">
        <f t="shared" ref="K434" si="789">IFERROR(J434/J435,"-")</f>
        <v>0.33532934131736525</v>
      </c>
      <c r="L434" s="104">
        <f t="shared" si="714"/>
        <v>52970.5</v>
      </c>
      <c r="M434" s="209">
        <f t="shared" si="783"/>
        <v>2.7303754266211604E-2</v>
      </c>
      <c r="P434" s="112"/>
      <c r="Q434" s="112"/>
      <c r="R434" s="112"/>
    </row>
    <row r="435" spans="2:18" s="20" customFormat="1" ht="13.15" customHeight="1">
      <c r="B435" s="299"/>
      <c r="C435" s="299"/>
      <c r="D435" s="315"/>
      <c r="E435" s="82" t="s">
        <v>151</v>
      </c>
      <c r="F435" s="83"/>
      <c r="G435" s="84"/>
      <c r="H435" s="85">
        <v>32059180</v>
      </c>
      <c r="I435" s="67" t="s">
        <v>132</v>
      </c>
      <c r="J435" s="52">
        <v>167</v>
      </c>
      <c r="K435" s="67" t="s">
        <v>132</v>
      </c>
      <c r="L435" s="106">
        <f t="shared" si="714"/>
        <v>191971.13772455091</v>
      </c>
      <c r="M435" s="210">
        <f t="shared" si="783"/>
        <v>8.1423695758166742E-2</v>
      </c>
      <c r="P435" s="112"/>
      <c r="Q435" s="112"/>
      <c r="R435" s="112"/>
    </row>
    <row r="436" spans="2:18" s="20" customFormat="1" ht="13.15" customHeight="1">
      <c r="B436" s="298">
        <v>73</v>
      </c>
      <c r="C436" s="298" t="s">
        <v>34</v>
      </c>
      <c r="D436" s="312">
        <f>R76</f>
        <v>2849</v>
      </c>
      <c r="E436" s="57">
        <v>1</v>
      </c>
      <c r="F436" s="86" t="s">
        <v>224</v>
      </c>
      <c r="G436" s="30" t="s">
        <v>225</v>
      </c>
      <c r="H436" s="235">
        <v>9148604</v>
      </c>
      <c r="I436" s="58">
        <f t="shared" ref="I436" si="790">IFERROR(H436/H441,"-")</f>
        <v>0.13430730530359919</v>
      </c>
      <c r="J436" s="46">
        <v>175</v>
      </c>
      <c r="K436" s="58">
        <f t="shared" ref="K436" si="791">IFERROR(J436/J441,"-")</f>
        <v>0.6889763779527559</v>
      </c>
      <c r="L436" s="102">
        <f t="shared" si="714"/>
        <v>52277.737142857142</v>
      </c>
      <c r="M436" s="211">
        <f>IFERROR(J436/$R$76,0)</f>
        <v>6.1425061425061427E-2</v>
      </c>
      <c r="P436" s="112"/>
      <c r="Q436" s="112"/>
      <c r="R436" s="112"/>
    </row>
    <row r="437" spans="2:18" s="20" customFormat="1" ht="13.15" customHeight="1">
      <c r="B437" s="316"/>
      <c r="C437" s="316"/>
      <c r="D437" s="313"/>
      <c r="E437" s="60">
        <v>2</v>
      </c>
      <c r="F437" s="75" t="s">
        <v>232</v>
      </c>
      <c r="G437" s="31" t="s">
        <v>233</v>
      </c>
      <c r="H437" s="77">
        <v>6457979</v>
      </c>
      <c r="I437" s="61">
        <f t="shared" ref="I437" si="792">IFERROR(H437/H441,"-")</f>
        <v>9.4807224927129008E-2</v>
      </c>
      <c r="J437" s="48">
        <v>87</v>
      </c>
      <c r="K437" s="61">
        <f t="shared" ref="K437" si="793">IFERROR(J437/J441,"-")</f>
        <v>0.34251968503937008</v>
      </c>
      <c r="L437" s="103">
        <f t="shared" si="714"/>
        <v>74229.643678160923</v>
      </c>
      <c r="M437" s="208">
        <f t="shared" ref="M437" si="794">IFERROR(J437/$R$76,0)</f>
        <v>3.0537030537030538E-2</v>
      </c>
      <c r="P437" s="112"/>
      <c r="Q437" s="112"/>
      <c r="R437" s="112"/>
    </row>
    <row r="438" spans="2:18" s="20" customFormat="1" ht="13.15" customHeight="1">
      <c r="B438" s="316"/>
      <c r="C438" s="316"/>
      <c r="D438" s="313"/>
      <c r="E438" s="60">
        <v>3</v>
      </c>
      <c r="F438" s="75" t="s">
        <v>228</v>
      </c>
      <c r="G438" s="34" t="s">
        <v>229</v>
      </c>
      <c r="H438" s="77">
        <v>6359060</v>
      </c>
      <c r="I438" s="61">
        <f t="shared" ref="I438" si="795">IFERROR(H438/H441,"-")</f>
        <v>9.335503131012178E-2</v>
      </c>
      <c r="J438" s="48">
        <v>48</v>
      </c>
      <c r="K438" s="61">
        <f t="shared" ref="K438" si="796">IFERROR(J438/J441,"-")</f>
        <v>0.1889763779527559</v>
      </c>
      <c r="L438" s="103">
        <f t="shared" si="714"/>
        <v>132480.41666666666</v>
      </c>
      <c r="M438" s="208">
        <f>IFERROR(J438/$R$76,0)</f>
        <v>1.6848016848016848E-2</v>
      </c>
      <c r="P438" s="112"/>
      <c r="Q438" s="112"/>
      <c r="R438" s="112"/>
    </row>
    <row r="439" spans="2:18" s="20" customFormat="1" ht="13.15" customHeight="1">
      <c r="B439" s="316"/>
      <c r="C439" s="316"/>
      <c r="D439" s="313"/>
      <c r="E439" s="60">
        <v>4</v>
      </c>
      <c r="F439" s="75" t="s">
        <v>226</v>
      </c>
      <c r="G439" s="34" t="s">
        <v>227</v>
      </c>
      <c r="H439" s="77">
        <v>6163119</v>
      </c>
      <c r="I439" s="61">
        <f t="shared" ref="I439" si="797">IFERROR(H439/H441,"-")</f>
        <v>9.0478493238467073E-2</v>
      </c>
      <c r="J439" s="48">
        <v>93</v>
      </c>
      <c r="K439" s="61">
        <f t="shared" ref="K439" si="798">IFERROR(J439/J441,"-")</f>
        <v>0.36614173228346458</v>
      </c>
      <c r="L439" s="103">
        <f t="shared" si="714"/>
        <v>66270.096774193546</v>
      </c>
      <c r="M439" s="208">
        <f>IFERROR(J439/$R$76,0)</f>
        <v>3.2643032643032643E-2</v>
      </c>
      <c r="P439" s="112"/>
      <c r="Q439" s="112"/>
      <c r="R439" s="112"/>
    </row>
    <row r="440" spans="2:18" s="20" customFormat="1" ht="13.15" customHeight="1">
      <c r="B440" s="316"/>
      <c r="C440" s="316"/>
      <c r="D440" s="313"/>
      <c r="E440" s="63">
        <v>5</v>
      </c>
      <c r="F440" s="79" t="s">
        <v>230</v>
      </c>
      <c r="G440" s="35" t="s">
        <v>231</v>
      </c>
      <c r="H440" s="81">
        <v>5821315</v>
      </c>
      <c r="I440" s="101">
        <f t="shared" ref="I440" si="799">IFERROR(H440/H441,"-")</f>
        <v>8.5460593875679988E-2</v>
      </c>
      <c r="J440" s="50">
        <v>142</v>
      </c>
      <c r="K440" s="101">
        <f t="shared" ref="K440" si="800">IFERROR(J440/J441,"-")</f>
        <v>0.55905511811023623</v>
      </c>
      <c r="L440" s="104">
        <f t="shared" si="714"/>
        <v>40995.17605633803</v>
      </c>
      <c r="M440" s="209">
        <f>IFERROR(J440/$R$76,0)</f>
        <v>4.9842049842049839E-2</v>
      </c>
      <c r="P440" s="112"/>
      <c r="Q440" s="112"/>
      <c r="R440" s="112"/>
    </row>
    <row r="441" spans="2:18" s="20" customFormat="1" ht="13.15" customHeight="1">
      <c r="B441" s="299"/>
      <c r="C441" s="299"/>
      <c r="D441" s="315"/>
      <c r="E441" s="82" t="s">
        <v>151</v>
      </c>
      <c r="F441" s="83"/>
      <c r="G441" s="84"/>
      <c r="H441" s="85">
        <v>68116950</v>
      </c>
      <c r="I441" s="67" t="s">
        <v>132</v>
      </c>
      <c r="J441" s="52">
        <v>254</v>
      </c>
      <c r="K441" s="67" t="s">
        <v>132</v>
      </c>
      <c r="L441" s="106">
        <f t="shared" si="714"/>
        <v>268176.96850393701</v>
      </c>
      <c r="M441" s="210">
        <f>IFERROR(J441/$R$76,0)</f>
        <v>8.915408915408915E-2</v>
      </c>
      <c r="P441" s="112"/>
      <c r="Q441" s="112"/>
      <c r="R441" s="112"/>
    </row>
    <row r="442" spans="2:18" s="20" customFormat="1" ht="13.15" customHeight="1">
      <c r="B442" s="298">
        <v>74</v>
      </c>
      <c r="C442" s="298" t="s">
        <v>35</v>
      </c>
      <c r="D442" s="312">
        <f>R77</f>
        <v>1287</v>
      </c>
      <c r="E442" s="57">
        <v>1</v>
      </c>
      <c r="F442" s="86" t="s">
        <v>232</v>
      </c>
      <c r="G442" s="30" t="s">
        <v>233</v>
      </c>
      <c r="H442" s="235">
        <v>5939040</v>
      </c>
      <c r="I442" s="58">
        <f t="shared" ref="I442" si="801">IFERROR(H442/H447,"-")</f>
        <v>0.17481081176543309</v>
      </c>
      <c r="J442" s="46">
        <v>33</v>
      </c>
      <c r="K442" s="58">
        <f t="shared" ref="K442" si="802">IFERROR(J442/J447,"-")</f>
        <v>0.30555555555555558</v>
      </c>
      <c r="L442" s="102">
        <f t="shared" si="714"/>
        <v>179970.90909090909</v>
      </c>
      <c r="M442" s="211">
        <f t="shared" ref="M442:M447" si="803">IFERROR(J442/$R$77,0)</f>
        <v>2.564102564102564E-2</v>
      </c>
      <c r="P442" s="112"/>
      <c r="Q442" s="112"/>
      <c r="R442" s="112"/>
    </row>
    <row r="443" spans="2:18" s="20" customFormat="1" ht="13.15" customHeight="1">
      <c r="B443" s="316"/>
      <c r="C443" s="316"/>
      <c r="D443" s="313"/>
      <c r="E443" s="60">
        <v>2</v>
      </c>
      <c r="F443" s="75" t="s">
        <v>230</v>
      </c>
      <c r="G443" s="31" t="s">
        <v>231</v>
      </c>
      <c r="H443" s="77">
        <v>4012335</v>
      </c>
      <c r="I443" s="61">
        <f t="shared" ref="I443" si="804">IFERROR(H443/H447,"-")</f>
        <v>0.11809981721370102</v>
      </c>
      <c r="J443" s="48">
        <v>50</v>
      </c>
      <c r="K443" s="61">
        <f t="shared" ref="K443" si="805">IFERROR(J443/J447,"-")</f>
        <v>0.46296296296296297</v>
      </c>
      <c r="L443" s="103">
        <f t="shared" si="714"/>
        <v>80246.7</v>
      </c>
      <c r="M443" s="208">
        <f t="shared" si="803"/>
        <v>3.8850038850038848E-2</v>
      </c>
      <c r="P443" s="112"/>
      <c r="Q443" s="112"/>
      <c r="R443" s="112"/>
    </row>
    <row r="444" spans="2:18" s="20" customFormat="1" ht="13.15" customHeight="1">
      <c r="B444" s="316"/>
      <c r="C444" s="316"/>
      <c r="D444" s="313"/>
      <c r="E444" s="60">
        <v>3</v>
      </c>
      <c r="F444" s="75" t="s">
        <v>258</v>
      </c>
      <c r="G444" s="34" t="s">
        <v>259</v>
      </c>
      <c r="H444" s="77">
        <v>3995634</v>
      </c>
      <c r="I444" s="61">
        <f t="shared" ref="I444" si="806">IFERROR(H444/H447,"-")</f>
        <v>0.11760823686278665</v>
      </c>
      <c r="J444" s="48">
        <v>23</v>
      </c>
      <c r="K444" s="61">
        <f t="shared" ref="K444" si="807">IFERROR(J444/J447,"-")</f>
        <v>0.21296296296296297</v>
      </c>
      <c r="L444" s="103">
        <f t="shared" si="714"/>
        <v>173723.21739130435</v>
      </c>
      <c r="M444" s="208">
        <f t="shared" si="803"/>
        <v>1.7871017871017872E-2</v>
      </c>
      <c r="P444" s="112"/>
      <c r="Q444" s="112"/>
      <c r="R444" s="112"/>
    </row>
    <row r="445" spans="2:18" s="20" customFormat="1" ht="13.15" customHeight="1">
      <c r="B445" s="316"/>
      <c r="C445" s="316"/>
      <c r="D445" s="313"/>
      <c r="E445" s="60">
        <v>4</v>
      </c>
      <c r="F445" s="75" t="s">
        <v>224</v>
      </c>
      <c r="G445" s="34" t="s">
        <v>225</v>
      </c>
      <c r="H445" s="77">
        <v>3809018</v>
      </c>
      <c r="I445" s="61">
        <f t="shared" ref="I445" si="808">IFERROR(H445/H447,"-")</f>
        <v>0.11211534669056723</v>
      </c>
      <c r="J445" s="48">
        <v>64</v>
      </c>
      <c r="K445" s="61">
        <f t="shared" ref="K445" si="809">IFERROR(J445/J447,"-")</f>
        <v>0.59259259259259256</v>
      </c>
      <c r="L445" s="103">
        <f t="shared" ref="L445:L453" si="810">IFERROR(H445/J445,"-")</f>
        <v>59515.90625</v>
      </c>
      <c r="M445" s="208">
        <f t="shared" si="803"/>
        <v>4.9728049728049728E-2</v>
      </c>
      <c r="P445" s="112"/>
      <c r="Q445" s="112"/>
      <c r="R445" s="112"/>
    </row>
    <row r="446" spans="2:18" s="20" customFormat="1" ht="13.15" customHeight="1">
      <c r="B446" s="316"/>
      <c r="C446" s="316"/>
      <c r="D446" s="313"/>
      <c r="E446" s="63">
        <v>5</v>
      </c>
      <c r="F446" s="79" t="s">
        <v>226</v>
      </c>
      <c r="G446" s="35" t="s">
        <v>227</v>
      </c>
      <c r="H446" s="81">
        <v>3541749</v>
      </c>
      <c r="I446" s="101">
        <f t="shared" ref="I446" si="811">IFERROR(H446/H447,"-")</f>
        <v>0.10424850106404585</v>
      </c>
      <c r="J446" s="50">
        <v>44</v>
      </c>
      <c r="K446" s="101">
        <f t="shared" ref="K446" si="812">IFERROR(J446/J447,"-")</f>
        <v>0.40740740740740738</v>
      </c>
      <c r="L446" s="104">
        <f t="shared" si="810"/>
        <v>80494.295454545456</v>
      </c>
      <c r="M446" s="209">
        <f t="shared" si="803"/>
        <v>3.4188034188034191E-2</v>
      </c>
      <c r="P446" s="112"/>
      <c r="Q446" s="112"/>
      <c r="R446" s="112"/>
    </row>
    <row r="447" spans="2:18" s="20" customFormat="1" ht="13.15" customHeight="1" thickBot="1">
      <c r="B447" s="316"/>
      <c r="C447" s="316"/>
      <c r="D447" s="313"/>
      <c r="E447" s="158" t="s">
        <v>151</v>
      </c>
      <c r="F447" s="156"/>
      <c r="G447" s="157"/>
      <c r="H447" s="236">
        <v>33974100</v>
      </c>
      <c r="I447" s="69" t="s">
        <v>132</v>
      </c>
      <c r="J447" s="237">
        <v>108</v>
      </c>
      <c r="K447" s="69" t="s">
        <v>132</v>
      </c>
      <c r="L447" s="230">
        <f t="shared" si="810"/>
        <v>314575</v>
      </c>
      <c r="M447" s="211">
        <f t="shared" si="803"/>
        <v>8.3916083916083919E-2</v>
      </c>
      <c r="P447" s="112"/>
      <c r="Q447" s="112"/>
      <c r="R447" s="112"/>
    </row>
    <row r="448" spans="2:18" s="20" customFormat="1" ht="13.15" customHeight="1" thickTop="1">
      <c r="B448" s="317" t="s">
        <v>128</v>
      </c>
      <c r="C448" s="328"/>
      <c r="D448" s="324">
        <f>R78</f>
        <v>1252666</v>
      </c>
      <c r="E448" s="215">
        <v>1</v>
      </c>
      <c r="F448" s="71" t="str">
        <f>'地区別_在宅患者の疾病傾向(医療費)'!F52</f>
        <v>1113</v>
      </c>
      <c r="G448" s="41" t="str">
        <f>'地区別_在宅患者の疾病傾向(医療費)'!G52</f>
        <v>その他の消化器系の疾患</v>
      </c>
      <c r="H448" s="72">
        <f>'地区別_在宅患者の疾病傾向(医療費)'!H52</f>
        <v>5402968672</v>
      </c>
      <c r="I448" s="73">
        <f>'地区別_在宅患者の疾病傾向(医療費)'!I52</f>
        <v>0.13934578010207485</v>
      </c>
      <c r="J448" s="74">
        <f>'地区別_在宅患者の疾病傾向(医療費)'!J52</f>
        <v>93576</v>
      </c>
      <c r="K448" s="73">
        <f>'地区別_在宅患者の疾病傾向(医療費)'!K52</f>
        <v>0.70057647675376211</v>
      </c>
      <c r="L448" s="105">
        <f t="shared" si="810"/>
        <v>57738.829101479008</v>
      </c>
      <c r="M448" s="212">
        <f t="shared" ref="M448:M453" si="813">IFERROR(J448/$R$78,0)</f>
        <v>7.4701476690514468E-2</v>
      </c>
      <c r="P448" s="112"/>
      <c r="Q448" s="112"/>
      <c r="R448" s="112"/>
    </row>
    <row r="449" spans="2:19" s="20" customFormat="1" ht="13.15" customHeight="1">
      <c r="B449" s="319"/>
      <c r="C449" s="329"/>
      <c r="D449" s="325"/>
      <c r="E449" s="216">
        <v>2</v>
      </c>
      <c r="F449" s="75" t="str">
        <f>'地区別_在宅患者の疾病傾向(医療費)'!F53</f>
        <v>0903</v>
      </c>
      <c r="G449" s="76" t="str">
        <f>'地区別_在宅患者の疾病傾向(医療費)'!G53</f>
        <v>その他の心疾患</v>
      </c>
      <c r="H449" s="77">
        <f>'地区別_在宅患者の疾病傾向(医療費)'!H53</f>
        <v>5026670159</v>
      </c>
      <c r="I449" s="61">
        <f>'地区別_在宅患者の疾病傾向(医療費)'!I53</f>
        <v>0.12964081732541197</v>
      </c>
      <c r="J449" s="48">
        <f>'地区別_在宅患者の疾病傾向(医療費)'!J53</f>
        <v>62132</v>
      </c>
      <c r="K449" s="61">
        <f>'地区別_在宅患者の疾病傾向(医療費)'!K53</f>
        <v>0.46516433330837764</v>
      </c>
      <c r="L449" s="103">
        <f t="shared" si="810"/>
        <v>80903.079878323566</v>
      </c>
      <c r="M449" s="208">
        <f t="shared" si="813"/>
        <v>4.9599813517729387E-2</v>
      </c>
      <c r="P449" s="112"/>
      <c r="Q449" s="112"/>
      <c r="R449" s="112"/>
    </row>
    <row r="450" spans="2:19" s="20" customFormat="1" ht="13.15" customHeight="1">
      <c r="B450" s="319"/>
      <c r="C450" s="329"/>
      <c r="D450" s="325"/>
      <c r="E450" s="216">
        <v>3</v>
      </c>
      <c r="F450" s="75" t="str">
        <f>'地区別_在宅患者の疾病傾向(医療費)'!F54</f>
        <v>0602</v>
      </c>
      <c r="G450" s="78" t="str">
        <f>'地区別_在宅患者の疾病傾向(医療費)'!G54</f>
        <v>アルツハイマー病</v>
      </c>
      <c r="H450" s="77">
        <f>'地区別_在宅患者の疾病傾向(医療費)'!H54</f>
        <v>4198135706</v>
      </c>
      <c r="I450" s="61">
        <f>'地区別_在宅患者の疾病傾向(医療費)'!I54</f>
        <v>0.10827242030081953</v>
      </c>
      <c r="J450" s="48">
        <f>'地区別_在宅患者の疾病傾向(医療費)'!J54</f>
        <v>30331</v>
      </c>
      <c r="K450" s="61">
        <f>'地区別_在宅患者の疾病傾向(医療費)'!K54</f>
        <v>0.22707943400464176</v>
      </c>
      <c r="L450" s="103">
        <f t="shared" si="810"/>
        <v>138410.72519864165</v>
      </c>
      <c r="M450" s="208">
        <f t="shared" si="813"/>
        <v>2.4213158176241711E-2</v>
      </c>
      <c r="P450" s="112"/>
      <c r="Q450" s="112"/>
      <c r="R450" s="112"/>
    </row>
    <row r="451" spans="2:19" s="20" customFormat="1" ht="13.15" customHeight="1">
      <c r="B451" s="319"/>
      <c r="C451" s="329"/>
      <c r="D451" s="325"/>
      <c r="E451" s="216">
        <v>4</v>
      </c>
      <c r="F451" s="75" t="str">
        <f>'地区別_在宅患者の疾病傾向(医療費)'!F55</f>
        <v>0901</v>
      </c>
      <c r="G451" s="78" t="str">
        <f>'地区別_在宅患者の疾病傾向(医療費)'!G55</f>
        <v>高血圧性疾患</v>
      </c>
      <c r="H451" s="77">
        <f>'地区別_在宅患者の疾病傾向(医療費)'!H55</f>
        <v>3678455441</v>
      </c>
      <c r="I451" s="61">
        <f>'地区別_在宅患者の疾病傾向(医療費)'!I55</f>
        <v>9.4869556740762612E-2</v>
      </c>
      <c r="J451" s="48">
        <f>'地区別_在宅患者の疾病傾向(医療費)'!J55</f>
        <v>80443</v>
      </c>
      <c r="K451" s="61">
        <f>'地区別_在宅患者の疾病傾向(医療費)'!K55</f>
        <v>0.60225350003743361</v>
      </c>
      <c r="L451" s="103">
        <f t="shared" si="810"/>
        <v>45727.477108014369</v>
      </c>
      <c r="M451" s="208">
        <f t="shared" si="813"/>
        <v>6.4217437050259202E-2</v>
      </c>
      <c r="P451" s="112"/>
      <c r="Q451" s="112"/>
      <c r="R451" s="112"/>
    </row>
    <row r="452" spans="2:19" s="20" customFormat="1" ht="13.15" customHeight="1">
      <c r="B452" s="319"/>
      <c r="C452" s="329"/>
      <c r="D452" s="325"/>
      <c r="E452" s="217">
        <v>5</v>
      </c>
      <c r="F452" s="79" t="str">
        <f>'地区別_在宅患者の疾病傾向(医療費)'!F56</f>
        <v>0402</v>
      </c>
      <c r="G452" s="80" t="str">
        <f>'地区別_在宅患者の疾病傾向(医療費)'!G56</f>
        <v>糖尿病</v>
      </c>
      <c r="H452" s="81">
        <f>'地区別_在宅患者の疾病傾向(医療費)'!H56</f>
        <v>2765791275</v>
      </c>
      <c r="I452" s="101">
        <f>'地区別_在宅患者の疾病傾向(医療費)'!I56</f>
        <v>7.133140430957273E-2</v>
      </c>
      <c r="J452" s="50">
        <f>'地区別_在宅患者の疾病傾向(医療費)'!J56</f>
        <v>49720</v>
      </c>
      <c r="K452" s="101">
        <f>'地区別_在宅患者の疾病傾向(医療費)'!K56</f>
        <v>0.37223927528636669</v>
      </c>
      <c r="L452" s="104">
        <f t="shared" si="810"/>
        <v>55627.338596138376</v>
      </c>
      <c r="M452" s="209">
        <f t="shared" si="813"/>
        <v>3.9691346296618572E-2</v>
      </c>
      <c r="P452" s="112"/>
      <c r="Q452" s="112"/>
      <c r="R452" s="112"/>
    </row>
    <row r="453" spans="2:19" s="20" customFormat="1" ht="13.15" customHeight="1">
      <c r="B453" s="321"/>
      <c r="C453" s="330"/>
      <c r="D453" s="325"/>
      <c r="E453" s="83" t="s">
        <v>151</v>
      </c>
      <c r="F453" s="83"/>
      <c r="G453" s="84"/>
      <c r="H453" s="85">
        <f>'地区別_在宅患者の疾病傾向(医療費)'!H57</f>
        <v>38773823420</v>
      </c>
      <c r="I453" s="67" t="s">
        <v>132</v>
      </c>
      <c r="J453" s="52">
        <f>'地区別_在宅患者の疾病傾向(医療費)'!J57</f>
        <v>133570</v>
      </c>
      <c r="K453" s="67" t="s">
        <v>132</v>
      </c>
      <c r="L453" s="106">
        <f t="shared" si="810"/>
        <v>290288.41371565469</v>
      </c>
      <c r="M453" s="210">
        <f t="shared" si="813"/>
        <v>0.10662858255911792</v>
      </c>
      <c r="P453" s="112"/>
      <c r="Q453" s="112"/>
      <c r="R453" s="112"/>
    </row>
    <row r="454" spans="2:19">
      <c r="D454" s="326"/>
      <c r="G454" s="20"/>
      <c r="H454" s="20"/>
      <c r="I454" s="20"/>
      <c r="J454" s="20"/>
      <c r="K454" s="20"/>
      <c r="L454" s="20"/>
      <c r="N454" s="20"/>
      <c r="O454" s="20"/>
      <c r="S454" s="20"/>
    </row>
    <row r="455" spans="2:19">
      <c r="D455" s="327"/>
      <c r="G455" s="20"/>
      <c r="H455" s="20"/>
      <c r="I455" s="20"/>
      <c r="J455" s="20"/>
      <c r="K455" s="20"/>
      <c r="L455" s="20"/>
      <c r="N455" s="20"/>
      <c r="O455" s="20"/>
      <c r="S455" s="20"/>
    </row>
    <row r="456" spans="2:19">
      <c r="D456" s="327"/>
      <c r="G456" s="20"/>
      <c r="H456" s="20"/>
      <c r="I456" s="20"/>
      <c r="J456" s="20"/>
      <c r="K456" s="20"/>
      <c r="L456" s="20"/>
      <c r="N456" s="20"/>
      <c r="O456" s="20"/>
      <c r="S456" s="20"/>
    </row>
    <row r="457" spans="2:19">
      <c r="D457" s="327"/>
      <c r="G457" s="20"/>
      <c r="H457" s="20"/>
      <c r="I457" s="20"/>
      <c r="J457" s="20"/>
      <c r="K457" s="20"/>
      <c r="L457" s="20"/>
      <c r="N457" s="20"/>
      <c r="O457" s="20"/>
      <c r="S457" s="20"/>
    </row>
    <row r="458" spans="2:19">
      <c r="D458" s="327"/>
      <c r="G458" s="20"/>
      <c r="H458" s="20"/>
      <c r="I458" s="20"/>
      <c r="J458" s="20"/>
      <c r="K458" s="20"/>
      <c r="L458" s="20"/>
      <c r="N458" s="20"/>
      <c r="O458" s="20"/>
      <c r="S458" s="20"/>
    </row>
    <row r="459" spans="2:19">
      <c r="D459" s="327"/>
      <c r="G459" s="20"/>
      <c r="H459" s="20"/>
      <c r="I459" s="20"/>
      <c r="J459" s="20"/>
      <c r="K459" s="20"/>
      <c r="L459" s="20"/>
      <c r="N459" s="20"/>
      <c r="O459" s="20"/>
      <c r="S459" s="20"/>
    </row>
    <row r="460" spans="2:19">
      <c r="D460" s="326"/>
      <c r="G460" s="20"/>
      <c r="H460" s="20"/>
      <c r="I460" s="20"/>
      <c r="J460" s="20"/>
      <c r="K460" s="20"/>
      <c r="L460" s="20"/>
      <c r="N460" s="20"/>
      <c r="O460" s="20"/>
      <c r="S460" s="20"/>
    </row>
    <row r="461" spans="2:19">
      <c r="D461" s="327"/>
      <c r="G461" s="20"/>
      <c r="H461" s="20"/>
      <c r="I461" s="20"/>
      <c r="J461" s="20"/>
      <c r="K461" s="20"/>
      <c r="L461" s="20"/>
      <c r="N461" s="20"/>
      <c r="O461" s="20"/>
      <c r="S461" s="20"/>
    </row>
    <row r="462" spans="2:19">
      <c r="D462" s="327"/>
      <c r="G462" s="20"/>
      <c r="H462" s="20"/>
      <c r="I462" s="20"/>
      <c r="J462" s="20"/>
      <c r="K462" s="20"/>
      <c r="L462" s="20"/>
      <c r="N462" s="20"/>
      <c r="O462" s="20"/>
      <c r="S462" s="20"/>
    </row>
    <row r="463" spans="2:19">
      <c r="D463" s="327"/>
    </row>
    <row r="464" spans="2:19">
      <c r="D464" s="327"/>
    </row>
    <row r="465" spans="4:4">
      <c r="D465" s="327"/>
    </row>
  </sheetData>
  <sortState ref="H6:H9">
    <sortCondition descending="1" ref="H5"/>
  </sortState>
  <mergeCells count="227">
    <mergeCell ref="B436:B441"/>
    <mergeCell ref="B442:B447"/>
    <mergeCell ref="B448:C453"/>
    <mergeCell ref="B382:B387"/>
    <mergeCell ref="B388:B393"/>
    <mergeCell ref="B394:B399"/>
    <mergeCell ref="B400:B405"/>
    <mergeCell ref="B406:B411"/>
    <mergeCell ref="B412:B417"/>
    <mergeCell ref="B418:B423"/>
    <mergeCell ref="B424:B429"/>
    <mergeCell ref="B430:B435"/>
    <mergeCell ref="C436:C441"/>
    <mergeCell ref="C442:C447"/>
    <mergeCell ref="C412:C417"/>
    <mergeCell ref="C418:C423"/>
    <mergeCell ref="C424:C429"/>
    <mergeCell ref="C430:C435"/>
    <mergeCell ref="C394:C399"/>
    <mergeCell ref="C400:C405"/>
    <mergeCell ref="C406:C411"/>
    <mergeCell ref="B328:B333"/>
    <mergeCell ref="B334:B339"/>
    <mergeCell ref="B340:B345"/>
    <mergeCell ref="B346:B351"/>
    <mergeCell ref="B352:B357"/>
    <mergeCell ref="B358:B363"/>
    <mergeCell ref="B364:B369"/>
    <mergeCell ref="B370:B375"/>
    <mergeCell ref="B376:B381"/>
    <mergeCell ref="B274:B279"/>
    <mergeCell ref="B280:B285"/>
    <mergeCell ref="B286:B291"/>
    <mergeCell ref="B292:B297"/>
    <mergeCell ref="B298:B303"/>
    <mergeCell ref="B304:B309"/>
    <mergeCell ref="B310:B315"/>
    <mergeCell ref="B316:B321"/>
    <mergeCell ref="B322:B327"/>
    <mergeCell ref="B220:B225"/>
    <mergeCell ref="B226:B231"/>
    <mergeCell ref="B232:B237"/>
    <mergeCell ref="B238:B243"/>
    <mergeCell ref="B244:B249"/>
    <mergeCell ref="B250:B255"/>
    <mergeCell ref="B256:B261"/>
    <mergeCell ref="B262:B267"/>
    <mergeCell ref="B268:B273"/>
    <mergeCell ref="B166:B171"/>
    <mergeCell ref="B172:B177"/>
    <mergeCell ref="B178:B183"/>
    <mergeCell ref="B184:B189"/>
    <mergeCell ref="B190:B195"/>
    <mergeCell ref="B196:B201"/>
    <mergeCell ref="B202:B207"/>
    <mergeCell ref="B208:B213"/>
    <mergeCell ref="B214:B219"/>
    <mergeCell ref="B112:B117"/>
    <mergeCell ref="B118:B123"/>
    <mergeCell ref="B124:B129"/>
    <mergeCell ref="B130:B135"/>
    <mergeCell ref="B136:B141"/>
    <mergeCell ref="B142:B147"/>
    <mergeCell ref="B148:B153"/>
    <mergeCell ref="B154:B159"/>
    <mergeCell ref="B160:B165"/>
    <mergeCell ref="B58:B63"/>
    <mergeCell ref="B64:B69"/>
    <mergeCell ref="B70:B75"/>
    <mergeCell ref="B76:B81"/>
    <mergeCell ref="B82:B87"/>
    <mergeCell ref="B88:B93"/>
    <mergeCell ref="B94:B99"/>
    <mergeCell ref="B100:B105"/>
    <mergeCell ref="B106:B111"/>
    <mergeCell ref="B4:B9"/>
    <mergeCell ref="B10:B15"/>
    <mergeCell ref="B16:B21"/>
    <mergeCell ref="B22:B27"/>
    <mergeCell ref="B28:B33"/>
    <mergeCell ref="B34:B39"/>
    <mergeCell ref="B40:B45"/>
    <mergeCell ref="B46:B51"/>
    <mergeCell ref="B52:B57"/>
    <mergeCell ref="C46:C51"/>
    <mergeCell ref="C52:C57"/>
    <mergeCell ref="C58:C63"/>
    <mergeCell ref="C28:C33"/>
    <mergeCell ref="C34:C39"/>
    <mergeCell ref="C40:C45"/>
    <mergeCell ref="F3:G3"/>
    <mergeCell ref="C4:C9"/>
    <mergeCell ref="C10:C15"/>
    <mergeCell ref="C16:C21"/>
    <mergeCell ref="C22:C27"/>
    <mergeCell ref="D4:D9"/>
    <mergeCell ref="D10:D15"/>
    <mergeCell ref="D16:D21"/>
    <mergeCell ref="D22:D27"/>
    <mergeCell ref="D28:D33"/>
    <mergeCell ref="D34:D39"/>
    <mergeCell ref="D40:D45"/>
    <mergeCell ref="D46:D51"/>
    <mergeCell ref="D52:D57"/>
    <mergeCell ref="D58:D63"/>
    <mergeCell ref="C106:C111"/>
    <mergeCell ref="C112:C117"/>
    <mergeCell ref="C118:C123"/>
    <mergeCell ref="C124:C129"/>
    <mergeCell ref="C82:C87"/>
    <mergeCell ref="C88:C93"/>
    <mergeCell ref="C94:C99"/>
    <mergeCell ref="C100:C105"/>
    <mergeCell ref="C64:C69"/>
    <mergeCell ref="C70:C75"/>
    <mergeCell ref="C76:C81"/>
    <mergeCell ref="C172:C177"/>
    <mergeCell ref="C178:C183"/>
    <mergeCell ref="C184:C189"/>
    <mergeCell ref="C190:C195"/>
    <mergeCell ref="C148:C153"/>
    <mergeCell ref="C154:C159"/>
    <mergeCell ref="C160:C165"/>
    <mergeCell ref="C166:C171"/>
    <mergeCell ref="C130:C135"/>
    <mergeCell ref="C136:C141"/>
    <mergeCell ref="C142:C147"/>
    <mergeCell ref="C238:C243"/>
    <mergeCell ref="C244:C249"/>
    <mergeCell ref="C250:C255"/>
    <mergeCell ref="C256:C261"/>
    <mergeCell ref="C214:C219"/>
    <mergeCell ref="C220:C225"/>
    <mergeCell ref="C226:C231"/>
    <mergeCell ref="C232:C237"/>
    <mergeCell ref="C196:C201"/>
    <mergeCell ref="C202:C207"/>
    <mergeCell ref="C208:C213"/>
    <mergeCell ref="C370:C375"/>
    <mergeCell ref="C376:C381"/>
    <mergeCell ref="C382:C387"/>
    <mergeCell ref="C388:C393"/>
    <mergeCell ref="C346:C351"/>
    <mergeCell ref="C352:C357"/>
    <mergeCell ref="C358:C363"/>
    <mergeCell ref="C364:C369"/>
    <mergeCell ref="C328:C333"/>
    <mergeCell ref="C334:C339"/>
    <mergeCell ref="C340:C345"/>
    <mergeCell ref="C304:C309"/>
    <mergeCell ref="C310:C315"/>
    <mergeCell ref="C316:C321"/>
    <mergeCell ref="C322:C327"/>
    <mergeCell ref="C280:C285"/>
    <mergeCell ref="C286:C291"/>
    <mergeCell ref="C292:C297"/>
    <mergeCell ref="C298:C303"/>
    <mergeCell ref="C262:C267"/>
    <mergeCell ref="C268:C273"/>
    <mergeCell ref="C274:C279"/>
    <mergeCell ref="D64:D69"/>
    <mergeCell ref="D70:D75"/>
    <mergeCell ref="D76:D81"/>
    <mergeCell ref="D82:D87"/>
    <mergeCell ref="D88:D93"/>
    <mergeCell ref="D94:D99"/>
    <mergeCell ref="D100:D105"/>
    <mergeCell ref="D106:D111"/>
    <mergeCell ref="D112:D117"/>
    <mergeCell ref="D118:D123"/>
    <mergeCell ref="D124:D129"/>
    <mergeCell ref="D130:D135"/>
    <mergeCell ref="D136:D141"/>
    <mergeCell ref="D142:D147"/>
    <mergeCell ref="D148:D153"/>
    <mergeCell ref="D154:D159"/>
    <mergeCell ref="D160:D165"/>
    <mergeCell ref="D166:D171"/>
    <mergeCell ref="D172:D177"/>
    <mergeCell ref="D178:D183"/>
    <mergeCell ref="D184:D189"/>
    <mergeCell ref="D190:D195"/>
    <mergeCell ref="D196:D201"/>
    <mergeCell ref="D202:D207"/>
    <mergeCell ref="D208:D213"/>
    <mergeCell ref="D214:D219"/>
    <mergeCell ref="D220:D225"/>
    <mergeCell ref="D226:D231"/>
    <mergeCell ref="D232:D237"/>
    <mergeCell ref="D238:D243"/>
    <mergeCell ref="D244:D249"/>
    <mergeCell ref="D250:D255"/>
    <mergeCell ref="D256:D261"/>
    <mergeCell ref="D262:D267"/>
    <mergeCell ref="D268:D273"/>
    <mergeCell ref="D274:D279"/>
    <mergeCell ref="D280:D285"/>
    <mergeCell ref="D286:D291"/>
    <mergeCell ref="D292:D297"/>
    <mergeCell ref="D298:D303"/>
    <mergeCell ref="D304:D309"/>
    <mergeCell ref="D310:D315"/>
    <mergeCell ref="D316:D321"/>
    <mergeCell ref="D322:D327"/>
    <mergeCell ref="D328:D333"/>
    <mergeCell ref="D334:D339"/>
    <mergeCell ref="D340:D345"/>
    <mergeCell ref="D346:D351"/>
    <mergeCell ref="D352:D357"/>
    <mergeCell ref="D358:D363"/>
    <mergeCell ref="D364:D369"/>
    <mergeCell ref="D370:D375"/>
    <mergeCell ref="D376:D381"/>
    <mergeCell ref="D382:D387"/>
    <mergeCell ref="D442:D447"/>
    <mergeCell ref="D448:D453"/>
    <mergeCell ref="D454:D459"/>
    <mergeCell ref="D460:D465"/>
    <mergeCell ref="D388:D393"/>
    <mergeCell ref="D394:D399"/>
    <mergeCell ref="D400:D405"/>
    <mergeCell ref="D406:D411"/>
    <mergeCell ref="D412:D417"/>
    <mergeCell ref="D418:D423"/>
    <mergeCell ref="D424:D429"/>
    <mergeCell ref="D430:D435"/>
    <mergeCell ref="D436:D441"/>
  </mergeCells>
  <phoneticPr fontId="3"/>
  <pageMargins left="0.39370078740157483" right="0.23622047244094491" top="0.43307086614173229" bottom="0.31496062992125984" header="0.31496062992125984" footer="0.19685039370078741"/>
  <pageSetup paperSize="9" scale="66" orientation="portrait" r:id="rId1"/>
  <headerFooter>
    <oddHeader>&amp;R&amp;"ＭＳ 明朝,標準"&amp;12 2-14.在宅医療に係る分析</oddHeader>
  </headerFooter>
  <rowBreaks count="5" manualBreakCount="5">
    <brk id="87" max="16383" man="1"/>
    <brk id="171" max="16383" man="1"/>
    <brk id="255" max="16383" man="1"/>
    <brk id="339" max="16383" man="1"/>
    <brk id="423" max="16383" man="1"/>
  </rowBreaks>
  <ignoredErrors>
    <ignoredError sqref="F4:F8 F10:F14 F16:F20 F22:F26 F28:F32 F34:F38 F40:F44 F46:F50 F52:F56 F58:F62 F64:F68 F70:F74 F76:F80 F82:F86 F88:F92 F94:F98 F100:F104 F106:F110 F112:F116 F118:F122 F124:F128 F130:F134 F136:F140 F142:F146 F148:F152 F154:F158 F160:F164 F166:F170 F172:F176 F178:F182 F184:F188 F190:F194 F196:F200 F202:F206 F208:F212 F214:F218 F220:F224 F226:F230 F232:F236 F238:F242 F244:F248 F250:F254 F256:F260 F262:F266 F268:F272 F274:F278 F280:F284 F286:F290 F292:F296 F298:F302 F304:F308 F310:F314 F316:F320 F322:F326 F328:F332 F334:F338 F340:F344 F346:F350 F352:F356 F358:F362 F364:F368 F370:F374 F376:F380 F382:F386 F388:F392 F394:F398 F400:F404 F406:F410 F412:F416 F418:F422 F424:F428 F430:F434 F436:F440 F442:F446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Q59"/>
  <sheetViews>
    <sheetView showGridLines="0" zoomScaleNormal="100" zoomScaleSheetLayoutView="100" workbookViewId="0"/>
  </sheetViews>
  <sheetFormatPr defaultColWidth="9" defaultRowHeight="13.5"/>
  <cols>
    <col min="1" max="1" width="4.625" style="8" customWidth="1"/>
    <col min="2" max="2" width="2.625" style="8" customWidth="1"/>
    <col min="3" max="4" width="13.25" style="8" customWidth="1"/>
    <col min="5" max="5" width="4.625" style="8" customWidth="1"/>
    <col min="6" max="6" width="5.625" style="8" customWidth="1"/>
    <col min="7" max="7" width="23.25" style="8" bestFit="1" customWidth="1"/>
    <col min="8" max="8" width="16" style="8" customWidth="1"/>
    <col min="9" max="13" width="12.375" style="8" customWidth="1"/>
    <col min="14" max="15" width="9" style="8"/>
    <col min="16" max="16" width="15" style="12" customWidth="1"/>
    <col min="17" max="17" width="12.5" style="12" customWidth="1"/>
    <col min="18" max="16384" width="9" style="8"/>
  </cols>
  <sheetData>
    <row r="1" spans="2:17" ht="16.5" customHeight="1">
      <c r="B1" s="21" t="s">
        <v>316</v>
      </c>
      <c r="C1" s="21"/>
      <c r="D1" s="189"/>
    </row>
    <row r="2" spans="2:17" ht="16.5" customHeight="1">
      <c r="B2" s="21" t="s">
        <v>317</v>
      </c>
      <c r="C2" s="21"/>
      <c r="D2" s="189"/>
      <c r="F2" s="8" t="s">
        <v>204</v>
      </c>
      <c r="P2" s="8" t="s">
        <v>212</v>
      </c>
    </row>
    <row r="3" spans="2:17" ht="45">
      <c r="B3" s="13"/>
      <c r="C3" s="13" t="s">
        <v>74</v>
      </c>
      <c r="D3" s="140" t="s">
        <v>211</v>
      </c>
      <c r="E3" s="14" t="s">
        <v>85</v>
      </c>
      <c r="F3" s="310" t="s">
        <v>92</v>
      </c>
      <c r="G3" s="311"/>
      <c r="H3" s="15" t="s">
        <v>169</v>
      </c>
      <c r="I3" s="146" t="s">
        <v>200</v>
      </c>
      <c r="J3" s="17" t="s">
        <v>93</v>
      </c>
      <c r="K3" s="146" t="s">
        <v>201</v>
      </c>
      <c r="L3" s="100" t="s">
        <v>168</v>
      </c>
      <c r="M3" s="100" t="s">
        <v>206</v>
      </c>
      <c r="P3" s="221" t="s">
        <v>74</v>
      </c>
      <c r="Q3" s="214" t="s">
        <v>213</v>
      </c>
    </row>
    <row r="4" spans="2:17" s="20" customFormat="1" ht="12">
      <c r="B4" s="298">
        <v>1</v>
      </c>
      <c r="C4" s="298" t="s">
        <v>124</v>
      </c>
      <c r="D4" s="312">
        <f>Q4</f>
        <v>146860</v>
      </c>
      <c r="E4" s="57">
        <v>1</v>
      </c>
      <c r="F4" s="86" t="s">
        <v>224</v>
      </c>
      <c r="G4" s="30" t="s">
        <v>225</v>
      </c>
      <c r="H4" s="235">
        <v>721634632</v>
      </c>
      <c r="I4" s="58">
        <f>IFERROR(H4/H9,"-")</f>
        <v>0.15197283568757111</v>
      </c>
      <c r="J4" s="46">
        <v>12395</v>
      </c>
      <c r="K4" s="58">
        <f>IFERROR(J4/J9,"-")</f>
        <v>0.70840715551237354</v>
      </c>
      <c r="L4" s="102">
        <f>IFERROR(H4/J4,"-")</f>
        <v>58219.817022993142</v>
      </c>
      <c r="M4" s="207">
        <f>IFERROR(J4/$Q$4,0)</f>
        <v>8.4400108947296743E-2</v>
      </c>
      <c r="P4" s="113" t="s">
        <v>214</v>
      </c>
      <c r="Q4" s="213">
        <f>'地区別_在宅(医科)'!BO7</f>
        <v>146860</v>
      </c>
    </row>
    <row r="5" spans="2:17" s="20" customFormat="1" ht="12">
      <c r="B5" s="316"/>
      <c r="C5" s="316"/>
      <c r="D5" s="313"/>
      <c r="E5" s="60">
        <v>2</v>
      </c>
      <c r="F5" s="75" t="s">
        <v>230</v>
      </c>
      <c r="G5" s="31" t="s">
        <v>231</v>
      </c>
      <c r="H5" s="77">
        <v>478491393</v>
      </c>
      <c r="I5" s="61">
        <f>IFERROR(H5/H9,"-")</f>
        <v>0.10076802113109508</v>
      </c>
      <c r="J5" s="48">
        <v>10203</v>
      </c>
      <c r="K5" s="61">
        <f>IFERROR(J5/J9,"-")</f>
        <v>0.58312853632051209</v>
      </c>
      <c r="L5" s="103">
        <f t="shared" ref="L5:L57" si="0">IFERROR(H5/J5,"-")</f>
        <v>46897.127609526608</v>
      </c>
      <c r="M5" s="208">
        <f t="shared" ref="M5:M9" si="1">IFERROR(J5/$Q$4,0)</f>
        <v>6.9474329293204407E-2</v>
      </c>
      <c r="P5" s="113" t="s">
        <v>215</v>
      </c>
      <c r="Q5" s="213">
        <f>'地区別_在宅(医科)'!BO8</f>
        <v>109325</v>
      </c>
    </row>
    <row r="6" spans="2:17" s="20" customFormat="1" ht="12">
      <c r="B6" s="316"/>
      <c r="C6" s="316"/>
      <c r="D6" s="313"/>
      <c r="E6" s="60">
        <v>3</v>
      </c>
      <c r="F6" s="75" t="s">
        <v>226</v>
      </c>
      <c r="G6" s="34" t="s">
        <v>227</v>
      </c>
      <c r="H6" s="77">
        <v>679793103</v>
      </c>
      <c r="I6" s="61">
        <f>IFERROR(H6/H9,"-")</f>
        <v>0.14316120785035039</v>
      </c>
      <c r="J6" s="48">
        <v>8111</v>
      </c>
      <c r="K6" s="61">
        <f>IFERROR(J6/J9,"-")</f>
        <v>0.46356518260273188</v>
      </c>
      <c r="L6" s="103">
        <f t="shared" si="0"/>
        <v>83811.256688447786</v>
      </c>
      <c r="M6" s="208">
        <f t="shared" si="1"/>
        <v>5.5229470243769577E-2</v>
      </c>
      <c r="P6" s="113" t="s">
        <v>216</v>
      </c>
      <c r="Q6" s="213">
        <f>'地区別_在宅(医科)'!BO9</f>
        <v>174606</v>
      </c>
    </row>
    <row r="7" spans="2:17" s="20" customFormat="1" ht="12">
      <c r="B7" s="316"/>
      <c r="C7" s="316"/>
      <c r="D7" s="313"/>
      <c r="E7" s="60">
        <v>4</v>
      </c>
      <c r="F7" s="75" t="s">
        <v>232</v>
      </c>
      <c r="G7" s="34" t="s">
        <v>233</v>
      </c>
      <c r="H7" s="77">
        <v>340396168</v>
      </c>
      <c r="I7" s="61">
        <f>IFERROR(H7/H9,"-")</f>
        <v>7.1685820793787589E-2</v>
      </c>
      <c r="J7" s="48">
        <v>6518</v>
      </c>
      <c r="K7" s="61">
        <f>IFERROR(J7/J9,"-")</f>
        <v>0.37252100360061724</v>
      </c>
      <c r="L7" s="103">
        <f t="shared" si="0"/>
        <v>52224.020865296101</v>
      </c>
      <c r="M7" s="208">
        <f t="shared" si="1"/>
        <v>4.438240501157565E-2</v>
      </c>
      <c r="P7" s="113" t="s">
        <v>217</v>
      </c>
      <c r="Q7" s="213">
        <f>'地区別_在宅(医科)'!BO10</f>
        <v>125135</v>
      </c>
    </row>
    <row r="8" spans="2:17" s="20" customFormat="1" ht="36">
      <c r="B8" s="316"/>
      <c r="C8" s="316"/>
      <c r="D8" s="313"/>
      <c r="E8" s="63">
        <v>5</v>
      </c>
      <c r="F8" s="79" t="s">
        <v>236</v>
      </c>
      <c r="G8" s="35" t="s">
        <v>237</v>
      </c>
      <c r="H8" s="81">
        <v>214035302</v>
      </c>
      <c r="I8" s="101">
        <f>IFERROR(H8/H9,"-")</f>
        <v>4.5074820885516564E-2</v>
      </c>
      <c r="J8" s="50">
        <v>6482</v>
      </c>
      <c r="K8" s="101">
        <f>IFERROR(J8/J9,"-")</f>
        <v>0.37046350802994799</v>
      </c>
      <c r="L8" s="104">
        <f t="shared" si="0"/>
        <v>33019.947855600127</v>
      </c>
      <c r="M8" s="209">
        <f t="shared" si="1"/>
        <v>4.4137273593898949E-2</v>
      </c>
      <c r="P8" s="113" t="s">
        <v>218</v>
      </c>
      <c r="Q8" s="213">
        <f>'地区別_在宅(医科)'!BO11</f>
        <v>100765</v>
      </c>
    </row>
    <row r="9" spans="2:17" s="20" customFormat="1" ht="14.25" customHeight="1">
      <c r="B9" s="299"/>
      <c r="C9" s="299"/>
      <c r="D9" s="315"/>
      <c r="E9" s="82" t="s">
        <v>151</v>
      </c>
      <c r="F9" s="83"/>
      <c r="G9" s="84"/>
      <c r="H9" s="85">
        <v>4748444870</v>
      </c>
      <c r="I9" s="67" t="s">
        <v>94</v>
      </c>
      <c r="J9" s="52">
        <v>17497</v>
      </c>
      <c r="K9" s="67" t="s">
        <v>141</v>
      </c>
      <c r="L9" s="106">
        <f t="shared" si="0"/>
        <v>271386.23021089332</v>
      </c>
      <c r="M9" s="210">
        <f t="shared" si="1"/>
        <v>0.11914067819692224</v>
      </c>
      <c r="P9" s="113" t="s">
        <v>219</v>
      </c>
      <c r="Q9" s="213">
        <f>'地区別_在宅(医科)'!BO12</f>
        <v>125950</v>
      </c>
    </row>
    <row r="10" spans="2:17" s="20" customFormat="1" ht="12">
      <c r="B10" s="298">
        <v>2</v>
      </c>
      <c r="C10" s="298" t="s">
        <v>135</v>
      </c>
      <c r="D10" s="312">
        <f>Q5</f>
        <v>109325</v>
      </c>
      <c r="E10" s="57">
        <v>1</v>
      </c>
      <c r="F10" s="86" t="s">
        <v>224</v>
      </c>
      <c r="G10" s="30" t="s">
        <v>225</v>
      </c>
      <c r="H10" s="235">
        <v>431475891</v>
      </c>
      <c r="I10" s="58">
        <f t="shared" ref="I10" si="2">IFERROR(H10/H15,"-")</f>
        <v>0.14229373263812284</v>
      </c>
      <c r="J10" s="46">
        <v>7332</v>
      </c>
      <c r="K10" s="58">
        <f t="shared" ref="K10" si="3">IFERROR(J10/J15,"-")</f>
        <v>0.69254746387078492</v>
      </c>
      <c r="L10" s="102">
        <f t="shared" si="0"/>
        <v>58848.321194762684</v>
      </c>
      <c r="M10" s="207">
        <f>IFERROR(J10/$Q$5,0)</f>
        <v>6.7066087354219067E-2</v>
      </c>
      <c r="P10" s="113" t="s">
        <v>220</v>
      </c>
      <c r="Q10" s="213">
        <f>'地区別_在宅(医科)'!BO13</f>
        <v>129240</v>
      </c>
    </row>
    <row r="11" spans="2:17" s="20" customFormat="1" ht="12">
      <c r="B11" s="316"/>
      <c r="C11" s="316"/>
      <c r="D11" s="313"/>
      <c r="E11" s="60">
        <v>2</v>
      </c>
      <c r="F11" s="75" t="s">
        <v>230</v>
      </c>
      <c r="G11" s="31" t="s">
        <v>231</v>
      </c>
      <c r="H11" s="77">
        <v>281537515</v>
      </c>
      <c r="I11" s="61">
        <f t="shared" ref="I11" si="4">IFERROR(H11/H15,"-")</f>
        <v>9.2846494375769181E-2</v>
      </c>
      <c r="J11" s="48">
        <v>6221</v>
      </c>
      <c r="K11" s="61">
        <f t="shared" ref="K11" si="5">IFERROR(J11/J15,"-")</f>
        <v>0.58760744309058277</v>
      </c>
      <c r="L11" s="103">
        <f t="shared" si="0"/>
        <v>45255.99019450249</v>
      </c>
      <c r="M11" s="208">
        <f t="shared" ref="M11:M15" si="6">IFERROR(J11/$Q$5,0)</f>
        <v>5.690372741824834E-2</v>
      </c>
      <c r="P11" s="113" t="s">
        <v>221</v>
      </c>
      <c r="Q11" s="213">
        <f>'地区別_在宅(医科)'!BO14</f>
        <v>358409</v>
      </c>
    </row>
    <row r="12" spans="2:17" s="20" customFormat="1" ht="12">
      <c r="B12" s="316"/>
      <c r="C12" s="316"/>
      <c r="D12" s="313"/>
      <c r="E12" s="60">
        <v>3</v>
      </c>
      <c r="F12" s="75" t="s">
        <v>226</v>
      </c>
      <c r="G12" s="34" t="s">
        <v>227</v>
      </c>
      <c r="H12" s="77">
        <v>430891057</v>
      </c>
      <c r="I12" s="61">
        <f t="shared" ref="I12" si="7">IFERROR(H12/H15,"-")</f>
        <v>0.1421008638948871</v>
      </c>
      <c r="J12" s="48">
        <v>4895</v>
      </c>
      <c r="K12" s="61">
        <f t="shared" ref="K12" si="8">IFERROR(J12/J15,"-")</f>
        <v>0.46235949749693017</v>
      </c>
      <c r="L12" s="103">
        <f t="shared" si="0"/>
        <v>88026.773646578135</v>
      </c>
      <c r="M12" s="208">
        <f t="shared" si="6"/>
        <v>4.477475417333638E-2</v>
      </c>
      <c r="P12" s="113" t="s">
        <v>222</v>
      </c>
      <c r="Q12" s="213">
        <f>'地区別_在宅(医科)'!BO15</f>
        <v>1252666</v>
      </c>
    </row>
    <row r="13" spans="2:17" s="20" customFormat="1" ht="36">
      <c r="B13" s="316"/>
      <c r="C13" s="316"/>
      <c r="D13" s="313"/>
      <c r="E13" s="60">
        <v>4</v>
      </c>
      <c r="F13" s="75" t="s">
        <v>236</v>
      </c>
      <c r="G13" s="34" t="s">
        <v>237</v>
      </c>
      <c r="H13" s="77">
        <v>152550466</v>
      </c>
      <c r="I13" s="61">
        <f t="shared" ref="I13" si="9">IFERROR(H13/H15,"-")</f>
        <v>5.0308663069253731E-2</v>
      </c>
      <c r="J13" s="48">
        <v>4025</v>
      </c>
      <c r="K13" s="61">
        <f t="shared" ref="K13" si="10">IFERROR(J13/J15,"-")</f>
        <v>0.38018324360064232</v>
      </c>
      <c r="L13" s="103">
        <f t="shared" si="0"/>
        <v>37900.736894409936</v>
      </c>
      <c r="M13" s="208">
        <f t="shared" si="6"/>
        <v>3.6816830551109077E-2</v>
      </c>
      <c r="P13" s="112"/>
      <c r="Q13" s="112"/>
    </row>
    <row r="14" spans="2:17" s="20" customFormat="1">
      <c r="B14" s="316"/>
      <c r="C14" s="316"/>
      <c r="D14" s="313"/>
      <c r="E14" s="63">
        <v>5</v>
      </c>
      <c r="F14" s="79" t="s">
        <v>234</v>
      </c>
      <c r="G14" s="35" t="s">
        <v>235</v>
      </c>
      <c r="H14" s="81">
        <v>218471989</v>
      </c>
      <c r="I14" s="101">
        <f t="shared" ref="I14" si="11">IFERROR(H14/H15,"-")</f>
        <v>7.2048509407180092E-2</v>
      </c>
      <c r="J14" s="50">
        <v>4002</v>
      </c>
      <c r="K14" s="101">
        <f t="shared" ref="K14" si="12">IFERROR(J14/J15,"-")</f>
        <v>0.37801076792292432</v>
      </c>
      <c r="L14" s="104">
        <f t="shared" si="0"/>
        <v>54590.701899050473</v>
      </c>
      <c r="M14" s="209">
        <f t="shared" si="6"/>
        <v>3.6606448662245598E-2</v>
      </c>
      <c r="P14" s="112"/>
      <c r="Q14" s="112"/>
    </row>
    <row r="15" spans="2:17" s="20" customFormat="1">
      <c r="B15" s="299"/>
      <c r="C15" s="299"/>
      <c r="D15" s="315"/>
      <c r="E15" s="82" t="s">
        <v>151</v>
      </c>
      <c r="F15" s="83"/>
      <c r="G15" s="84"/>
      <c r="H15" s="85">
        <v>3032290200</v>
      </c>
      <c r="I15" s="67" t="s">
        <v>94</v>
      </c>
      <c r="J15" s="52">
        <v>10587</v>
      </c>
      <c r="K15" s="67" t="s">
        <v>132</v>
      </c>
      <c r="L15" s="106">
        <f t="shared" si="0"/>
        <v>286416.3785775007</v>
      </c>
      <c r="M15" s="210">
        <f t="shared" si="6"/>
        <v>9.6839698147724668E-2</v>
      </c>
      <c r="P15" s="112"/>
      <c r="Q15" s="112"/>
    </row>
    <row r="16" spans="2:17" s="20" customFormat="1" ht="12" customHeight="1">
      <c r="B16" s="298">
        <v>3</v>
      </c>
      <c r="C16" s="298" t="s">
        <v>125</v>
      </c>
      <c r="D16" s="312">
        <f>Q6</f>
        <v>174606</v>
      </c>
      <c r="E16" s="57">
        <v>1</v>
      </c>
      <c r="F16" s="86" t="s">
        <v>224</v>
      </c>
      <c r="G16" s="30" t="s">
        <v>225</v>
      </c>
      <c r="H16" s="235">
        <v>695565939</v>
      </c>
      <c r="I16" s="58">
        <f t="shared" ref="I16" si="13">IFERROR(H16/H21,"-")</f>
        <v>0.15837869215551201</v>
      </c>
      <c r="J16" s="46">
        <v>11809</v>
      </c>
      <c r="K16" s="58">
        <f t="shared" ref="K16" si="14">IFERROR(J16/J21,"-")</f>
        <v>0.71151412905946854</v>
      </c>
      <c r="L16" s="102">
        <f t="shared" si="0"/>
        <v>58901.341265136762</v>
      </c>
      <c r="M16" s="207">
        <f>IFERROR(J16/$Q$6,0)</f>
        <v>6.7632269223279848E-2</v>
      </c>
      <c r="P16" s="112"/>
      <c r="Q16" s="112"/>
    </row>
    <row r="17" spans="2:17" s="20" customFormat="1" ht="12" customHeight="1">
      <c r="B17" s="316"/>
      <c r="C17" s="316"/>
      <c r="D17" s="313"/>
      <c r="E17" s="60">
        <v>2</v>
      </c>
      <c r="F17" s="75" t="s">
        <v>230</v>
      </c>
      <c r="G17" s="31" t="s">
        <v>231</v>
      </c>
      <c r="H17" s="77">
        <v>434387186</v>
      </c>
      <c r="I17" s="61">
        <f t="shared" ref="I17" si="15">IFERROR(H17/H21,"-")</f>
        <v>9.8908917976492719E-2</v>
      </c>
      <c r="J17" s="48">
        <v>10055</v>
      </c>
      <c r="K17" s="61">
        <f t="shared" ref="K17" si="16">IFERROR(J17/J21,"-")</f>
        <v>0.60583237934566492</v>
      </c>
      <c r="L17" s="103">
        <f t="shared" si="0"/>
        <v>43201.11248135256</v>
      </c>
      <c r="M17" s="208">
        <f t="shared" ref="M17:M21" si="17">IFERROR(J17/$Q$6,0)</f>
        <v>5.7586795413674216E-2</v>
      </c>
      <c r="P17" s="112"/>
      <c r="Q17" s="112"/>
    </row>
    <row r="18" spans="2:17" s="20" customFormat="1" ht="12" customHeight="1">
      <c r="B18" s="316"/>
      <c r="C18" s="316"/>
      <c r="D18" s="313"/>
      <c r="E18" s="60">
        <v>3</v>
      </c>
      <c r="F18" s="75" t="s">
        <v>226</v>
      </c>
      <c r="G18" s="34" t="s">
        <v>227</v>
      </c>
      <c r="H18" s="77">
        <v>577119467</v>
      </c>
      <c r="I18" s="61">
        <f t="shared" ref="I18" si="18">IFERROR(H18/H21,"-")</f>
        <v>0.13140871522886083</v>
      </c>
      <c r="J18" s="48">
        <v>7779</v>
      </c>
      <c r="K18" s="61">
        <f t="shared" ref="K18" si="19">IFERROR(J18/J21,"-")</f>
        <v>0.46869916249924687</v>
      </c>
      <c r="L18" s="103">
        <f t="shared" si="0"/>
        <v>74189.415991772723</v>
      </c>
      <c r="M18" s="208">
        <f t="shared" si="17"/>
        <v>4.4551733617401466E-2</v>
      </c>
      <c r="P18" s="112"/>
      <c r="Q18" s="112"/>
    </row>
    <row r="19" spans="2:17" s="20" customFormat="1" ht="36" customHeight="1">
      <c r="B19" s="316"/>
      <c r="C19" s="316"/>
      <c r="D19" s="313"/>
      <c r="E19" s="60">
        <v>4</v>
      </c>
      <c r="F19" s="75" t="s">
        <v>236</v>
      </c>
      <c r="G19" s="34" t="s">
        <v>237</v>
      </c>
      <c r="H19" s="77">
        <v>194761689</v>
      </c>
      <c r="I19" s="61">
        <f t="shared" ref="I19" si="20">IFERROR(H19/H21,"-")</f>
        <v>4.4346768374203802E-2</v>
      </c>
      <c r="J19" s="48">
        <v>6465</v>
      </c>
      <c r="K19" s="61">
        <f t="shared" ref="K19" si="21">IFERROR(J19/J21,"-")</f>
        <v>0.38952822799301079</v>
      </c>
      <c r="L19" s="103">
        <f t="shared" si="0"/>
        <v>30125.551276102087</v>
      </c>
      <c r="M19" s="208">
        <f t="shared" si="17"/>
        <v>3.7026219030273873E-2</v>
      </c>
      <c r="P19" s="112"/>
      <c r="Q19" s="112"/>
    </row>
    <row r="20" spans="2:17" s="20" customFormat="1" ht="12" customHeight="1">
      <c r="B20" s="316"/>
      <c r="C20" s="316"/>
      <c r="D20" s="313"/>
      <c r="E20" s="63">
        <v>5</v>
      </c>
      <c r="F20" s="79" t="s">
        <v>234</v>
      </c>
      <c r="G20" s="35" t="s">
        <v>235</v>
      </c>
      <c r="H20" s="81">
        <v>343091796</v>
      </c>
      <c r="I20" s="101">
        <f t="shared" ref="I20" si="22">IFERROR(H20/H21,"-")</f>
        <v>7.8121177149483356E-2</v>
      </c>
      <c r="J20" s="50">
        <v>6300</v>
      </c>
      <c r="K20" s="101">
        <f t="shared" ref="K20" si="23">IFERROR(J20/J21,"-")</f>
        <v>0.3795866722901729</v>
      </c>
      <c r="L20" s="104">
        <f t="shared" si="0"/>
        <v>54459.015238095235</v>
      </c>
      <c r="M20" s="209">
        <f t="shared" si="17"/>
        <v>3.608123432184461E-2</v>
      </c>
      <c r="P20" s="112"/>
      <c r="Q20" s="112"/>
    </row>
    <row r="21" spans="2:17" s="20" customFormat="1">
      <c r="B21" s="299"/>
      <c r="C21" s="299"/>
      <c r="D21" s="315"/>
      <c r="E21" s="82" t="s">
        <v>151</v>
      </c>
      <c r="F21" s="83"/>
      <c r="G21" s="84"/>
      <c r="H21" s="85">
        <v>4391789890</v>
      </c>
      <c r="I21" s="67" t="s">
        <v>94</v>
      </c>
      <c r="J21" s="52">
        <v>16597</v>
      </c>
      <c r="K21" s="67" t="s">
        <v>132</v>
      </c>
      <c r="L21" s="106">
        <f t="shared" si="0"/>
        <v>264613.47773694043</v>
      </c>
      <c r="M21" s="210">
        <f t="shared" si="17"/>
        <v>9.5054007307881744E-2</v>
      </c>
      <c r="P21" s="112"/>
      <c r="Q21" s="112"/>
    </row>
    <row r="22" spans="2:17" s="20" customFormat="1" ht="12" customHeight="1">
      <c r="B22" s="298">
        <v>4</v>
      </c>
      <c r="C22" s="298" t="s">
        <v>136</v>
      </c>
      <c r="D22" s="312">
        <f>Q7</f>
        <v>125135</v>
      </c>
      <c r="E22" s="57">
        <v>1</v>
      </c>
      <c r="F22" s="86" t="s">
        <v>224</v>
      </c>
      <c r="G22" s="30" t="s">
        <v>225</v>
      </c>
      <c r="H22" s="235">
        <v>566014045</v>
      </c>
      <c r="I22" s="58">
        <f t="shared" ref="I22" si="24">IFERROR(H22/H27,"-")</f>
        <v>0.13223113574758485</v>
      </c>
      <c r="J22" s="46">
        <v>9473</v>
      </c>
      <c r="K22" s="58">
        <f t="shared" ref="K22" si="25">IFERROR(J22/J27,"-")</f>
        <v>0.69787829674377488</v>
      </c>
      <c r="L22" s="102">
        <f t="shared" si="0"/>
        <v>59750.242267497095</v>
      </c>
      <c r="M22" s="207">
        <f>IFERROR(J22/$Q$7,0)</f>
        <v>7.5702241579094581E-2</v>
      </c>
      <c r="P22" s="112"/>
      <c r="Q22" s="112"/>
    </row>
    <row r="23" spans="2:17" s="20" customFormat="1" ht="12" customHeight="1">
      <c r="B23" s="316"/>
      <c r="C23" s="316"/>
      <c r="D23" s="313"/>
      <c r="E23" s="60">
        <v>2</v>
      </c>
      <c r="F23" s="75" t="s">
        <v>230</v>
      </c>
      <c r="G23" s="31" t="s">
        <v>231</v>
      </c>
      <c r="H23" s="77">
        <v>388524240</v>
      </c>
      <c r="I23" s="61">
        <f t="shared" ref="I23" si="26">IFERROR(H23/H27,"-")</f>
        <v>9.0766301604171748E-2</v>
      </c>
      <c r="J23" s="48">
        <v>8050</v>
      </c>
      <c r="K23" s="61">
        <f t="shared" ref="K23" si="27">IFERROR(J23/J27,"-")</f>
        <v>0.59304552821570655</v>
      </c>
      <c r="L23" s="103">
        <f t="shared" si="0"/>
        <v>48263.880745341616</v>
      </c>
      <c r="M23" s="208">
        <f t="shared" ref="M23:M27" si="28">IFERROR(J23/$Q$7,0)</f>
        <v>6.4330523035122072E-2</v>
      </c>
      <c r="P23" s="112"/>
      <c r="Q23" s="112"/>
    </row>
    <row r="24" spans="2:17" s="20" customFormat="1" ht="12" customHeight="1">
      <c r="B24" s="316"/>
      <c r="C24" s="316"/>
      <c r="D24" s="313"/>
      <c r="E24" s="60">
        <v>3</v>
      </c>
      <c r="F24" s="75" t="s">
        <v>226</v>
      </c>
      <c r="G24" s="34" t="s">
        <v>227</v>
      </c>
      <c r="H24" s="77">
        <v>531746530</v>
      </c>
      <c r="I24" s="61">
        <f t="shared" ref="I24" si="29">IFERROR(H24/H27,"-")</f>
        <v>0.12422562339727312</v>
      </c>
      <c r="J24" s="48">
        <v>6370</v>
      </c>
      <c r="K24" s="61">
        <f t="shared" ref="K24" si="30">IFERROR(J24/J27,"-")</f>
        <v>0.46927950493590687</v>
      </c>
      <c r="L24" s="103">
        <f t="shared" si="0"/>
        <v>83476.692307692312</v>
      </c>
      <c r="M24" s="208">
        <f t="shared" si="28"/>
        <v>5.0905022575618332E-2</v>
      </c>
      <c r="P24" s="112"/>
      <c r="Q24" s="112"/>
    </row>
    <row r="25" spans="2:17" s="20" customFormat="1" ht="36" customHeight="1">
      <c r="B25" s="316"/>
      <c r="C25" s="316"/>
      <c r="D25" s="313"/>
      <c r="E25" s="60">
        <v>4</v>
      </c>
      <c r="F25" s="75" t="s">
        <v>236</v>
      </c>
      <c r="G25" s="34" t="s">
        <v>237</v>
      </c>
      <c r="H25" s="77">
        <v>210016723</v>
      </c>
      <c r="I25" s="61">
        <f t="shared" ref="I25" si="31">IFERROR(H25/H27,"-")</f>
        <v>4.9063711499024595E-2</v>
      </c>
      <c r="J25" s="48">
        <v>5471</v>
      </c>
      <c r="K25" s="61">
        <f t="shared" ref="K25" si="32">IFERROR(J25/J27,"-")</f>
        <v>0.40304994843082365</v>
      </c>
      <c r="L25" s="103">
        <f t="shared" si="0"/>
        <v>38387.264302686897</v>
      </c>
      <c r="M25" s="208">
        <f t="shared" si="28"/>
        <v>4.3720781555919609E-2</v>
      </c>
      <c r="P25" s="112"/>
      <c r="Q25" s="112"/>
    </row>
    <row r="26" spans="2:17" s="20" customFormat="1" ht="12" customHeight="1">
      <c r="B26" s="316"/>
      <c r="C26" s="316"/>
      <c r="D26" s="313"/>
      <c r="E26" s="63">
        <v>5</v>
      </c>
      <c r="F26" s="79" t="s">
        <v>234</v>
      </c>
      <c r="G26" s="35" t="s">
        <v>235</v>
      </c>
      <c r="H26" s="81">
        <v>318293082</v>
      </c>
      <c r="I26" s="101">
        <f t="shared" ref="I26" si="33">IFERROR(H26/H27,"-")</f>
        <v>7.4359030672921128E-2</v>
      </c>
      <c r="J26" s="50">
        <v>5353</v>
      </c>
      <c r="K26" s="101">
        <f t="shared" ref="K26" si="34">IFERROR(J26/J27,"-")</f>
        <v>0.39435685870045678</v>
      </c>
      <c r="L26" s="104">
        <f t="shared" si="0"/>
        <v>59460.691574817858</v>
      </c>
      <c r="M26" s="209">
        <f t="shared" si="28"/>
        <v>4.277779997602589E-2</v>
      </c>
      <c r="P26" s="112"/>
      <c r="Q26" s="112"/>
    </row>
    <row r="27" spans="2:17" s="20" customFormat="1">
      <c r="B27" s="299"/>
      <c r="C27" s="299"/>
      <c r="D27" s="315"/>
      <c r="E27" s="82" t="s">
        <v>151</v>
      </c>
      <c r="F27" s="83"/>
      <c r="G27" s="84"/>
      <c r="H27" s="85">
        <v>4280489930</v>
      </c>
      <c r="I27" s="67" t="s">
        <v>94</v>
      </c>
      <c r="J27" s="52">
        <v>13574</v>
      </c>
      <c r="K27" s="67" t="s">
        <v>132</v>
      </c>
      <c r="L27" s="106">
        <f t="shared" si="0"/>
        <v>315344.77162221895</v>
      </c>
      <c r="M27" s="210">
        <f t="shared" si="28"/>
        <v>0.10847484716506173</v>
      </c>
      <c r="P27" s="112"/>
      <c r="Q27" s="112"/>
    </row>
    <row r="28" spans="2:17" s="20" customFormat="1" ht="12" customHeight="1">
      <c r="B28" s="298">
        <v>5</v>
      </c>
      <c r="C28" s="298" t="s">
        <v>137</v>
      </c>
      <c r="D28" s="312">
        <f>Q8</f>
        <v>100765</v>
      </c>
      <c r="E28" s="57">
        <v>1</v>
      </c>
      <c r="F28" s="86" t="s">
        <v>224</v>
      </c>
      <c r="G28" s="30" t="s">
        <v>225</v>
      </c>
      <c r="H28" s="235">
        <v>372346087</v>
      </c>
      <c r="I28" s="58">
        <f t="shared" ref="I28" si="35">IFERROR(H28/H33,"-")</f>
        <v>0.13832205342622592</v>
      </c>
      <c r="J28" s="46">
        <v>7037</v>
      </c>
      <c r="K28" s="58">
        <f t="shared" ref="K28" si="36">IFERROR(J28/J33,"-")</f>
        <v>0.68300495001455885</v>
      </c>
      <c r="L28" s="102">
        <f t="shared" si="0"/>
        <v>52912.61716640614</v>
      </c>
      <c r="M28" s="207">
        <f>IFERROR(J28/$Q$8,0)</f>
        <v>6.9835756463057605E-2</v>
      </c>
      <c r="P28" s="112"/>
      <c r="Q28" s="112"/>
    </row>
    <row r="29" spans="2:17" s="20" customFormat="1" ht="12" customHeight="1">
      <c r="B29" s="316"/>
      <c r="C29" s="316"/>
      <c r="D29" s="313"/>
      <c r="E29" s="60">
        <v>2</v>
      </c>
      <c r="F29" s="75" t="s">
        <v>230</v>
      </c>
      <c r="G29" s="31" t="s">
        <v>231</v>
      </c>
      <c r="H29" s="77">
        <v>271190899</v>
      </c>
      <c r="I29" s="61">
        <f t="shared" ref="I29" si="37">IFERROR(H29/H33,"-")</f>
        <v>0.10074412845967207</v>
      </c>
      <c r="J29" s="48">
        <v>6114</v>
      </c>
      <c r="K29" s="61">
        <f t="shared" ref="K29" si="38">IFERROR(J29/J33,"-")</f>
        <v>0.59341939240997765</v>
      </c>
      <c r="L29" s="103">
        <f t="shared" si="0"/>
        <v>44355.724403009488</v>
      </c>
      <c r="M29" s="208">
        <f t="shared" ref="M29:M33" si="39">IFERROR(J29/$Q$8,0)</f>
        <v>6.0675829901255397E-2</v>
      </c>
      <c r="P29" s="112"/>
      <c r="Q29" s="112"/>
    </row>
    <row r="30" spans="2:17" s="20" customFormat="1" ht="12" customHeight="1">
      <c r="B30" s="316"/>
      <c r="C30" s="316"/>
      <c r="D30" s="313"/>
      <c r="E30" s="60">
        <v>3</v>
      </c>
      <c r="F30" s="75" t="s">
        <v>226</v>
      </c>
      <c r="G30" s="34" t="s">
        <v>227</v>
      </c>
      <c r="H30" s="77">
        <v>332438588</v>
      </c>
      <c r="I30" s="61">
        <f t="shared" ref="I30" si="40">IFERROR(H30/H33,"-")</f>
        <v>0.12349690176890486</v>
      </c>
      <c r="J30" s="48">
        <v>4443</v>
      </c>
      <c r="K30" s="61">
        <f t="shared" ref="K30" si="41">IFERROR(J30/J33,"-")</f>
        <v>0.43123362127535669</v>
      </c>
      <c r="L30" s="103">
        <f t="shared" si="0"/>
        <v>74822.999774926851</v>
      </c>
      <c r="M30" s="208">
        <f t="shared" si="39"/>
        <v>4.4092690914504046E-2</v>
      </c>
      <c r="P30" s="112"/>
      <c r="Q30" s="112"/>
    </row>
    <row r="31" spans="2:17" s="20" customFormat="1" ht="36" customHeight="1">
      <c r="B31" s="316"/>
      <c r="C31" s="316"/>
      <c r="D31" s="313"/>
      <c r="E31" s="60">
        <v>4</v>
      </c>
      <c r="F31" s="75" t="s">
        <v>236</v>
      </c>
      <c r="G31" s="34" t="s">
        <v>237</v>
      </c>
      <c r="H31" s="77">
        <v>118326908</v>
      </c>
      <c r="I31" s="61">
        <f t="shared" ref="I31" si="42">IFERROR(H31/H33,"-")</f>
        <v>4.3957010591966064E-2</v>
      </c>
      <c r="J31" s="48">
        <v>3947</v>
      </c>
      <c r="K31" s="61">
        <f t="shared" ref="K31" si="43">IFERROR(J31/J33,"-")</f>
        <v>0.38309230321265653</v>
      </c>
      <c r="L31" s="103">
        <f t="shared" si="0"/>
        <v>29978.948061819105</v>
      </c>
      <c r="M31" s="208">
        <f t="shared" si="39"/>
        <v>3.9170346846623329E-2</v>
      </c>
      <c r="P31" s="112"/>
      <c r="Q31" s="112"/>
    </row>
    <row r="32" spans="2:17" s="20" customFormat="1" ht="12" customHeight="1">
      <c r="B32" s="316"/>
      <c r="C32" s="316"/>
      <c r="D32" s="313"/>
      <c r="E32" s="63">
        <v>5</v>
      </c>
      <c r="F32" s="79" t="s">
        <v>232</v>
      </c>
      <c r="G32" s="35" t="s">
        <v>233</v>
      </c>
      <c r="H32" s="81">
        <v>193710283</v>
      </c>
      <c r="I32" s="101">
        <f t="shared" ref="I32" si="44">IFERROR(H32/H33,"-")</f>
        <v>7.1961019733598919E-2</v>
      </c>
      <c r="J32" s="50">
        <v>3763</v>
      </c>
      <c r="K32" s="101">
        <f t="shared" ref="K32" si="45">IFERROR(J32/J33,"-")</f>
        <v>0.36523342715713869</v>
      </c>
      <c r="L32" s="104">
        <f t="shared" si="0"/>
        <v>51477.619718309856</v>
      </c>
      <c r="M32" s="209">
        <f t="shared" si="39"/>
        <v>3.73443159827321E-2</v>
      </c>
      <c r="P32" s="112"/>
      <c r="Q32" s="112"/>
    </row>
    <row r="33" spans="2:17" s="20" customFormat="1">
      <c r="B33" s="299"/>
      <c r="C33" s="299"/>
      <c r="D33" s="315"/>
      <c r="E33" s="82" t="s">
        <v>151</v>
      </c>
      <c r="F33" s="83"/>
      <c r="G33" s="84"/>
      <c r="H33" s="85">
        <v>2691877960</v>
      </c>
      <c r="I33" s="67" t="s">
        <v>94</v>
      </c>
      <c r="J33" s="52">
        <v>10303</v>
      </c>
      <c r="K33" s="67" t="s">
        <v>132</v>
      </c>
      <c r="L33" s="106">
        <f t="shared" si="0"/>
        <v>261271.27632728333</v>
      </c>
      <c r="M33" s="210">
        <f t="shared" si="39"/>
        <v>0.10224780429712697</v>
      </c>
      <c r="P33" s="112"/>
      <c r="Q33" s="112"/>
    </row>
    <row r="34" spans="2:17" s="20" customFormat="1" ht="12" customHeight="1">
      <c r="B34" s="298">
        <v>6</v>
      </c>
      <c r="C34" s="298" t="s">
        <v>138</v>
      </c>
      <c r="D34" s="312">
        <f>Q9</f>
        <v>125950</v>
      </c>
      <c r="E34" s="57">
        <v>1</v>
      </c>
      <c r="F34" s="86" t="s">
        <v>224</v>
      </c>
      <c r="G34" s="30" t="s">
        <v>225</v>
      </c>
      <c r="H34" s="235">
        <v>512780678</v>
      </c>
      <c r="I34" s="58">
        <f t="shared" ref="I34" si="46">IFERROR(H34/H39,"-")</f>
        <v>0.13598456097013725</v>
      </c>
      <c r="J34" s="46">
        <v>9064</v>
      </c>
      <c r="K34" s="58">
        <f t="shared" ref="K34" si="47">IFERROR(J34/J39,"-")</f>
        <v>0.6998687360049417</v>
      </c>
      <c r="L34" s="102">
        <f t="shared" si="0"/>
        <v>56573.331641659308</v>
      </c>
      <c r="M34" s="207">
        <f>IFERROR(J34/$Q$9,0)</f>
        <v>7.1965065502183401E-2</v>
      </c>
      <c r="P34" s="112"/>
      <c r="Q34" s="112"/>
    </row>
    <row r="35" spans="2:17" s="20" customFormat="1" ht="12" customHeight="1">
      <c r="B35" s="316"/>
      <c r="C35" s="316"/>
      <c r="D35" s="313"/>
      <c r="E35" s="60">
        <v>2</v>
      </c>
      <c r="F35" s="75" t="s">
        <v>230</v>
      </c>
      <c r="G35" s="31" t="s">
        <v>231</v>
      </c>
      <c r="H35" s="77">
        <v>372451751</v>
      </c>
      <c r="I35" s="61">
        <f t="shared" ref="I35" si="48">IFERROR(H35/H39,"-")</f>
        <v>9.8770663590202368E-2</v>
      </c>
      <c r="J35" s="48">
        <v>7976</v>
      </c>
      <c r="K35" s="61">
        <f t="shared" ref="K35" si="49">IFERROR(J35/J39,"-")</f>
        <v>0.61585977916763179</v>
      </c>
      <c r="L35" s="103">
        <f t="shared" si="0"/>
        <v>46696.558550651956</v>
      </c>
      <c r="M35" s="208">
        <f t="shared" ref="M35:M39" si="50">IFERROR(J35/$Q$9,0)</f>
        <v>6.3326716951171105E-2</v>
      </c>
      <c r="P35" s="112"/>
      <c r="Q35" s="112"/>
    </row>
    <row r="36" spans="2:17" s="20" customFormat="1" ht="12" customHeight="1">
      <c r="B36" s="316"/>
      <c r="C36" s="316"/>
      <c r="D36" s="313"/>
      <c r="E36" s="60">
        <v>3</v>
      </c>
      <c r="F36" s="75" t="s">
        <v>226</v>
      </c>
      <c r="G36" s="34" t="s">
        <v>227</v>
      </c>
      <c r="H36" s="77">
        <v>438298396</v>
      </c>
      <c r="I36" s="61">
        <f t="shared" ref="I36" si="51">IFERROR(H36/H39,"-")</f>
        <v>0.11623256786203509</v>
      </c>
      <c r="J36" s="48">
        <v>5864</v>
      </c>
      <c r="K36" s="61">
        <f t="shared" ref="K36" si="52">IFERROR(J36/J39,"-")</f>
        <v>0.45278356883638327</v>
      </c>
      <c r="L36" s="103">
        <f t="shared" si="0"/>
        <v>74743.928376534794</v>
      </c>
      <c r="M36" s="208">
        <f t="shared" si="50"/>
        <v>4.6558157999206033E-2</v>
      </c>
      <c r="P36" s="112"/>
      <c r="Q36" s="112"/>
    </row>
    <row r="37" spans="2:17" s="20" customFormat="1" ht="12" customHeight="1">
      <c r="B37" s="316"/>
      <c r="C37" s="316"/>
      <c r="D37" s="313"/>
      <c r="E37" s="60">
        <v>4</v>
      </c>
      <c r="F37" s="75" t="s">
        <v>234</v>
      </c>
      <c r="G37" s="34" t="s">
        <v>235</v>
      </c>
      <c r="H37" s="77">
        <v>295988569</v>
      </c>
      <c r="I37" s="61">
        <f t="shared" ref="I37" si="53">IFERROR(H37/H39,"-")</f>
        <v>7.8493354633858065E-2</v>
      </c>
      <c r="J37" s="48">
        <v>5103</v>
      </c>
      <c r="K37" s="61">
        <f t="shared" ref="K37" si="54">IFERROR(J37/J39,"-")</f>
        <v>0.39402362751911052</v>
      </c>
      <c r="L37" s="103">
        <f t="shared" si="0"/>
        <v>58002.854987262392</v>
      </c>
      <c r="M37" s="208">
        <f t="shared" si="50"/>
        <v>4.0516077808654224E-2</v>
      </c>
      <c r="P37" s="112"/>
      <c r="Q37" s="112"/>
    </row>
    <row r="38" spans="2:17" s="20" customFormat="1" ht="12" customHeight="1">
      <c r="B38" s="316"/>
      <c r="C38" s="316"/>
      <c r="D38" s="313"/>
      <c r="E38" s="63">
        <v>5</v>
      </c>
      <c r="F38" s="79" t="s">
        <v>232</v>
      </c>
      <c r="G38" s="35" t="s">
        <v>233</v>
      </c>
      <c r="H38" s="81">
        <v>287171837</v>
      </c>
      <c r="I38" s="101">
        <f t="shared" ref="I38" si="55">IFERROR(H38/H39,"-")</f>
        <v>7.61552411251986E-2</v>
      </c>
      <c r="J38" s="50">
        <v>4970</v>
      </c>
      <c r="K38" s="101">
        <f t="shared" ref="K38" si="56">IFERROR(J38/J39,"-")</f>
        <v>0.38375415025866727</v>
      </c>
      <c r="L38" s="104">
        <f t="shared" si="0"/>
        <v>57781.053722334007</v>
      </c>
      <c r="M38" s="209">
        <f t="shared" si="50"/>
        <v>3.9460103215561732E-2</v>
      </c>
      <c r="P38" s="112"/>
      <c r="Q38" s="112"/>
    </row>
    <row r="39" spans="2:17" s="20" customFormat="1">
      <c r="B39" s="299"/>
      <c r="C39" s="299"/>
      <c r="D39" s="315"/>
      <c r="E39" s="82" t="s">
        <v>151</v>
      </c>
      <c r="F39" s="83"/>
      <c r="G39" s="84"/>
      <c r="H39" s="85">
        <v>3770874240</v>
      </c>
      <c r="I39" s="67" t="s">
        <v>94</v>
      </c>
      <c r="J39" s="52">
        <v>12951</v>
      </c>
      <c r="K39" s="67" t="s">
        <v>132</v>
      </c>
      <c r="L39" s="106">
        <f t="shared" si="0"/>
        <v>291164.71623812831</v>
      </c>
      <c r="M39" s="210">
        <f t="shared" si="50"/>
        <v>0.10282651845970624</v>
      </c>
      <c r="P39" s="112"/>
      <c r="Q39" s="112"/>
    </row>
    <row r="40" spans="2:17" s="20" customFormat="1" ht="12" customHeight="1">
      <c r="B40" s="298">
        <v>7</v>
      </c>
      <c r="C40" s="298" t="s">
        <v>139</v>
      </c>
      <c r="D40" s="312">
        <f>Q10</f>
        <v>129240</v>
      </c>
      <c r="E40" s="57">
        <v>1</v>
      </c>
      <c r="F40" s="86" t="s">
        <v>224</v>
      </c>
      <c r="G40" s="30" t="s">
        <v>225</v>
      </c>
      <c r="H40" s="235">
        <v>454696984</v>
      </c>
      <c r="I40" s="58">
        <f t="shared" ref="I40" si="57">IFERROR(H40/H45,"-")</f>
        <v>0.12640500013125691</v>
      </c>
      <c r="J40" s="46">
        <v>8440</v>
      </c>
      <c r="K40" s="58">
        <f t="shared" ref="K40" si="58">IFERROR(J40/J45,"-")</f>
        <v>0.71181580500969888</v>
      </c>
      <c r="L40" s="102">
        <f t="shared" si="0"/>
        <v>53874.050236966825</v>
      </c>
      <c r="M40" s="207">
        <f>IFERROR(J40/$Q$10,0)</f>
        <v>6.5304859176725474E-2</v>
      </c>
      <c r="P40" s="112"/>
      <c r="Q40" s="112"/>
    </row>
    <row r="41" spans="2:17" s="20" customFormat="1" ht="12" customHeight="1">
      <c r="B41" s="316"/>
      <c r="C41" s="316"/>
      <c r="D41" s="313"/>
      <c r="E41" s="60">
        <v>2</v>
      </c>
      <c r="F41" s="75" t="s">
        <v>230</v>
      </c>
      <c r="G41" s="31" t="s">
        <v>231</v>
      </c>
      <c r="H41" s="77">
        <v>334552376</v>
      </c>
      <c r="I41" s="61">
        <f t="shared" ref="I41" si="59">IFERROR(H41/H45,"-")</f>
        <v>9.3005000297499904E-2</v>
      </c>
      <c r="J41" s="48">
        <v>7424</v>
      </c>
      <c r="K41" s="61">
        <f t="shared" ref="K41" si="60">IFERROR(J41/J45,"-")</f>
        <v>0.62612802563886316</v>
      </c>
      <c r="L41" s="103">
        <f t="shared" si="0"/>
        <v>45063.628232758623</v>
      </c>
      <c r="M41" s="208">
        <f t="shared" ref="M41:M45" si="61">IFERROR(J41/$Q$10,0)</f>
        <v>5.7443515939337664E-2</v>
      </c>
      <c r="P41" s="112"/>
      <c r="Q41" s="112"/>
    </row>
    <row r="42" spans="2:17" s="20" customFormat="1" ht="12" customHeight="1">
      <c r="B42" s="316"/>
      <c r="C42" s="316"/>
      <c r="D42" s="313"/>
      <c r="E42" s="60">
        <v>3</v>
      </c>
      <c r="F42" s="75" t="s">
        <v>226</v>
      </c>
      <c r="G42" s="34" t="s">
        <v>227</v>
      </c>
      <c r="H42" s="77">
        <v>464382020</v>
      </c>
      <c r="I42" s="61">
        <f t="shared" ref="I42" si="62">IFERROR(H42/H45,"-")</f>
        <v>0.12909742392101142</v>
      </c>
      <c r="J42" s="48">
        <v>5733</v>
      </c>
      <c r="K42" s="61">
        <f t="shared" ref="K42" si="63">IFERROR(J42/J45,"-")</f>
        <v>0.48351184954035592</v>
      </c>
      <c r="L42" s="103">
        <f t="shared" si="0"/>
        <v>81001.573347287631</v>
      </c>
      <c r="M42" s="208">
        <f t="shared" si="61"/>
        <v>4.4359331476323122E-2</v>
      </c>
      <c r="P42" s="112"/>
      <c r="Q42" s="112"/>
    </row>
    <row r="43" spans="2:17" s="20" customFormat="1" ht="36">
      <c r="B43" s="316"/>
      <c r="C43" s="316"/>
      <c r="D43" s="313"/>
      <c r="E43" s="60">
        <v>4</v>
      </c>
      <c r="F43" s="75" t="s">
        <v>236</v>
      </c>
      <c r="G43" s="34" t="s">
        <v>237</v>
      </c>
      <c r="H43" s="77">
        <v>184457656</v>
      </c>
      <c r="I43" s="61">
        <f t="shared" ref="I43" si="64">IFERROR(H43/H45,"-")</f>
        <v>5.1278919481223879E-2</v>
      </c>
      <c r="J43" s="48">
        <v>4636</v>
      </c>
      <c r="K43" s="61">
        <f t="shared" ref="K43" si="65">IFERROR(J43/J45,"-")</f>
        <v>0.39099266256219956</v>
      </c>
      <c r="L43" s="103">
        <f t="shared" si="0"/>
        <v>39788.105263157893</v>
      </c>
      <c r="M43" s="208">
        <f t="shared" si="61"/>
        <v>3.5871247291860107E-2</v>
      </c>
      <c r="P43" s="112"/>
      <c r="Q43" s="112"/>
    </row>
    <row r="44" spans="2:17" s="20" customFormat="1" ht="12" customHeight="1">
      <c r="B44" s="316"/>
      <c r="C44" s="316"/>
      <c r="D44" s="313"/>
      <c r="E44" s="63">
        <v>5</v>
      </c>
      <c r="F44" s="79" t="s">
        <v>232</v>
      </c>
      <c r="G44" s="35" t="s">
        <v>233</v>
      </c>
      <c r="H44" s="81">
        <v>238147645</v>
      </c>
      <c r="I44" s="101">
        <f t="shared" ref="I44" si="66">IFERROR(H44/H45,"-")</f>
        <v>6.6204646515718973E-2</v>
      </c>
      <c r="J44" s="50">
        <v>4600</v>
      </c>
      <c r="K44" s="101">
        <f t="shared" ref="K44" si="67">IFERROR(J44/J45,"-")</f>
        <v>0.3879564814033904</v>
      </c>
      <c r="L44" s="104">
        <f t="shared" si="0"/>
        <v>51771.227173913045</v>
      </c>
      <c r="M44" s="209">
        <f t="shared" si="61"/>
        <v>3.5592695759826681E-2</v>
      </c>
      <c r="P44" s="112"/>
      <c r="Q44" s="112"/>
    </row>
    <row r="45" spans="2:17" s="20" customFormat="1">
      <c r="B45" s="299"/>
      <c r="C45" s="299"/>
      <c r="D45" s="315"/>
      <c r="E45" s="82" t="s">
        <v>151</v>
      </c>
      <c r="F45" s="83"/>
      <c r="G45" s="84"/>
      <c r="H45" s="85">
        <v>3597143970</v>
      </c>
      <c r="I45" s="67" t="s">
        <v>94</v>
      </c>
      <c r="J45" s="52">
        <v>11857</v>
      </c>
      <c r="K45" s="67" t="s">
        <v>132</v>
      </c>
      <c r="L45" s="106">
        <f t="shared" si="0"/>
        <v>303377.24297883105</v>
      </c>
      <c r="M45" s="210">
        <f t="shared" si="61"/>
        <v>9.1744042092231512E-2</v>
      </c>
      <c r="P45" s="112"/>
      <c r="Q45" s="112"/>
    </row>
    <row r="46" spans="2:17" s="20" customFormat="1" ht="12" customHeight="1">
      <c r="B46" s="298">
        <v>8</v>
      </c>
      <c r="C46" s="298" t="s">
        <v>140</v>
      </c>
      <c r="D46" s="312">
        <f>Q11</f>
        <v>358409</v>
      </c>
      <c r="E46" s="57">
        <v>1</v>
      </c>
      <c r="F46" s="86" t="s">
        <v>224</v>
      </c>
      <c r="G46" s="30" t="s">
        <v>225</v>
      </c>
      <c r="H46" s="235">
        <v>1648454416</v>
      </c>
      <c r="I46" s="58">
        <f t="shared" ref="I46" si="68">IFERROR(H46/H51,"-")</f>
        <v>0.13444794054461376</v>
      </c>
      <c r="J46" s="46">
        <v>28029</v>
      </c>
      <c r="K46" s="58">
        <f t="shared" ref="K46" si="69">IFERROR(J46/J51,"-")</f>
        <v>0.69694407837481664</v>
      </c>
      <c r="L46" s="102">
        <f t="shared" si="0"/>
        <v>58812.459095936349</v>
      </c>
      <c r="M46" s="207">
        <f>IFERROR(J46/$Q$11,0)</f>
        <v>7.8203951351668063E-2</v>
      </c>
      <c r="P46" s="112"/>
      <c r="Q46" s="112"/>
    </row>
    <row r="47" spans="2:17" s="20" customFormat="1" ht="12" customHeight="1">
      <c r="B47" s="316"/>
      <c r="C47" s="316"/>
      <c r="D47" s="313"/>
      <c r="E47" s="60">
        <v>2</v>
      </c>
      <c r="F47" s="75" t="s">
        <v>230</v>
      </c>
      <c r="G47" s="31" t="s">
        <v>231</v>
      </c>
      <c r="H47" s="77">
        <v>1117320081</v>
      </c>
      <c r="I47" s="61">
        <f t="shared" ref="I47" si="70">IFERROR(H47/H51,"-")</f>
        <v>9.1128624705380412E-2</v>
      </c>
      <c r="J47" s="48">
        <v>24401</v>
      </c>
      <c r="K47" s="61">
        <f t="shared" ref="K47" si="71">IFERROR(J47/J51,"-")</f>
        <v>0.60673347092025764</v>
      </c>
      <c r="L47" s="103">
        <f t="shared" si="0"/>
        <v>45789.92996188681</v>
      </c>
      <c r="M47" s="208">
        <f t="shared" ref="M47:M51" si="72">IFERROR(J47/$Q$11,0)</f>
        <v>6.8081437687111654E-2</v>
      </c>
      <c r="P47" s="112"/>
      <c r="Q47" s="112"/>
    </row>
    <row r="48" spans="2:17" s="20" customFormat="1" ht="12" customHeight="1">
      <c r="B48" s="316"/>
      <c r="C48" s="316"/>
      <c r="D48" s="313"/>
      <c r="E48" s="60">
        <v>3</v>
      </c>
      <c r="F48" s="75" t="s">
        <v>226</v>
      </c>
      <c r="G48" s="34" t="s">
        <v>227</v>
      </c>
      <c r="H48" s="77">
        <v>1572000998</v>
      </c>
      <c r="I48" s="61">
        <f t="shared" ref="I48" si="73">IFERROR(H48/H51,"-")</f>
        <v>0.12821239984786906</v>
      </c>
      <c r="J48" s="48">
        <v>18939</v>
      </c>
      <c r="K48" s="61">
        <f t="shared" ref="K48" si="74">IFERROR(J48/J51,"-")</f>
        <v>0.47092025760250639</v>
      </c>
      <c r="L48" s="103">
        <f t="shared" si="0"/>
        <v>83003.37916468663</v>
      </c>
      <c r="M48" s="208">
        <f t="shared" si="72"/>
        <v>5.2841865020130635E-2</v>
      </c>
      <c r="P48" s="112"/>
      <c r="Q48" s="112"/>
    </row>
    <row r="49" spans="2:17" s="20" customFormat="1" ht="36">
      <c r="B49" s="316"/>
      <c r="C49" s="316"/>
      <c r="D49" s="313"/>
      <c r="E49" s="60">
        <v>4</v>
      </c>
      <c r="F49" s="75" t="s">
        <v>236</v>
      </c>
      <c r="G49" s="34" t="s">
        <v>237</v>
      </c>
      <c r="H49" s="77">
        <v>542073562</v>
      </c>
      <c r="I49" s="61">
        <f t="shared" ref="I49" si="75">IFERROR(H49/H51,"-")</f>
        <v>4.4211519182574113E-2</v>
      </c>
      <c r="J49" s="48">
        <v>15877</v>
      </c>
      <c r="K49" s="61">
        <f t="shared" ref="K49" si="76">IFERROR(J49/J51,"-")</f>
        <v>0.39478330059427608</v>
      </c>
      <c r="L49" s="103">
        <f t="shared" si="0"/>
        <v>34142.064747748314</v>
      </c>
      <c r="M49" s="208">
        <f t="shared" si="72"/>
        <v>4.4298552770717252E-2</v>
      </c>
      <c r="P49" s="112"/>
      <c r="Q49" s="112"/>
    </row>
    <row r="50" spans="2:17" s="20" customFormat="1" ht="12" customHeight="1">
      <c r="B50" s="316"/>
      <c r="C50" s="316"/>
      <c r="D50" s="313"/>
      <c r="E50" s="63">
        <v>5</v>
      </c>
      <c r="F50" s="79" t="s">
        <v>232</v>
      </c>
      <c r="G50" s="35" t="s">
        <v>233</v>
      </c>
      <c r="H50" s="81">
        <v>750913545</v>
      </c>
      <c r="I50" s="101">
        <f t="shared" ref="I50" si="77">IFERROR(H50/H51,"-")</f>
        <v>6.124450799026835E-2</v>
      </c>
      <c r="J50" s="50">
        <v>15236</v>
      </c>
      <c r="K50" s="101">
        <f t="shared" ref="K50" si="78">IFERROR(J50/J51,"-")</f>
        <v>0.37884476713827486</v>
      </c>
      <c r="L50" s="104">
        <f t="shared" si="0"/>
        <v>49285.478143869783</v>
      </c>
      <c r="M50" s="209">
        <f t="shared" si="72"/>
        <v>4.2510093217525233E-2</v>
      </c>
      <c r="P50" s="112"/>
      <c r="Q50" s="112"/>
    </row>
    <row r="51" spans="2:17" s="20" customFormat="1" ht="14.25" thickBot="1">
      <c r="B51" s="299"/>
      <c r="C51" s="323"/>
      <c r="D51" s="313"/>
      <c r="E51" s="158" t="s">
        <v>151</v>
      </c>
      <c r="F51" s="156"/>
      <c r="G51" s="157"/>
      <c r="H51" s="236">
        <v>12260912360</v>
      </c>
      <c r="I51" s="69" t="s">
        <v>94</v>
      </c>
      <c r="J51" s="237">
        <v>40217</v>
      </c>
      <c r="K51" s="69" t="s">
        <v>132</v>
      </c>
      <c r="L51" s="230">
        <f t="shared" si="0"/>
        <v>304868.89524330507</v>
      </c>
      <c r="M51" s="211">
        <f t="shared" si="72"/>
        <v>0.1122097938388824</v>
      </c>
      <c r="P51" s="112"/>
      <c r="Q51" s="112"/>
    </row>
    <row r="52" spans="2:17" s="20" customFormat="1" ht="12.75" customHeight="1" thickTop="1">
      <c r="B52" s="317" t="s">
        <v>128</v>
      </c>
      <c r="C52" s="318"/>
      <c r="D52" s="314">
        <f>Q12</f>
        <v>1252666</v>
      </c>
      <c r="E52" s="70">
        <v>1</v>
      </c>
      <c r="F52" s="71" t="s">
        <v>224</v>
      </c>
      <c r="G52" s="41" t="s">
        <v>225</v>
      </c>
      <c r="H52" s="72">
        <v>5402968672</v>
      </c>
      <c r="I52" s="73">
        <f t="shared" ref="I52" si="79">IFERROR(H52/H57,"-")</f>
        <v>0.13934578010207485</v>
      </c>
      <c r="J52" s="74">
        <v>93576</v>
      </c>
      <c r="K52" s="73">
        <f t="shared" ref="K52" si="80">IFERROR(J52/J57,"-")</f>
        <v>0.70057647675376211</v>
      </c>
      <c r="L52" s="105">
        <f t="shared" si="0"/>
        <v>57738.829101479008</v>
      </c>
      <c r="M52" s="212">
        <f>IFERROR(J52/$Q$12,0)</f>
        <v>7.4701476690514468E-2</v>
      </c>
      <c r="P52" s="112"/>
      <c r="Q52" s="112"/>
    </row>
    <row r="53" spans="2:17" s="20" customFormat="1" ht="12.75" customHeight="1">
      <c r="B53" s="319"/>
      <c r="C53" s="320"/>
      <c r="D53" s="313"/>
      <c r="E53" s="60">
        <v>2</v>
      </c>
      <c r="F53" s="75" t="s">
        <v>230</v>
      </c>
      <c r="G53" s="31" t="s">
        <v>231</v>
      </c>
      <c r="H53" s="77">
        <v>3678455441</v>
      </c>
      <c r="I53" s="61">
        <f t="shared" ref="I53" si="81">IFERROR(H53/H57,"-")</f>
        <v>9.4869556740762612E-2</v>
      </c>
      <c r="J53" s="48">
        <v>80443</v>
      </c>
      <c r="K53" s="61">
        <f t="shared" ref="K53" si="82">IFERROR(J53/J57,"-")</f>
        <v>0.60225350003743361</v>
      </c>
      <c r="L53" s="103">
        <f t="shared" si="0"/>
        <v>45727.477108014369</v>
      </c>
      <c r="M53" s="208">
        <f t="shared" ref="M53:M57" si="83">IFERROR(J53/$Q$12,0)</f>
        <v>6.4217437050259202E-2</v>
      </c>
      <c r="P53" s="112"/>
      <c r="Q53" s="112"/>
    </row>
    <row r="54" spans="2:17" s="20" customFormat="1" ht="12.75" customHeight="1">
      <c r="B54" s="319"/>
      <c r="C54" s="320"/>
      <c r="D54" s="313"/>
      <c r="E54" s="60">
        <v>3</v>
      </c>
      <c r="F54" s="75" t="s">
        <v>226</v>
      </c>
      <c r="G54" s="34" t="s">
        <v>227</v>
      </c>
      <c r="H54" s="77">
        <v>5026670159</v>
      </c>
      <c r="I54" s="61">
        <f t="shared" ref="I54" si="84">IFERROR(H54/H57,"-")</f>
        <v>0.12964081732541197</v>
      </c>
      <c r="J54" s="48">
        <v>62132</v>
      </c>
      <c r="K54" s="61">
        <f t="shared" ref="K54" si="85">IFERROR(J54/J57,"-")</f>
        <v>0.46516433330837764</v>
      </c>
      <c r="L54" s="103">
        <f t="shared" si="0"/>
        <v>80903.079878323566</v>
      </c>
      <c r="M54" s="208">
        <f t="shared" si="83"/>
        <v>4.9599813517729387E-2</v>
      </c>
      <c r="P54" s="112"/>
      <c r="Q54" s="112"/>
    </row>
    <row r="55" spans="2:17" s="20" customFormat="1" ht="36">
      <c r="B55" s="319"/>
      <c r="C55" s="320"/>
      <c r="D55" s="313"/>
      <c r="E55" s="60">
        <v>4</v>
      </c>
      <c r="F55" s="75" t="s">
        <v>236</v>
      </c>
      <c r="G55" s="34" t="s">
        <v>237</v>
      </c>
      <c r="H55" s="77">
        <v>1767299049</v>
      </c>
      <c r="I55" s="61">
        <f t="shared" ref="I55" si="86">IFERROR(H55/H57,"-")</f>
        <v>4.557969509110639E-2</v>
      </c>
      <c r="J55" s="48">
        <v>51762</v>
      </c>
      <c r="K55" s="61">
        <f t="shared" ref="K55" si="87">IFERROR(J55/J57,"-")</f>
        <v>0.38752713932769334</v>
      </c>
      <c r="L55" s="103">
        <f t="shared" si="0"/>
        <v>34142.789092384373</v>
      </c>
      <c r="M55" s="208">
        <f t="shared" si="83"/>
        <v>4.1321469569701737E-2</v>
      </c>
      <c r="P55" s="112"/>
      <c r="Q55" s="112"/>
    </row>
    <row r="56" spans="2:17" s="20" customFormat="1" ht="12.75" customHeight="1">
      <c r="B56" s="319"/>
      <c r="C56" s="320"/>
      <c r="D56" s="313"/>
      <c r="E56" s="63">
        <v>5</v>
      </c>
      <c r="F56" s="79" t="s">
        <v>232</v>
      </c>
      <c r="G56" s="35" t="s">
        <v>233</v>
      </c>
      <c r="H56" s="81">
        <v>2573099166</v>
      </c>
      <c r="I56" s="101">
        <f t="shared" ref="I56" si="88">IFERROR(H56/H57,"-")</f>
        <v>6.6361760049507126E-2</v>
      </c>
      <c r="J56" s="50">
        <v>50167</v>
      </c>
      <c r="K56" s="101">
        <f t="shared" ref="K56" si="89">IFERROR(J56/J57,"-")</f>
        <v>0.37558583514262184</v>
      </c>
      <c r="L56" s="104">
        <f t="shared" si="0"/>
        <v>51290.672473937047</v>
      </c>
      <c r="M56" s="209">
        <f t="shared" si="83"/>
        <v>4.0048185230540302E-2</v>
      </c>
      <c r="P56" s="112"/>
      <c r="Q56" s="112"/>
    </row>
    <row r="57" spans="2:17" s="20" customFormat="1">
      <c r="B57" s="321"/>
      <c r="C57" s="322"/>
      <c r="D57" s="315"/>
      <c r="E57" s="82" t="s">
        <v>151</v>
      </c>
      <c r="F57" s="83"/>
      <c r="G57" s="84"/>
      <c r="H57" s="85">
        <v>38773823420</v>
      </c>
      <c r="I57" s="67" t="s">
        <v>94</v>
      </c>
      <c r="J57" s="52">
        <v>133570</v>
      </c>
      <c r="K57" s="67" t="s">
        <v>132</v>
      </c>
      <c r="L57" s="106">
        <f t="shared" si="0"/>
        <v>290288.41371565469</v>
      </c>
      <c r="M57" s="210">
        <f t="shared" si="83"/>
        <v>0.10662858255911792</v>
      </c>
      <c r="P57" s="112"/>
      <c r="Q57" s="112"/>
    </row>
    <row r="58" spans="2:17" s="20" customFormat="1">
      <c r="P58" s="112"/>
      <c r="Q58" s="112"/>
    </row>
    <row r="59" spans="2:17" s="20" customFormat="1">
      <c r="P59" s="112"/>
      <c r="Q59" s="112"/>
    </row>
  </sheetData>
  <mergeCells count="27">
    <mergeCell ref="B16:B21"/>
    <mergeCell ref="C16:C21"/>
    <mergeCell ref="F3:G3"/>
    <mergeCell ref="B4:B9"/>
    <mergeCell ref="C4:C9"/>
    <mergeCell ref="B10:B15"/>
    <mergeCell ref="C10:C15"/>
    <mergeCell ref="D4:D9"/>
    <mergeCell ref="D10:D15"/>
    <mergeCell ref="D16:D21"/>
    <mergeCell ref="B22:B27"/>
    <mergeCell ref="C22:C27"/>
    <mergeCell ref="B28:B33"/>
    <mergeCell ref="C28:C33"/>
    <mergeCell ref="B34:B39"/>
    <mergeCell ref="C34:C39"/>
    <mergeCell ref="B40:B45"/>
    <mergeCell ref="C40:C45"/>
    <mergeCell ref="B46:B51"/>
    <mergeCell ref="C46:C51"/>
    <mergeCell ref="B52:C57"/>
    <mergeCell ref="D52:D57"/>
    <mergeCell ref="D22:D27"/>
    <mergeCell ref="D28:D33"/>
    <mergeCell ref="D34:D39"/>
    <mergeCell ref="D40:D45"/>
    <mergeCell ref="D46:D51"/>
  </mergeCells>
  <phoneticPr fontId="3"/>
  <pageMargins left="0.39370078740157483" right="0.23622047244094491" top="0.43307086614173229" bottom="0.31496062992125984" header="0.31496062992125984" footer="0.19685039370078741"/>
  <pageSetup paperSize="9" scale="62" orientation="portrait" r:id="rId1"/>
  <headerFooter>
    <oddHeader>&amp;R&amp;"ＭＳ 明朝,標準"&amp;12 2-14.在宅医療に係る分析</oddHeader>
  </headerFooter>
  <ignoredErrors>
    <ignoredError sqref="F56:F57 F4:F8 F10:F14 F16:F20 F22:F26 F28:F32 F34:F38 F40:F44 F46:F50 F52:F55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R465"/>
  <sheetViews>
    <sheetView showGridLines="0" zoomScaleNormal="100" zoomScaleSheetLayoutView="100" workbookViewId="0"/>
  </sheetViews>
  <sheetFormatPr defaultColWidth="9" defaultRowHeight="13.5"/>
  <cols>
    <col min="1" max="1" width="4.625" style="20" customWidth="1"/>
    <col min="2" max="2" width="2.625" style="20" customWidth="1"/>
    <col min="3" max="3" width="13.25" style="20" customWidth="1"/>
    <col min="4" max="4" width="13.25" style="8" customWidth="1"/>
    <col min="5" max="5" width="4.625" style="20" customWidth="1"/>
    <col min="6" max="6" width="5.625" style="20" customWidth="1"/>
    <col min="7" max="7" width="23.25" style="20" bestFit="1" customWidth="1"/>
    <col min="8" max="8" width="16" style="20" customWidth="1"/>
    <col min="9" max="12" width="12.375" style="20" customWidth="1"/>
    <col min="13" max="13" width="12.375" style="8" customWidth="1"/>
    <col min="14" max="15" width="9" style="20"/>
    <col min="16" max="16" width="5.375" style="12" customWidth="1"/>
    <col min="17" max="17" width="14.5" style="12" customWidth="1"/>
    <col min="18" max="18" width="12.625" style="12" customWidth="1"/>
    <col min="19" max="16384" width="9" style="20"/>
  </cols>
  <sheetData>
    <row r="1" spans="2:18" s="8" customFormat="1" ht="16.5" customHeight="1">
      <c r="B1" s="21" t="s">
        <v>316</v>
      </c>
      <c r="C1" s="21"/>
      <c r="D1" s="189"/>
      <c r="P1" s="12"/>
      <c r="Q1" s="12"/>
      <c r="R1" s="12"/>
    </row>
    <row r="2" spans="2:18" s="8" customFormat="1" ht="16.5" customHeight="1">
      <c r="B2" s="21" t="s">
        <v>315</v>
      </c>
      <c r="C2" s="21"/>
      <c r="D2" s="189"/>
      <c r="F2" s="8" t="s">
        <v>204</v>
      </c>
      <c r="P2" s="12" t="s">
        <v>212</v>
      </c>
      <c r="Q2" s="12"/>
      <c r="R2" s="12"/>
    </row>
    <row r="3" spans="2:18" s="8" customFormat="1" ht="45">
      <c r="B3" s="13"/>
      <c r="C3" s="13" t="s">
        <v>123</v>
      </c>
      <c r="D3" s="140" t="s">
        <v>211</v>
      </c>
      <c r="E3" s="14" t="s">
        <v>85</v>
      </c>
      <c r="F3" s="310" t="s">
        <v>92</v>
      </c>
      <c r="G3" s="311"/>
      <c r="H3" s="15" t="s">
        <v>169</v>
      </c>
      <c r="I3" s="146" t="s">
        <v>200</v>
      </c>
      <c r="J3" s="138" t="s">
        <v>93</v>
      </c>
      <c r="K3" s="146" t="s">
        <v>201</v>
      </c>
      <c r="L3" s="100" t="s">
        <v>168</v>
      </c>
      <c r="M3" s="100" t="s">
        <v>206</v>
      </c>
      <c r="P3" s="196"/>
      <c r="Q3" s="201" t="s">
        <v>123</v>
      </c>
      <c r="R3" s="214" t="s">
        <v>213</v>
      </c>
    </row>
    <row r="4" spans="2:18" ht="13.15" customHeight="1">
      <c r="B4" s="298">
        <v>1</v>
      </c>
      <c r="C4" s="298" t="s">
        <v>59</v>
      </c>
      <c r="D4" s="312">
        <f>R4</f>
        <v>358409</v>
      </c>
      <c r="E4" s="57">
        <v>1</v>
      </c>
      <c r="F4" s="86" t="s">
        <v>224</v>
      </c>
      <c r="G4" s="30" t="s">
        <v>225</v>
      </c>
      <c r="H4" s="235">
        <v>1648454416</v>
      </c>
      <c r="I4" s="58">
        <f>IFERROR(H4/H9,"-")</f>
        <v>0.13444794054461376</v>
      </c>
      <c r="J4" s="46">
        <v>28029</v>
      </c>
      <c r="K4" s="58">
        <f>IFERROR(J4/J9,"-")</f>
        <v>0.69694407837481664</v>
      </c>
      <c r="L4" s="102">
        <f>IFERROR(H4/J4,"-")</f>
        <v>58812.459095936349</v>
      </c>
      <c r="M4" s="207">
        <f t="shared" ref="M4:M9" si="0">IFERROR(J4/$R$4,0)</f>
        <v>7.8203951351668063E-2</v>
      </c>
      <c r="P4" s="113">
        <v>1</v>
      </c>
      <c r="Q4" s="113" t="s">
        <v>101</v>
      </c>
      <c r="R4" s="218">
        <f>'市区町村別_在宅(医科)'!BO7</f>
        <v>358409</v>
      </c>
    </row>
    <row r="5" spans="2:18" ht="13.15" customHeight="1">
      <c r="B5" s="316"/>
      <c r="C5" s="316"/>
      <c r="D5" s="313"/>
      <c r="E5" s="60">
        <v>2</v>
      </c>
      <c r="F5" s="75" t="s">
        <v>230</v>
      </c>
      <c r="G5" s="31" t="s">
        <v>231</v>
      </c>
      <c r="H5" s="77">
        <v>1117320081</v>
      </c>
      <c r="I5" s="61">
        <f>IFERROR(H5/H9,"-")</f>
        <v>9.1128624705380412E-2</v>
      </c>
      <c r="J5" s="48">
        <v>24401</v>
      </c>
      <c r="K5" s="61">
        <f>IFERROR(J5/J9,"-")</f>
        <v>0.60673347092025764</v>
      </c>
      <c r="L5" s="103">
        <f t="shared" ref="L5:L8" si="1">IFERROR(H5/J5,"-")</f>
        <v>45789.92996188681</v>
      </c>
      <c r="M5" s="208">
        <f t="shared" si="0"/>
        <v>6.8081437687111654E-2</v>
      </c>
      <c r="P5" s="113">
        <v>2</v>
      </c>
      <c r="Q5" s="113" t="s">
        <v>102</v>
      </c>
      <c r="R5" s="218">
        <f>'市区町村別_在宅(医科)'!BO8</f>
        <v>13481</v>
      </c>
    </row>
    <row r="6" spans="2:18" ht="13.15" customHeight="1">
      <c r="B6" s="316"/>
      <c r="C6" s="316"/>
      <c r="D6" s="313"/>
      <c r="E6" s="60">
        <v>3</v>
      </c>
      <c r="F6" s="75" t="s">
        <v>226</v>
      </c>
      <c r="G6" s="34" t="s">
        <v>227</v>
      </c>
      <c r="H6" s="77">
        <v>1572000998</v>
      </c>
      <c r="I6" s="61">
        <f>IFERROR(H6/H9,"-")</f>
        <v>0.12821239984786906</v>
      </c>
      <c r="J6" s="48">
        <v>18939</v>
      </c>
      <c r="K6" s="61">
        <f>IFERROR(J6/J9,"-")</f>
        <v>0.47092025760250639</v>
      </c>
      <c r="L6" s="103">
        <f t="shared" si="1"/>
        <v>83003.37916468663</v>
      </c>
      <c r="M6" s="208">
        <f t="shared" si="0"/>
        <v>5.2841865020130635E-2</v>
      </c>
      <c r="P6" s="113">
        <v>3</v>
      </c>
      <c r="Q6" s="113" t="s">
        <v>103</v>
      </c>
      <c r="R6" s="218">
        <f>'市区町村別_在宅(医科)'!BO9</f>
        <v>8488</v>
      </c>
    </row>
    <row r="7" spans="2:18" ht="36">
      <c r="B7" s="316"/>
      <c r="C7" s="316"/>
      <c r="D7" s="313"/>
      <c r="E7" s="60">
        <v>4</v>
      </c>
      <c r="F7" s="75" t="s">
        <v>236</v>
      </c>
      <c r="G7" s="34" t="s">
        <v>237</v>
      </c>
      <c r="H7" s="77">
        <v>542073562</v>
      </c>
      <c r="I7" s="61">
        <f>IFERROR(H7/H9,"-")</f>
        <v>4.4211519182574113E-2</v>
      </c>
      <c r="J7" s="48">
        <v>15877</v>
      </c>
      <c r="K7" s="61">
        <f>IFERROR(J7/J9,"-")</f>
        <v>0.39478330059427608</v>
      </c>
      <c r="L7" s="103">
        <f t="shared" si="1"/>
        <v>34142.064747748314</v>
      </c>
      <c r="M7" s="208">
        <f t="shared" si="0"/>
        <v>4.4298552770717252E-2</v>
      </c>
      <c r="P7" s="113">
        <v>4</v>
      </c>
      <c r="Q7" s="113" t="s">
        <v>104</v>
      </c>
      <c r="R7" s="218">
        <f>'市区町村別_在宅(医科)'!BO10</f>
        <v>9819</v>
      </c>
    </row>
    <row r="8" spans="2:18" ht="13.15" customHeight="1">
      <c r="B8" s="316"/>
      <c r="C8" s="316"/>
      <c r="D8" s="313"/>
      <c r="E8" s="63">
        <v>5</v>
      </c>
      <c r="F8" s="79" t="s">
        <v>232</v>
      </c>
      <c r="G8" s="35" t="s">
        <v>233</v>
      </c>
      <c r="H8" s="81">
        <v>750913545</v>
      </c>
      <c r="I8" s="101">
        <f>IFERROR(H8/H9,"-")</f>
        <v>6.124450799026835E-2</v>
      </c>
      <c r="J8" s="50">
        <v>15236</v>
      </c>
      <c r="K8" s="101">
        <f>IFERROR(J8/J9,"-")</f>
        <v>0.37884476713827486</v>
      </c>
      <c r="L8" s="104">
        <f t="shared" si="1"/>
        <v>49285.478143869783</v>
      </c>
      <c r="M8" s="209">
        <f t="shared" si="0"/>
        <v>4.2510093217525233E-2</v>
      </c>
      <c r="P8" s="113">
        <v>5</v>
      </c>
      <c r="Q8" s="113" t="s">
        <v>105</v>
      </c>
      <c r="R8" s="218">
        <f>'市区町村別_在宅(医科)'!BO11</f>
        <v>8365</v>
      </c>
    </row>
    <row r="9" spans="2:18" ht="13.15" customHeight="1">
      <c r="B9" s="299"/>
      <c r="C9" s="299"/>
      <c r="D9" s="315"/>
      <c r="E9" s="82" t="s">
        <v>151</v>
      </c>
      <c r="F9" s="83"/>
      <c r="G9" s="84"/>
      <c r="H9" s="85">
        <v>12260912360</v>
      </c>
      <c r="I9" s="67" t="s">
        <v>133</v>
      </c>
      <c r="J9" s="52">
        <v>40217</v>
      </c>
      <c r="K9" s="67" t="s">
        <v>132</v>
      </c>
      <c r="L9" s="106">
        <f>IFERROR(H9/J9,"-")</f>
        <v>304868.89524330507</v>
      </c>
      <c r="M9" s="210">
        <f t="shared" si="0"/>
        <v>0.1122097938388824</v>
      </c>
      <c r="P9" s="113">
        <v>6</v>
      </c>
      <c r="Q9" s="113" t="s">
        <v>106</v>
      </c>
      <c r="R9" s="218">
        <f>'市区町村別_在宅(医科)'!BO12</f>
        <v>12149</v>
      </c>
    </row>
    <row r="10" spans="2:18" ht="13.15" customHeight="1">
      <c r="B10" s="298">
        <v>2</v>
      </c>
      <c r="C10" s="298" t="s">
        <v>102</v>
      </c>
      <c r="D10" s="312">
        <f>R5</f>
        <v>13481</v>
      </c>
      <c r="E10" s="57">
        <v>1</v>
      </c>
      <c r="F10" s="86" t="s">
        <v>224</v>
      </c>
      <c r="G10" s="30" t="s">
        <v>225</v>
      </c>
      <c r="H10" s="235">
        <v>50371174</v>
      </c>
      <c r="I10" s="58">
        <f t="shared" ref="I10" si="2">IFERROR(H10/H15,"-")</f>
        <v>0.12757680460047902</v>
      </c>
      <c r="J10" s="46">
        <v>952</v>
      </c>
      <c r="K10" s="58">
        <f t="shared" ref="K10" si="3">IFERROR(J10/J15,"-")</f>
        <v>0.68390804597701149</v>
      </c>
      <c r="L10" s="102">
        <f t="shared" ref="L10:L73" si="4">IFERROR(H10/J10,"-")</f>
        <v>52910.897058823532</v>
      </c>
      <c r="M10" s="207">
        <f t="shared" ref="M10:M15" si="5">IFERROR(J10/$R$5,0)</f>
        <v>7.0617906683480461E-2</v>
      </c>
      <c r="P10" s="113">
        <v>7</v>
      </c>
      <c r="Q10" s="113" t="s">
        <v>107</v>
      </c>
      <c r="R10" s="218">
        <f>'市区町村別_在宅(医科)'!BO13</f>
        <v>10756</v>
      </c>
    </row>
    <row r="11" spans="2:18" ht="13.15" customHeight="1">
      <c r="B11" s="316"/>
      <c r="C11" s="316"/>
      <c r="D11" s="313"/>
      <c r="E11" s="60">
        <v>2</v>
      </c>
      <c r="F11" s="75" t="s">
        <v>230</v>
      </c>
      <c r="G11" s="31" t="s">
        <v>231</v>
      </c>
      <c r="H11" s="77">
        <v>39926761</v>
      </c>
      <c r="I11" s="61">
        <f t="shared" ref="I11" si="6">IFERROR(H11/H15,"-")</f>
        <v>0.10112388062321172</v>
      </c>
      <c r="J11" s="48">
        <v>859</v>
      </c>
      <c r="K11" s="61">
        <f t="shared" ref="K11" si="7">IFERROR(J11/J15,"-")</f>
        <v>0.6170977011494253</v>
      </c>
      <c r="L11" s="103">
        <f t="shared" si="4"/>
        <v>46480.513387660067</v>
      </c>
      <c r="M11" s="208">
        <f t="shared" si="5"/>
        <v>6.3719308656627852E-2</v>
      </c>
      <c r="P11" s="113">
        <v>8</v>
      </c>
      <c r="Q11" s="113" t="s">
        <v>60</v>
      </c>
      <c r="R11" s="218">
        <f>'市区町村別_在宅(医科)'!BO14</f>
        <v>8668</v>
      </c>
    </row>
    <row r="12" spans="2:18" ht="13.15" customHeight="1">
      <c r="B12" s="316"/>
      <c r="C12" s="316"/>
      <c r="D12" s="313"/>
      <c r="E12" s="60">
        <v>3</v>
      </c>
      <c r="F12" s="75" t="s">
        <v>226</v>
      </c>
      <c r="G12" s="34" t="s">
        <v>227</v>
      </c>
      <c r="H12" s="77">
        <v>51564776</v>
      </c>
      <c r="I12" s="61">
        <f t="shared" ref="I12" si="8">IFERROR(H12/H15,"-")</f>
        <v>0.13059988143257231</v>
      </c>
      <c r="J12" s="48">
        <v>622</v>
      </c>
      <c r="K12" s="61">
        <f t="shared" ref="K12" si="9">IFERROR(J12/J15,"-")</f>
        <v>0.44683908045977011</v>
      </c>
      <c r="L12" s="103">
        <f t="shared" si="4"/>
        <v>82901.569131832803</v>
      </c>
      <c r="M12" s="208">
        <f t="shared" si="5"/>
        <v>4.6139010459164749E-2</v>
      </c>
      <c r="P12" s="113">
        <v>9</v>
      </c>
      <c r="Q12" s="113" t="s">
        <v>108</v>
      </c>
      <c r="R12" s="218">
        <f>'市区町村別_在宅(医科)'!BO15</f>
        <v>5575</v>
      </c>
    </row>
    <row r="13" spans="2:18" ht="36">
      <c r="B13" s="316"/>
      <c r="C13" s="316"/>
      <c r="D13" s="313"/>
      <c r="E13" s="60">
        <v>4</v>
      </c>
      <c r="F13" s="75" t="s">
        <v>236</v>
      </c>
      <c r="G13" s="34" t="s">
        <v>237</v>
      </c>
      <c r="H13" s="77">
        <v>22299342</v>
      </c>
      <c r="I13" s="61">
        <f t="shared" ref="I13" si="10">IFERROR(H13/H15,"-")</f>
        <v>5.6478310333867833E-2</v>
      </c>
      <c r="J13" s="48">
        <v>535</v>
      </c>
      <c r="K13" s="61">
        <f t="shared" ref="K13" si="11">IFERROR(J13/J15,"-")</f>
        <v>0.38433908045977011</v>
      </c>
      <c r="L13" s="103">
        <f t="shared" si="4"/>
        <v>41681.01308411215</v>
      </c>
      <c r="M13" s="208">
        <f t="shared" si="5"/>
        <v>3.9685483272754243E-2</v>
      </c>
      <c r="P13" s="113">
        <v>10</v>
      </c>
      <c r="Q13" s="113" t="s">
        <v>61</v>
      </c>
      <c r="R13" s="218">
        <f>'市区町村別_在宅(医科)'!BO16</f>
        <v>12988</v>
      </c>
    </row>
    <row r="14" spans="2:18" ht="13.15" customHeight="1">
      <c r="B14" s="316"/>
      <c r="C14" s="316"/>
      <c r="D14" s="313"/>
      <c r="E14" s="63">
        <v>5</v>
      </c>
      <c r="F14" s="79" t="s">
        <v>232</v>
      </c>
      <c r="G14" s="35" t="s">
        <v>233</v>
      </c>
      <c r="H14" s="81">
        <v>23376214</v>
      </c>
      <c r="I14" s="101">
        <f t="shared" ref="I14" si="12">IFERROR(H14/H15,"-")</f>
        <v>5.9205741080741572E-2</v>
      </c>
      <c r="J14" s="50">
        <v>518</v>
      </c>
      <c r="K14" s="101">
        <f t="shared" ref="K14" si="13">IFERROR(J14/J15,"-")</f>
        <v>0.37212643678160917</v>
      </c>
      <c r="L14" s="104">
        <f t="shared" si="4"/>
        <v>45127.826254826257</v>
      </c>
      <c r="M14" s="209">
        <f t="shared" si="5"/>
        <v>3.8424449224834956E-2</v>
      </c>
      <c r="P14" s="113">
        <v>11</v>
      </c>
      <c r="Q14" s="113" t="s">
        <v>62</v>
      </c>
      <c r="R14" s="218">
        <f>'市区町村別_在宅(医科)'!BO17</f>
        <v>22549</v>
      </c>
    </row>
    <row r="15" spans="2:18" ht="13.15" customHeight="1">
      <c r="B15" s="299"/>
      <c r="C15" s="299"/>
      <c r="D15" s="315"/>
      <c r="E15" s="82" t="s">
        <v>151</v>
      </c>
      <c r="F15" s="83"/>
      <c r="G15" s="84"/>
      <c r="H15" s="85">
        <v>394830190</v>
      </c>
      <c r="I15" s="67" t="s">
        <v>132</v>
      </c>
      <c r="J15" s="52">
        <v>1392</v>
      </c>
      <c r="K15" s="67" t="s">
        <v>132</v>
      </c>
      <c r="L15" s="106">
        <f t="shared" si="4"/>
        <v>283642.37787356321</v>
      </c>
      <c r="M15" s="210">
        <f t="shared" si="5"/>
        <v>0.10325643498256806</v>
      </c>
      <c r="P15" s="113">
        <v>12</v>
      </c>
      <c r="Q15" s="113" t="s">
        <v>109</v>
      </c>
      <c r="R15" s="218">
        <f>'市区町村別_在宅(医科)'!BO18</f>
        <v>11762</v>
      </c>
    </row>
    <row r="16" spans="2:18" ht="13.15" customHeight="1">
      <c r="B16" s="298">
        <v>3</v>
      </c>
      <c r="C16" s="298" t="s">
        <v>103</v>
      </c>
      <c r="D16" s="312">
        <f>R6</f>
        <v>8488</v>
      </c>
      <c r="E16" s="57">
        <v>1</v>
      </c>
      <c r="F16" s="86" t="s">
        <v>224</v>
      </c>
      <c r="G16" s="30" t="s">
        <v>225</v>
      </c>
      <c r="H16" s="235">
        <v>36716037</v>
      </c>
      <c r="I16" s="58">
        <f t="shared" ref="I16" si="14">IFERROR(H16/H21,"-")</f>
        <v>0.14299438254167937</v>
      </c>
      <c r="J16" s="46">
        <v>675</v>
      </c>
      <c r="K16" s="58">
        <f t="shared" ref="K16" si="15">IFERROR(J16/J21,"-")</f>
        <v>0.703125</v>
      </c>
      <c r="L16" s="102">
        <f t="shared" si="4"/>
        <v>54394.128888888888</v>
      </c>
      <c r="M16" s="207">
        <f t="shared" ref="M16:M21" si="16">IFERROR(J16/$R$6,0)</f>
        <v>7.9524033930254479E-2</v>
      </c>
      <c r="P16" s="113">
        <v>13</v>
      </c>
      <c r="Q16" s="113" t="s">
        <v>110</v>
      </c>
      <c r="R16" s="218">
        <f>'市区町村別_在宅(医科)'!BO19</f>
        <v>20420</v>
      </c>
    </row>
    <row r="17" spans="2:18" ht="13.15" customHeight="1">
      <c r="B17" s="316"/>
      <c r="C17" s="316"/>
      <c r="D17" s="313"/>
      <c r="E17" s="60">
        <v>2</v>
      </c>
      <c r="F17" s="75" t="s">
        <v>230</v>
      </c>
      <c r="G17" s="31" t="s">
        <v>231</v>
      </c>
      <c r="H17" s="77">
        <v>23290386</v>
      </c>
      <c r="I17" s="61">
        <f t="shared" ref="I17" si="17">IFERROR(H17/H21,"-")</f>
        <v>9.0706803820558665E-2</v>
      </c>
      <c r="J17" s="48">
        <v>567</v>
      </c>
      <c r="K17" s="61">
        <f t="shared" ref="K17" si="18">IFERROR(J17/J21,"-")</f>
        <v>0.59062499999999996</v>
      </c>
      <c r="L17" s="103">
        <f t="shared" si="4"/>
        <v>41076.518518518518</v>
      </c>
      <c r="M17" s="208">
        <f t="shared" si="16"/>
        <v>6.6800188501413754E-2</v>
      </c>
      <c r="P17" s="113">
        <v>14</v>
      </c>
      <c r="Q17" s="113" t="s">
        <v>111</v>
      </c>
      <c r="R17" s="218">
        <f>'市区町村別_在宅(医科)'!BO20</f>
        <v>15367</v>
      </c>
    </row>
    <row r="18" spans="2:18" ht="13.15" customHeight="1">
      <c r="B18" s="316"/>
      <c r="C18" s="316"/>
      <c r="D18" s="313"/>
      <c r="E18" s="60">
        <v>3</v>
      </c>
      <c r="F18" s="75" t="s">
        <v>226</v>
      </c>
      <c r="G18" s="34" t="s">
        <v>227</v>
      </c>
      <c r="H18" s="77">
        <v>35935185</v>
      </c>
      <c r="I18" s="61">
        <f t="shared" ref="I18" si="19">IFERROR(H18/H21,"-")</f>
        <v>0.13995327411278125</v>
      </c>
      <c r="J18" s="48">
        <v>432</v>
      </c>
      <c r="K18" s="61">
        <f t="shared" ref="K18" si="20">IFERROR(J18/J21,"-")</f>
        <v>0.45</v>
      </c>
      <c r="L18" s="103">
        <f t="shared" si="4"/>
        <v>83183.298611111109</v>
      </c>
      <c r="M18" s="208">
        <f t="shared" si="16"/>
        <v>5.0895381715362863E-2</v>
      </c>
      <c r="P18" s="113">
        <v>15</v>
      </c>
      <c r="Q18" s="113" t="s">
        <v>112</v>
      </c>
      <c r="R18" s="218">
        <f>'市区町村別_在宅(医科)'!BO21</f>
        <v>24419</v>
      </c>
    </row>
    <row r="19" spans="2:18" ht="36">
      <c r="B19" s="316"/>
      <c r="C19" s="316"/>
      <c r="D19" s="313"/>
      <c r="E19" s="60">
        <v>4</v>
      </c>
      <c r="F19" s="75" t="s">
        <v>236</v>
      </c>
      <c r="G19" s="34" t="s">
        <v>237</v>
      </c>
      <c r="H19" s="77">
        <v>11611427</v>
      </c>
      <c r="I19" s="61">
        <f t="shared" ref="I19" si="21">IFERROR(H19/H21,"-")</f>
        <v>4.5221896750261593E-2</v>
      </c>
      <c r="J19" s="48">
        <v>379</v>
      </c>
      <c r="K19" s="61">
        <f t="shared" ref="K19" si="22">IFERROR(J19/J21,"-")</f>
        <v>0.39479166666666665</v>
      </c>
      <c r="L19" s="103">
        <f t="shared" si="4"/>
        <v>30637.010554089709</v>
      </c>
      <c r="M19" s="208">
        <f t="shared" si="16"/>
        <v>4.4651272384542882E-2</v>
      </c>
      <c r="P19" s="113">
        <v>16</v>
      </c>
      <c r="Q19" s="113" t="s">
        <v>63</v>
      </c>
      <c r="R19" s="218">
        <f>'市区町村別_在宅(医科)'!BO22</f>
        <v>16481</v>
      </c>
    </row>
    <row r="20" spans="2:18" ht="13.15" customHeight="1">
      <c r="B20" s="316"/>
      <c r="C20" s="316"/>
      <c r="D20" s="313"/>
      <c r="E20" s="63">
        <v>5</v>
      </c>
      <c r="F20" s="79" t="s">
        <v>232</v>
      </c>
      <c r="G20" s="35" t="s">
        <v>233</v>
      </c>
      <c r="H20" s="81">
        <v>16044114</v>
      </c>
      <c r="I20" s="101">
        <f t="shared" ref="I20" si="23">IFERROR(H20/H21,"-")</f>
        <v>6.2485452197858754E-2</v>
      </c>
      <c r="J20" s="50">
        <v>378</v>
      </c>
      <c r="K20" s="101">
        <f t="shared" ref="K20" si="24">IFERROR(J20/J21,"-")</f>
        <v>0.39374999999999999</v>
      </c>
      <c r="L20" s="104">
        <f t="shared" si="4"/>
        <v>42444.746031746028</v>
      </c>
      <c r="M20" s="209">
        <f t="shared" si="16"/>
        <v>4.4533459000942507E-2</v>
      </c>
      <c r="P20" s="113">
        <v>17</v>
      </c>
      <c r="Q20" s="113" t="s">
        <v>113</v>
      </c>
      <c r="R20" s="218">
        <f>'市区町村別_在宅(医科)'!BO23</f>
        <v>23393</v>
      </c>
    </row>
    <row r="21" spans="2:18" ht="13.15" customHeight="1">
      <c r="B21" s="299"/>
      <c r="C21" s="299"/>
      <c r="D21" s="315"/>
      <c r="E21" s="82" t="s">
        <v>151</v>
      </c>
      <c r="F21" s="83"/>
      <c r="G21" s="84"/>
      <c r="H21" s="85">
        <v>256765590</v>
      </c>
      <c r="I21" s="67" t="s">
        <v>132</v>
      </c>
      <c r="J21" s="52">
        <v>960</v>
      </c>
      <c r="K21" s="67" t="s">
        <v>132</v>
      </c>
      <c r="L21" s="106">
        <f t="shared" si="4"/>
        <v>267464.15625</v>
      </c>
      <c r="M21" s="210">
        <f t="shared" si="16"/>
        <v>0.11310084825636192</v>
      </c>
      <c r="P21" s="113">
        <v>18</v>
      </c>
      <c r="Q21" s="113" t="s">
        <v>64</v>
      </c>
      <c r="R21" s="218">
        <f>'市区町村別_在宅(医科)'!BO24</f>
        <v>21155</v>
      </c>
    </row>
    <row r="22" spans="2:18" ht="13.15" customHeight="1">
      <c r="B22" s="298">
        <v>4</v>
      </c>
      <c r="C22" s="298" t="s">
        <v>104</v>
      </c>
      <c r="D22" s="312">
        <f>R7</f>
        <v>9819</v>
      </c>
      <c r="E22" s="57">
        <v>1</v>
      </c>
      <c r="F22" s="86" t="s">
        <v>224</v>
      </c>
      <c r="G22" s="30" t="s">
        <v>225</v>
      </c>
      <c r="H22" s="235">
        <v>37665245</v>
      </c>
      <c r="I22" s="58">
        <f t="shared" ref="I22" si="25">IFERROR(H22/H27,"-")</f>
        <v>0.1291632412825324</v>
      </c>
      <c r="J22" s="46">
        <v>665</v>
      </c>
      <c r="K22" s="58">
        <f t="shared" ref="K22" si="26">IFERROR(J22/J27,"-")</f>
        <v>0.6970649895178197</v>
      </c>
      <c r="L22" s="102">
        <f t="shared" si="4"/>
        <v>56639.466165413534</v>
      </c>
      <c r="M22" s="207">
        <f t="shared" ref="M22:M27" si="27">IFERROR(J22/$R$7,0)</f>
        <v>6.7725837661676336E-2</v>
      </c>
      <c r="P22" s="113">
        <v>19</v>
      </c>
      <c r="Q22" s="113" t="s">
        <v>114</v>
      </c>
      <c r="R22" s="218">
        <f>'市区町村別_在宅(医科)'!BO25</f>
        <v>14704</v>
      </c>
    </row>
    <row r="23" spans="2:18" ht="13.15" customHeight="1">
      <c r="B23" s="316"/>
      <c r="C23" s="316"/>
      <c r="D23" s="313"/>
      <c r="E23" s="60">
        <v>2</v>
      </c>
      <c r="F23" s="75" t="s">
        <v>230</v>
      </c>
      <c r="G23" s="31" t="s">
        <v>231</v>
      </c>
      <c r="H23" s="77">
        <v>23339052</v>
      </c>
      <c r="I23" s="61">
        <f t="shared" ref="I23" si="28">IFERROR(H23/H27,"-")</f>
        <v>8.0035258094871553E-2</v>
      </c>
      <c r="J23" s="48">
        <v>610</v>
      </c>
      <c r="K23" s="61">
        <f t="shared" ref="K23" si="29">IFERROR(J23/J27,"-")</f>
        <v>0.63941299790356398</v>
      </c>
      <c r="L23" s="103">
        <f t="shared" si="4"/>
        <v>38260.740983606556</v>
      </c>
      <c r="M23" s="208">
        <f t="shared" si="27"/>
        <v>6.212445259191364E-2</v>
      </c>
      <c r="P23" s="113">
        <v>20</v>
      </c>
      <c r="Q23" s="113" t="s">
        <v>115</v>
      </c>
      <c r="R23" s="218">
        <f>'市区町村別_在宅(医科)'!BO26</f>
        <v>21797</v>
      </c>
    </row>
    <row r="24" spans="2:18" ht="13.15" customHeight="1">
      <c r="B24" s="316"/>
      <c r="C24" s="316"/>
      <c r="D24" s="313"/>
      <c r="E24" s="60">
        <v>3</v>
      </c>
      <c r="F24" s="75" t="s">
        <v>226</v>
      </c>
      <c r="G24" s="34" t="s">
        <v>227</v>
      </c>
      <c r="H24" s="77">
        <v>37636439</v>
      </c>
      <c r="I24" s="61">
        <f t="shared" ref="I24" si="30">IFERROR(H24/H27,"-")</f>
        <v>0.12906445853657164</v>
      </c>
      <c r="J24" s="48">
        <v>469</v>
      </c>
      <c r="K24" s="61">
        <f t="shared" ref="K24" si="31">IFERROR(J24/J27,"-")</f>
        <v>0.49161425576519918</v>
      </c>
      <c r="L24" s="103">
        <f t="shared" si="4"/>
        <v>80248.270788912574</v>
      </c>
      <c r="M24" s="208">
        <f t="shared" si="27"/>
        <v>4.7764538140340158E-2</v>
      </c>
      <c r="P24" s="113">
        <v>21</v>
      </c>
      <c r="Q24" s="113" t="s">
        <v>116</v>
      </c>
      <c r="R24" s="218">
        <f>'市区町村別_在宅(医科)'!BO27</f>
        <v>14535</v>
      </c>
    </row>
    <row r="25" spans="2:18" ht="13.15" customHeight="1">
      <c r="B25" s="316"/>
      <c r="C25" s="316"/>
      <c r="D25" s="313"/>
      <c r="E25" s="60">
        <v>4</v>
      </c>
      <c r="F25" s="75" t="s">
        <v>234</v>
      </c>
      <c r="G25" s="34" t="s">
        <v>235</v>
      </c>
      <c r="H25" s="77">
        <v>21326959</v>
      </c>
      <c r="I25" s="61">
        <f t="shared" ref="I25" si="32">IFERROR(H25/H27,"-")</f>
        <v>7.3135304207889162E-2</v>
      </c>
      <c r="J25" s="48">
        <v>372</v>
      </c>
      <c r="K25" s="61">
        <f t="shared" ref="K25" si="33">IFERROR(J25/J27,"-")</f>
        <v>0.38993710691823902</v>
      </c>
      <c r="L25" s="103">
        <f t="shared" si="4"/>
        <v>57330.534946236556</v>
      </c>
      <c r="M25" s="208">
        <f t="shared" si="27"/>
        <v>3.7885731744576844E-2</v>
      </c>
      <c r="P25" s="113">
        <v>22</v>
      </c>
      <c r="Q25" s="113" t="s">
        <v>65</v>
      </c>
      <c r="R25" s="218">
        <f>'市区町村別_在宅(医科)'!BO28</f>
        <v>18539</v>
      </c>
    </row>
    <row r="26" spans="2:18" ht="36">
      <c r="B26" s="316"/>
      <c r="C26" s="316"/>
      <c r="D26" s="313"/>
      <c r="E26" s="63">
        <v>5</v>
      </c>
      <c r="F26" s="79" t="s">
        <v>236</v>
      </c>
      <c r="G26" s="35" t="s">
        <v>237</v>
      </c>
      <c r="H26" s="81">
        <v>13777865</v>
      </c>
      <c r="I26" s="101">
        <f t="shared" ref="I26" si="34">IFERROR(H26/H27,"-")</f>
        <v>4.7247633762986498E-2</v>
      </c>
      <c r="J26" s="50">
        <v>354</v>
      </c>
      <c r="K26" s="101">
        <f t="shared" ref="K26" si="35">IFERROR(J26/J27,"-")</f>
        <v>0.37106918238993708</v>
      </c>
      <c r="L26" s="104">
        <f t="shared" si="4"/>
        <v>38920.522598870055</v>
      </c>
      <c r="M26" s="209">
        <f t="shared" si="27"/>
        <v>3.6052551176290866E-2</v>
      </c>
      <c r="P26" s="113">
        <v>23</v>
      </c>
      <c r="Q26" s="113" t="s">
        <v>117</v>
      </c>
      <c r="R26" s="218">
        <f>'市区町村別_在宅(医科)'!BO29</f>
        <v>30667</v>
      </c>
    </row>
    <row r="27" spans="2:18" ht="13.15" customHeight="1">
      <c r="B27" s="299"/>
      <c r="C27" s="299"/>
      <c r="D27" s="315"/>
      <c r="E27" s="82" t="s">
        <v>151</v>
      </c>
      <c r="F27" s="83"/>
      <c r="G27" s="84"/>
      <c r="H27" s="85">
        <v>291609630</v>
      </c>
      <c r="I27" s="67" t="s">
        <v>132</v>
      </c>
      <c r="J27" s="52">
        <v>954</v>
      </c>
      <c r="K27" s="67" t="s">
        <v>132</v>
      </c>
      <c r="L27" s="106">
        <f t="shared" si="4"/>
        <v>305670.47169811319</v>
      </c>
      <c r="M27" s="210">
        <f t="shared" si="27"/>
        <v>9.715857011915674E-2</v>
      </c>
      <c r="P27" s="113">
        <v>24</v>
      </c>
      <c r="Q27" s="113" t="s">
        <v>118</v>
      </c>
      <c r="R27" s="218">
        <f>'市区町村別_在宅(医科)'!BO30</f>
        <v>13125</v>
      </c>
    </row>
    <row r="28" spans="2:18" ht="13.15" customHeight="1">
      <c r="B28" s="298">
        <v>5</v>
      </c>
      <c r="C28" s="298" t="s">
        <v>105</v>
      </c>
      <c r="D28" s="312">
        <f>R8</f>
        <v>8365</v>
      </c>
      <c r="E28" s="57">
        <v>1</v>
      </c>
      <c r="F28" s="86" t="s">
        <v>224</v>
      </c>
      <c r="G28" s="30" t="s">
        <v>225</v>
      </c>
      <c r="H28" s="235">
        <v>30411173</v>
      </c>
      <c r="I28" s="58">
        <f t="shared" ref="I28" si="36">IFERROR(H28/H33,"-")</f>
        <v>0.13535676548531161</v>
      </c>
      <c r="J28" s="46">
        <v>580</v>
      </c>
      <c r="K28" s="58">
        <f t="shared" ref="K28" si="37">IFERROR(J28/J33,"-")</f>
        <v>0.69795427196149218</v>
      </c>
      <c r="L28" s="102">
        <f t="shared" si="4"/>
        <v>52433.056896551723</v>
      </c>
      <c r="M28" s="207">
        <f t="shared" ref="M28:M33" si="38">IFERROR(J28/$R$8,0)</f>
        <v>6.9336521219366412E-2</v>
      </c>
      <c r="P28" s="113">
        <v>25</v>
      </c>
      <c r="Q28" s="113" t="s">
        <v>119</v>
      </c>
      <c r="R28" s="218">
        <f>'市区町村別_在宅(医科)'!BO31</f>
        <v>9097</v>
      </c>
    </row>
    <row r="29" spans="2:18" ht="13.15" customHeight="1">
      <c r="B29" s="316"/>
      <c r="C29" s="316"/>
      <c r="D29" s="313"/>
      <c r="E29" s="60">
        <v>2</v>
      </c>
      <c r="F29" s="75" t="s">
        <v>230</v>
      </c>
      <c r="G29" s="31" t="s">
        <v>231</v>
      </c>
      <c r="H29" s="77">
        <v>20288970</v>
      </c>
      <c r="I29" s="61">
        <f t="shared" ref="I29" si="39">IFERROR(H29/H33,"-")</f>
        <v>9.0303960134274427E-2</v>
      </c>
      <c r="J29" s="48">
        <v>476</v>
      </c>
      <c r="K29" s="61">
        <f t="shared" ref="K29" si="40">IFERROR(J29/J33,"-")</f>
        <v>0.57280385078219009</v>
      </c>
      <c r="L29" s="103">
        <f t="shared" si="4"/>
        <v>42623.886554621851</v>
      </c>
      <c r="M29" s="208">
        <f t="shared" si="38"/>
        <v>5.690376569037657E-2</v>
      </c>
      <c r="P29" s="113">
        <v>26</v>
      </c>
      <c r="Q29" s="113" t="s">
        <v>37</v>
      </c>
      <c r="R29" s="218">
        <f>'市区町村別_在宅(医科)'!BO32</f>
        <v>125950</v>
      </c>
    </row>
    <row r="30" spans="2:18" ht="13.15" customHeight="1">
      <c r="B30" s="316"/>
      <c r="C30" s="316"/>
      <c r="D30" s="313"/>
      <c r="E30" s="60">
        <v>3</v>
      </c>
      <c r="F30" s="75" t="s">
        <v>226</v>
      </c>
      <c r="G30" s="34" t="s">
        <v>227</v>
      </c>
      <c r="H30" s="77">
        <v>32544750</v>
      </c>
      <c r="I30" s="61">
        <f t="shared" ref="I30" si="41">IFERROR(H30/H33,"-")</f>
        <v>0.14485308059403348</v>
      </c>
      <c r="J30" s="48">
        <v>413</v>
      </c>
      <c r="K30" s="61">
        <f t="shared" ref="K30" si="42">IFERROR(J30/J33,"-")</f>
        <v>0.49699157641395908</v>
      </c>
      <c r="L30" s="103">
        <f t="shared" si="4"/>
        <v>78800.847457627126</v>
      </c>
      <c r="M30" s="208">
        <f t="shared" si="38"/>
        <v>4.9372384937238493E-2</v>
      </c>
      <c r="P30" s="113">
        <v>27</v>
      </c>
      <c r="Q30" s="113" t="s">
        <v>38</v>
      </c>
      <c r="R30" s="218">
        <f>'市区町村別_在宅(医科)'!BO33</f>
        <v>21854</v>
      </c>
    </row>
    <row r="31" spans="2:18" ht="13.15" customHeight="1">
      <c r="B31" s="316"/>
      <c r="C31" s="316"/>
      <c r="D31" s="313"/>
      <c r="E31" s="60">
        <v>4</v>
      </c>
      <c r="F31" s="75" t="s">
        <v>234</v>
      </c>
      <c r="G31" s="34" t="s">
        <v>235</v>
      </c>
      <c r="H31" s="77">
        <v>17054984</v>
      </c>
      <c r="I31" s="61">
        <f t="shared" ref="I31" si="43">IFERROR(H31/H33,"-")</f>
        <v>7.5909846346398469E-2</v>
      </c>
      <c r="J31" s="48">
        <v>348</v>
      </c>
      <c r="K31" s="61">
        <f t="shared" ref="K31" si="44">IFERROR(J31/J33,"-")</f>
        <v>0.41877256317689532</v>
      </c>
      <c r="L31" s="103">
        <f t="shared" si="4"/>
        <v>49008.574712643676</v>
      </c>
      <c r="M31" s="208">
        <f t="shared" si="38"/>
        <v>4.1601912731619846E-2</v>
      </c>
      <c r="P31" s="113">
        <v>28</v>
      </c>
      <c r="Q31" s="113" t="s">
        <v>39</v>
      </c>
      <c r="R31" s="218">
        <f>'市区町村別_在宅(医科)'!BO34</f>
        <v>17300</v>
      </c>
    </row>
    <row r="32" spans="2:18" ht="13.15" customHeight="1">
      <c r="B32" s="316"/>
      <c r="C32" s="316"/>
      <c r="D32" s="313"/>
      <c r="E32" s="63">
        <v>5</v>
      </c>
      <c r="F32" s="79" t="s">
        <v>232</v>
      </c>
      <c r="G32" s="35" t="s">
        <v>233</v>
      </c>
      <c r="H32" s="81">
        <v>14837008</v>
      </c>
      <c r="I32" s="101">
        <f t="shared" ref="I32" si="45">IFERROR(H32/H33,"-")</f>
        <v>6.6037880628928472E-2</v>
      </c>
      <c r="J32" s="50">
        <v>318</v>
      </c>
      <c r="K32" s="101">
        <f t="shared" ref="K32" si="46">IFERROR(J32/J33,"-")</f>
        <v>0.38267148014440433</v>
      </c>
      <c r="L32" s="104">
        <f t="shared" si="4"/>
        <v>46657.257861635218</v>
      </c>
      <c r="M32" s="209">
        <f t="shared" si="38"/>
        <v>3.8015540944411237E-2</v>
      </c>
      <c r="P32" s="113">
        <v>29</v>
      </c>
      <c r="Q32" s="113" t="s">
        <v>40</v>
      </c>
      <c r="R32" s="218">
        <f>'市区町村別_在宅(医科)'!BO35</f>
        <v>14861</v>
      </c>
    </row>
    <row r="33" spans="2:18" ht="13.15" customHeight="1">
      <c r="B33" s="299"/>
      <c r="C33" s="299"/>
      <c r="D33" s="315"/>
      <c r="E33" s="82" t="s">
        <v>151</v>
      </c>
      <c r="F33" s="83"/>
      <c r="G33" s="84"/>
      <c r="H33" s="85">
        <v>224674200</v>
      </c>
      <c r="I33" s="67" t="s">
        <v>132</v>
      </c>
      <c r="J33" s="52">
        <v>831</v>
      </c>
      <c r="K33" s="67" t="s">
        <v>132</v>
      </c>
      <c r="L33" s="106">
        <f t="shared" si="4"/>
        <v>270366.06498194946</v>
      </c>
      <c r="M33" s="210">
        <f t="shared" si="38"/>
        <v>9.9342498505678417E-2</v>
      </c>
      <c r="P33" s="113">
        <v>30</v>
      </c>
      <c r="Q33" s="113" t="s">
        <v>41</v>
      </c>
      <c r="R33" s="218">
        <f>'市区町村別_在宅(医科)'!BO36</f>
        <v>20112</v>
      </c>
    </row>
    <row r="34" spans="2:18" ht="13.15" customHeight="1">
      <c r="B34" s="298">
        <v>6</v>
      </c>
      <c r="C34" s="298" t="s">
        <v>106</v>
      </c>
      <c r="D34" s="312">
        <f>R9</f>
        <v>12149</v>
      </c>
      <c r="E34" s="57">
        <v>1</v>
      </c>
      <c r="F34" s="86" t="s">
        <v>224</v>
      </c>
      <c r="G34" s="30" t="s">
        <v>225</v>
      </c>
      <c r="H34" s="235">
        <v>31513368</v>
      </c>
      <c r="I34" s="58">
        <f t="shared" ref="I34" si="47">IFERROR(H34/H39,"-")</f>
        <v>0.12159228979688502</v>
      </c>
      <c r="J34" s="46">
        <v>557</v>
      </c>
      <c r="K34" s="58">
        <f t="shared" ref="K34" si="48">IFERROR(J34/J39,"-")</f>
        <v>0.68259803921568629</v>
      </c>
      <c r="L34" s="102">
        <f t="shared" si="4"/>
        <v>56576.962298025137</v>
      </c>
      <c r="M34" s="207">
        <f t="shared" ref="M34:M39" si="49">IFERROR(J34/$R$9,0)</f>
        <v>4.5847394847312539E-2</v>
      </c>
      <c r="P34" s="113">
        <v>31</v>
      </c>
      <c r="Q34" s="113" t="s">
        <v>42</v>
      </c>
      <c r="R34" s="218">
        <f>'市区町村別_在宅(医科)'!BO37</f>
        <v>25718</v>
      </c>
    </row>
    <row r="35" spans="2:18" ht="13.15" customHeight="1">
      <c r="B35" s="316"/>
      <c r="C35" s="316"/>
      <c r="D35" s="313"/>
      <c r="E35" s="60">
        <v>2</v>
      </c>
      <c r="F35" s="75" t="s">
        <v>230</v>
      </c>
      <c r="G35" s="31" t="s">
        <v>231</v>
      </c>
      <c r="H35" s="77">
        <v>19038265</v>
      </c>
      <c r="I35" s="61">
        <f t="shared" ref="I35" si="50">IFERROR(H35/H39,"-")</f>
        <v>7.3457912689938232E-2</v>
      </c>
      <c r="J35" s="48">
        <v>467</v>
      </c>
      <c r="K35" s="61">
        <f t="shared" ref="K35" si="51">IFERROR(J35/J39,"-")</f>
        <v>0.57230392156862742</v>
      </c>
      <c r="L35" s="103">
        <f t="shared" si="4"/>
        <v>40767.162740899359</v>
      </c>
      <c r="M35" s="208">
        <f t="shared" si="49"/>
        <v>3.8439377726561856E-2</v>
      </c>
      <c r="P35" s="113">
        <v>32</v>
      </c>
      <c r="Q35" s="113" t="s">
        <v>43</v>
      </c>
      <c r="R35" s="218">
        <f>'市区町村別_在宅(医科)'!BO38</f>
        <v>22357</v>
      </c>
    </row>
    <row r="36" spans="2:18" ht="13.15" customHeight="1">
      <c r="B36" s="316"/>
      <c r="C36" s="316"/>
      <c r="D36" s="313"/>
      <c r="E36" s="60">
        <v>3</v>
      </c>
      <c r="F36" s="75" t="s">
        <v>226</v>
      </c>
      <c r="G36" s="34" t="s">
        <v>227</v>
      </c>
      <c r="H36" s="77">
        <v>30650102</v>
      </c>
      <c r="I36" s="61">
        <f t="shared" ref="I36" si="52">IFERROR(H36/H39,"-")</f>
        <v>0.11826143383620834</v>
      </c>
      <c r="J36" s="48">
        <v>361</v>
      </c>
      <c r="K36" s="61">
        <f t="shared" ref="K36" si="53">IFERROR(J36/J39,"-")</f>
        <v>0.44240196078431371</v>
      </c>
      <c r="L36" s="103">
        <f t="shared" si="4"/>
        <v>84903.329639889198</v>
      </c>
      <c r="M36" s="208">
        <f t="shared" si="49"/>
        <v>2.9714379784344391E-2</v>
      </c>
      <c r="P36" s="113">
        <v>33</v>
      </c>
      <c r="Q36" s="113" t="s">
        <v>44</v>
      </c>
      <c r="R36" s="218">
        <f>'市区町村別_在宅(医科)'!BO39</f>
        <v>6212</v>
      </c>
    </row>
    <row r="37" spans="2:18" ht="36">
      <c r="B37" s="316"/>
      <c r="C37" s="316"/>
      <c r="D37" s="313"/>
      <c r="E37" s="60">
        <v>4</v>
      </c>
      <c r="F37" s="75" t="s">
        <v>236</v>
      </c>
      <c r="G37" s="34" t="s">
        <v>237</v>
      </c>
      <c r="H37" s="77">
        <v>12171258</v>
      </c>
      <c r="I37" s="61">
        <f t="shared" ref="I37" si="54">IFERROR(H37/H39,"-")</f>
        <v>4.6962010849765576E-2</v>
      </c>
      <c r="J37" s="48">
        <v>326</v>
      </c>
      <c r="K37" s="61">
        <f t="shared" ref="K37" si="55">IFERROR(J37/J39,"-")</f>
        <v>0.39950980392156865</v>
      </c>
      <c r="L37" s="103">
        <f t="shared" si="4"/>
        <v>37335.147239263802</v>
      </c>
      <c r="M37" s="208">
        <f t="shared" si="49"/>
        <v>2.6833484237385793E-2</v>
      </c>
      <c r="P37" s="113">
        <v>34</v>
      </c>
      <c r="Q37" s="113" t="s">
        <v>46</v>
      </c>
      <c r="R37" s="218">
        <f>'市区町村別_在宅(医科)'!BO40</f>
        <v>28882</v>
      </c>
    </row>
    <row r="38" spans="2:18" ht="13.15" customHeight="1">
      <c r="B38" s="316"/>
      <c r="C38" s="316"/>
      <c r="D38" s="313"/>
      <c r="E38" s="63">
        <v>5</v>
      </c>
      <c r="F38" s="79" t="s">
        <v>234</v>
      </c>
      <c r="G38" s="35" t="s">
        <v>235</v>
      </c>
      <c r="H38" s="81">
        <v>21199927</v>
      </c>
      <c r="I38" s="101">
        <f t="shared" ref="I38" si="56">IFERROR(H38/H39,"-")</f>
        <v>8.1798545539683576E-2</v>
      </c>
      <c r="J38" s="50">
        <v>320</v>
      </c>
      <c r="K38" s="101">
        <f t="shared" ref="K38" si="57">IFERROR(J38/J39,"-")</f>
        <v>0.39215686274509803</v>
      </c>
      <c r="L38" s="104">
        <f t="shared" si="4"/>
        <v>66249.771875000006</v>
      </c>
      <c r="M38" s="209">
        <f t="shared" si="49"/>
        <v>2.6339616429335747E-2</v>
      </c>
      <c r="P38" s="113">
        <v>35</v>
      </c>
      <c r="Q38" s="113" t="s">
        <v>3</v>
      </c>
      <c r="R38" s="218">
        <f>'市区町村別_在宅(医科)'!BO41</f>
        <v>57844</v>
      </c>
    </row>
    <row r="39" spans="2:18" ht="13.15" customHeight="1">
      <c r="B39" s="299"/>
      <c r="C39" s="299"/>
      <c r="D39" s="315"/>
      <c r="E39" s="82" t="s">
        <v>151</v>
      </c>
      <c r="F39" s="83"/>
      <c r="G39" s="84"/>
      <c r="H39" s="85">
        <v>259172420</v>
      </c>
      <c r="I39" s="67" t="s">
        <v>132</v>
      </c>
      <c r="J39" s="52">
        <v>816</v>
      </c>
      <c r="K39" s="67" t="s">
        <v>132</v>
      </c>
      <c r="L39" s="106">
        <f t="shared" si="4"/>
        <v>317613.25980392157</v>
      </c>
      <c r="M39" s="210">
        <f t="shared" si="49"/>
        <v>6.7166021894806152E-2</v>
      </c>
      <c r="P39" s="113">
        <v>36</v>
      </c>
      <c r="Q39" s="113" t="s">
        <v>4</v>
      </c>
      <c r="R39" s="218">
        <f>'市区町村別_在宅(医科)'!BO42</f>
        <v>16052</v>
      </c>
    </row>
    <row r="40" spans="2:18" ht="13.15" customHeight="1">
      <c r="B40" s="298">
        <v>7</v>
      </c>
      <c r="C40" s="298" t="s">
        <v>107</v>
      </c>
      <c r="D40" s="312">
        <f>R10</f>
        <v>10756</v>
      </c>
      <c r="E40" s="57">
        <v>1</v>
      </c>
      <c r="F40" s="86" t="s">
        <v>224</v>
      </c>
      <c r="G40" s="30" t="s">
        <v>225</v>
      </c>
      <c r="H40" s="235">
        <v>38546563</v>
      </c>
      <c r="I40" s="58">
        <f t="shared" ref="I40" si="58">IFERROR(H40/H45,"-")</f>
        <v>0.14268628531865224</v>
      </c>
      <c r="J40" s="46">
        <v>582</v>
      </c>
      <c r="K40" s="58">
        <f t="shared" ref="K40" si="59">IFERROR(J40/J45,"-")</f>
        <v>0.65173572228443444</v>
      </c>
      <c r="L40" s="102">
        <f t="shared" si="4"/>
        <v>66231.207903780072</v>
      </c>
      <c r="M40" s="207">
        <f t="shared" ref="M40:M45" si="60">IFERROR(J40/$R$10,0)</f>
        <v>5.4109334325027889E-2</v>
      </c>
      <c r="P40" s="113">
        <v>37</v>
      </c>
      <c r="Q40" s="113" t="s">
        <v>5</v>
      </c>
      <c r="R40" s="218">
        <f>'市区町村別_在宅(医科)'!BO43</f>
        <v>48477</v>
      </c>
    </row>
    <row r="41" spans="2:18" ht="13.15" customHeight="1">
      <c r="B41" s="316"/>
      <c r="C41" s="316"/>
      <c r="D41" s="313"/>
      <c r="E41" s="60">
        <v>2</v>
      </c>
      <c r="F41" s="75" t="s">
        <v>230</v>
      </c>
      <c r="G41" s="31" t="s">
        <v>231</v>
      </c>
      <c r="H41" s="77">
        <v>26655349</v>
      </c>
      <c r="I41" s="61">
        <f t="shared" ref="I41" si="61">IFERROR(H41/H45,"-")</f>
        <v>9.8669049499491096E-2</v>
      </c>
      <c r="J41" s="48">
        <v>520</v>
      </c>
      <c r="K41" s="61">
        <f t="shared" ref="K41" si="62">IFERROR(J41/J45,"-")</f>
        <v>0.58230683090705482</v>
      </c>
      <c r="L41" s="103">
        <f t="shared" si="4"/>
        <v>51260.286538461536</v>
      </c>
      <c r="M41" s="208">
        <f t="shared" si="60"/>
        <v>4.834510970621049E-2</v>
      </c>
      <c r="P41" s="113">
        <v>38</v>
      </c>
      <c r="Q41" s="113" t="s">
        <v>47</v>
      </c>
      <c r="R41" s="218">
        <f>'市区町村別_在宅(医科)'!BO44</f>
        <v>10298</v>
      </c>
    </row>
    <row r="42" spans="2:18" ht="13.15" customHeight="1">
      <c r="B42" s="316"/>
      <c r="C42" s="316"/>
      <c r="D42" s="313"/>
      <c r="E42" s="60">
        <v>3</v>
      </c>
      <c r="F42" s="75" t="s">
        <v>234</v>
      </c>
      <c r="G42" s="34" t="s">
        <v>235</v>
      </c>
      <c r="H42" s="77">
        <v>21651319</v>
      </c>
      <c r="I42" s="61">
        <f t="shared" ref="I42" si="63">IFERROR(H42/H45,"-")</f>
        <v>8.0145829872280874E-2</v>
      </c>
      <c r="J42" s="48">
        <v>399</v>
      </c>
      <c r="K42" s="61">
        <f t="shared" ref="K42" si="64">IFERROR(J42/J45,"-")</f>
        <v>0.44680851063829785</v>
      </c>
      <c r="L42" s="103">
        <f t="shared" si="4"/>
        <v>54263.95739348371</v>
      </c>
      <c r="M42" s="208">
        <f t="shared" si="60"/>
        <v>3.7095574563034583E-2</v>
      </c>
      <c r="P42" s="113">
        <v>39</v>
      </c>
      <c r="Q42" s="113" t="s">
        <v>10</v>
      </c>
      <c r="R42" s="218">
        <f>'市区町村別_在宅(医科)'!BO45</f>
        <v>57396</v>
      </c>
    </row>
    <row r="43" spans="2:18" ht="13.15" customHeight="1">
      <c r="B43" s="316"/>
      <c r="C43" s="316"/>
      <c r="D43" s="313"/>
      <c r="E43" s="60">
        <v>4</v>
      </c>
      <c r="F43" s="75" t="s">
        <v>226</v>
      </c>
      <c r="G43" s="34" t="s">
        <v>227</v>
      </c>
      <c r="H43" s="77">
        <v>31229161</v>
      </c>
      <c r="I43" s="61">
        <f t="shared" ref="I43" si="65">IFERROR(H43/H45,"-")</f>
        <v>0.11559974819825382</v>
      </c>
      <c r="J43" s="48">
        <v>394</v>
      </c>
      <c r="K43" s="61">
        <f t="shared" ref="K43" si="66">IFERROR(J43/J45,"-")</f>
        <v>0.44120940649496082</v>
      </c>
      <c r="L43" s="103">
        <f t="shared" si="4"/>
        <v>79261.829949238585</v>
      </c>
      <c r="M43" s="208">
        <f t="shared" si="60"/>
        <v>3.6630717738936405E-2</v>
      </c>
      <c r="P43" s="113">
        <v>40</v>
      </c>
      <c r="Q43" s="113" t="s">
        <v>48</v>
      </c>
      <c r="R43" s="218">
        <f>'市区町村別_在宅(医科)'!BO46</f>
        <v>12654</v>
      </c>
    </row>
    <row r="44" spans="2:18" ht="13.15" customHeight="1">
      <c r="B44" s="316"/>
      <c r="C44" s="316"/>
      <c r="D44" s="313"/>
      <c r="E44" s="63">
        <v>5</v>
      </c>
      <c r="F44" s="79" t="s">
        <v>232</v>
      </c>
      <c r="G44" s="35" t="s">
        <v>233</v>
      </c>
      <c r="H44" s="81">
        <v>13847769</v>
      </c>
      <c r="I44" s="101">
        <f t="shared" ref="I44" si="67">IFERROR(H44/H45,"-")</f>
        <v>5.1259737957980528E-2</v>
      </c>
      <c r="J44" s="50">
        <v>319</v>
      </c>
      <c r="K44" s="101">
        <f t="shared" ref="K44" si="68">IFERROR(J44/J45,"-")</f>
        <v>0.35722284434490481</v>
      </c>
      <c r="L44" s="104">
        <f t="shared" si="4"/>
        <v>43409.934169278997</v>
      </c>
      <c r="M44" s="209">
        <f t="shared" si="60"/>
        <v>2.9657865377463743E-2</v>
      </c>
      <c r="P44" s="113">
        <v>41</v>
      </c>
      <c r="Q44" s="113" t="s">
        <v>15</v>
      </c>
      <c r="R44" s="218">
        <f>'市区町村別_在宅(医科)'!BO47</f>
        <v>23319</v>
      </c>
    </row>
    <row r="45" spans="2:18" ht="13.15" customHeight="1">
      <c r="B45" s="299"/>
      <c r="C45" s="299"/>
      <c r="D45" s="315"/>
      <c r="E45" s="82" t="s">
        <v>151</v>
      </c>
      <c r="F45" s="83"/>
      <c r="G45" s="84"/>
      <c r="H45" s="85">
        <v>270149040</v>
      </c>
      <c r="I45" s="67" t="s">
        <v>132</v>
      </c>
      <c r="J45" s="52">
        <v>893</v>
      </c>
      <c r="K45" s="67" t="s">
        <v>132</v>
      </c>
      <c r="L45" s="106">
        <f t="shared" si="4"/>
        <v>302518.52183650614</v>
      </c>
      <c r="M45" s="210">
        <f t="shared" si="60"/>
        <v>8.3023428783934552E-2</v>
      </c>
      <c r="P45" s="113">
        <v>42</v>
      </c>
      <c r="Q45" s="113" t="s">
        <v>16</v>
      </c>
      <c r="R45" s="218">
        <f>'市区町村別_在宅(医科)'!BO48</f>
        <v>59276</v>
      </c>
    </row>
    <row r="46" spans="2:18" ht="13.15" customHeight="1">
      <c r="B46" s="298">
        <v>8</v>
      </c>
      <c r="C46" s="298" t="s">
        <v>60</v>
      </c>
      <c r="D46" s="312">
        <f>R11</f>
        <v>8668</v>
      </c>
      <c r="E46" s="57">
        <v>1</v>
      </c>
      <c r="F46" s="86" t="s">
        <v>224</v>
      </c>
      <c r="G46" s="30" t="s">
        <v>225</v>
      </c>
      <c r="H46" s="235">
        <v>42906314</v>
      </c>
      <c r="I46" s="58">
        <f t="shared" ref="I46" si="69">IFERROR(H46/H51,"-")</f>
        <v>0.13750754417540945</v>
      </c>
      <c r="J46" s="46">
        <v>694</v>
      </c>
      <c r="K46" s="58">
        <f t="shared" ref="K46" si="70">IFERROR(J46/J51,"-")</f>
        <v>0.6764132553606238</v>
      </c>
      <c r="L46" s="102">
        <f t="shared" si="4"/>
        <v>61824.659942363112</v>
      </c>
      <c r="M46" s="207">
        <f t="shared" ref="M46:M51" si="71">IFERROR(J46/$R$11,0)</f>
        <v>8.00646054453161E-2</v>
      </c>
      <c r="P46" s="113">
        <v>43</v>
      </c>
      <c r="Q46" s="113" t="s">
        <v>11</v>
      </c>
      <c r="R46" s="218">
        <f>'市区町村別_在宅(医科)'!BO49</f>
        <v>36315</v>
      </c>
    </row>
    <row r="47" spans="2:18" ht="13.15" customHeight="1">
      <c r="B47" s="316"/>
      <c r="C47" s="316"/>
      <c r="D47" s="313"/>
      <c r="E47" s="60">
        <v>2</v>
      </c>
      <c r="F47" s="75" t="s">
        <v>230</v>
      </c>
      <c r="G47" s="31" t="s">
        <v>231</v>
      </c>
      <c r="H47" s="77">
        <v>30596076</v>
      </c>
      <c r="I47" s="61">
        <f t="shared" ref="I47" si="72">IFERROR(H47/H51,"-")</f>
        <v>9.8055294895855766E-2</v>
      </c>
      <c r="J47" s="48">
        <v>623</v>
      </c>
      <c r="K47" s="61">
        <f t="shared" ref="K47" si="73">IFERROR(J47/J51,"-")</f>
        <v>0.60721247563352831</v>
      </c>
      <c r="L47" s="103">
        <f t="shared" si="4"/>
        <v>49110.876404494382</v>
      </c>
      <c r="M47" s="208">
        <f t="shared" si="71"/>
        <v>7.1873557914167052E-2</v>
      </c>
      <c r="P47" s="113">
        <v>44</v>
      </c>
      <c r="Q47" s="113" t="s">
        <v>23</v>
      </c>
      <c r="R47" s="218">
        <f>'市区町村別_在宅(医科)'!BO50</f>
        <v>41260</v>
      </c>
    </row>
    <row r="48" spans="2:18" ht="13.15" customHeight="1">
      <c r="B48" s="316"/>
      <c r="C48" s="316"/>
      <c r="D48" s="313"/>
      <c r="E48" s="60">
        <v>3</v>
      </c>
      <c r="F48" s="75" t="s">
        <v>226</v>
      </c>
      <c r="G48" s="34" t="s">
        <v>227</v>
      </c>
      <c r="H48" s="77">
        <v>39104709</v>
      </c>
      <c r="I48" s="61">
        <f t="shared" ref="I48" si="74">IFERROR(H48/H51,"-")</f>
        <v>0.12532403739654802</v>
      </c>
      <c r="J48" s="48">
        <v>463</v>
      </c>
      <c r="K48" s="61">
        <f t="shared" ref="K48" si="75">IFERROR(J48/J51,"-")</f>
        <v>0.45126705653021443</v>
      </c>
      <c r="L48" s="103">
        <f t="shared" si="4"/>
        <v>84459.414686825054</v>
      </c>
      <c r="M48" s="208">
        <f t="shared" si="71"/>
        <v>5.3414859252422703E-2</v>
      </c>
      <c r="P48" s="113">
        <v>45</v>
      </c>
      <c r="Q48" s="113" t="s">
        <v>49</v>
      </c>
      <c r="R48" s="218">
        <f>'市区町村別_在宅(医科)'!BO51</f>
        <v>14459</v>
      </c>
    </row>
    <row r="49" spans="2:18" ht="24">
      <c r="B49" s="316"/>
      <c r="C49" s="316"/>
      <c r="D49" s="313"/>
      <c r="E49" s="60">
        <v>4</v>
      </c>
      <c r="F49" s="75" t="s">
        <v>260</v>
      </c>
      <c r="G49" s="34" t="s">
        <v>261</v>
      </c>
      <c r="H49" s="77">
        <v>10579520</v>
      </c>
      <c r="I49" s="61">
        <f t="shared" ref="I49" si="76">IFERROR(H49/H51,"-")</f>
        <v>3.390558820211468E-2</v>
      </c>
      <c r="J49" s="48">
        <v>427</v>
      </c>
      <c r="K49" s="61">
        <f t="shared" ref="K49" si="77">IFERROR(J49/J51,"-")</f>
        <v>0.41617933723196882</v>
      </c>
      <c r="L49" s="103">
        <f t="shared" si="4"/>
        <v>24776.39344262295</v>
      </c>
      <c r="M49" s="208">
        <f t="shared" si="71"/>
        <v>4.9261652053530225E-2</v>
      </c>
      <c r="P49" s="113">
        <v>46</v>
      </c>
      <c r="Q49" s="113" t="s">
        <v>27</v>
      </c>
      <c r="R49" s="218">
        <f>'市区町村別_在宅(医科)'!BO52</f>
        <v>18259</v>
      </c>
    </row>
    <row r="50" spans="2:18" ht="36">
      <c r="B50" s="316"/>
      <c r="C50" s="316"/>
      <c r="D50" s="313"/>
      <c r="E50" s="63">
        <v>5</v>
      </c>
      <c r="F50" s="79" t="s">
        <v>236</v>
      </c>
      <c r="G50" s="35" t="s">
        <v>237</v>
      </c>
      <c r="H50" s="81">
        <v>17145998</v>
      </c>
      <c r="I50" s="101">
        <f t="shared" ref="I50" si="78">IFERROR(H50/H51,"-")</f>
        <v>5.4950049482611861E-2</v>
      </c>
      <c r="J50" s="50">
        <v>409</v>
      </c>
      <c r="K50" s="101">
        <f t="shared" ref="K50" si="79">IFERROR(J50/J51,"-")</f>
        <v>0.39863547758284601</v>
      </c>
      <c r="L50" s="104">
        <f t="shared" si="4"/>
        <v>41921.755501222491</v>
      </c>
      <c r="M50" s="209">
        <f t="shared" si="71"/>
        <v>4.7185048454083986E-2</v>
      </c>
      <c r="P50" s="113">
        <v>47</v>
      </c>
      <c r="Q50" s="113" t="s">
        <v>17</v>
      </c>
      <c r="R50" s="218">
        <f>'市区町村別_在宅(医科)'!BO53</f>
        <v>36741</v>
      </c>
    </row>
    <row r="51" spans="2:18" ht="13.15" customHeight="1">
      <c r="B51" s="299"/>
      <c r="C51" s="299"/>
      <c r="D51" s="313"/>
      <c r="E51" s="82" t="s">
        <v>151</v>
      </c>
      <c r="F51" s="83"/>
      <c r="G51" s="84"/>
      <c r="H51" s="85">
        <v>312028800</v>
      </c>
      <c r="I51" s="67" t="s">
        <v>132</v>
      </c>
      <c r="J51" s="52">
        <v>1026</v>
      </c>
      <c r="K51" s="67" t="s">
        <v>132</v>
      </c>
      <c r="L51" s="106">
        <f t="shared" si="4"/>
        <v>304121.63742690056</v>
      </c>
      <c r="M51" s="211">
        <f t="shared" si="71"/>
        <v>0.11836640516843562</v>
      </c>
      <c r="P51" s="113">
        <v>48</v>
      </c>
      <c r="Q51" s="113" t="s">
        <v>28</v>
      </c>
      <c r="R51" s="218">
        <f>'市区町村別_在宅(医科)'!BO54</f>
        <v>19692</v>
      </c>
    </row>
    <row r="52" spans="2:18" ht="13.15" customHeight="1">
      <c r="B52" s="298">
        <v>9</v>
      </c>
      <c r="C52" s="298" t="s">
        <v>108</v>
      </c>
      <c r="D52" s="312">
        <f>R12</f>
        <v>5575</v>
      </c>
      <c r="E52" s="57">
        <v>1</v>
      </c>
      <c r="F52" s="86" t="s">
        <v>224</v>
      </c>
      <c r="G52" s="30" t="s">
        <v>225</v>
      </c>
      <c r="H52" s="235">
        <v>21619447</v>
      </c>
      <c r="I52" s="58">
        <f t="shared" ref="I52" si="80">IFERROR(H52/H57,"-")</f>
        <v>0.13325163192738992</v>
      </c>
      <c r="J52" s="46">
        <v>389</v>
      </c>
      <c r="K52" s="58">
        <f t="shared" ref="K52" si="81">IFERROR(J52/J57,"-")</f>
        <v>0.64941569282136891</v>
      </c>
      <c r="L52" s="102">
        <f t="shared" si="4"/>
        <v>55576.984575835479</v>
      </c>
      <c r="M52" s="207">
        <f t="shared" ref="M52:M57" si="82">IFERROR(J52/$R$12,0)</f>
        <v>6.9775784753363226E-2</v>
      </c>
      <c r="P52" s="113">
        <v>49</v>
      </c>
      <c r="Q52" s="113" t="s">
        <v>29</v>
      </c>
      <c r="R52" s="218">
        <f>'市区町村別_在宅(医科)'!BO55</f>
        <v>20040</v>
      </c>
    </row>
    <row r="53" spans="2:18" ht="13.15" customHeight="1">
      <c r="B53" s="316"/>
      <c r="C53" s="316"/>
      <c r="D53" s="313"/>
      <c r="E53" s="60">
        <v>2</v>
      </c>
      <c r="F53" s="75" t="s">
        <v>230</v>
      </c>
      <c r="G53" s="31" t="s">
        <v>231</v>
      </c>
      <c r="H53" s="77">
        <v>16666263</v>
      </c>
      <c r="I53" s="61">
        <f t="shared" ref="I53" si="83">IFERROR(H53/H57,"-")</f>
        <v>0.1027226433165047</v>
      </c>
      <c r="J53" s="48">
        <v>327</v>
      </c>
      <c r="K53" s="61">
        <f t="shared" ref="K53" si="84">IFERROR(J53/J57,"-")</f>
        <v>0.54590984974958268</v>
      </c>
      <c r="L53" s="103">
        <f t="shared" si="4"/>
        <v>50967.165137614676</v>
      </c>
      <c r="M53" s="208">
        <f t="shared" si="82"/>
        <v>5.8654708520179372E-2</v>
      </c>
      <c r="P53" s="113">
        <v>50</v>
      </c>
      <c r="Q53" s="113" t="s">
        <v>18</v>
      </c>
      <c r="R53" s="218">
        <f>'市区町村別_在宅(医科)'!BO56</f>
        <v>17774</v>
      </c>
    </row>
    <row r="54" spans="2:18" ht="13.15" customHeight="1">
      <c r="B54" s="316"/>
      <c r="C54" s="316"/>
      <c r="D54" s="313"/>
      <c r="E54" s="60">
        <v>3</v>
      </c>
      <c r="F54" s="75" t="s">
        <v>226</v>
      </c>
      <c r="G54" s="34" t="s">
        <v>227</v>
      </c>
      <c r="H54" s="77">
        <v>17011919</v>
      </c>
      <c r="I54" s="61">
        <f t="shared" ref="I54" si="85">IFERROR(H54/H57,"-")</f>
        <v>0.10485309679598055</v>
      </c>
      <c r="J54" s="48">
        <v>247</v>
      </c>
      <c r="K54" s="61">
        <f t="shared" ref="K54" si="86">IFERROR(J54/J57,"-")</f>
        <v>0.41235392320534225</v>
      </c>
      <c r="L54" s="103">
        <f t="shared" si="4"/>
        <v>68874.165991902832</v>
      </c>
      <c r="M54" s="208">
        <f t="shared" si="82"/>
        <v>4.430493273542601E-2</v>
      </c>
      <c r="P54" s="113">
        <v>51</v>
      </c>
      <c r="Q54" s="113" t="s">
        <v>50</v>
      </c>
      <c r="R54" s="218">
        <f>'市区町村別_在宅(医科)'!BO57</f>
        <v>23492</v>
      </c>
    </row>
    <row r="55" spans="2:18" ht="13.15" customHeight="1">
      <c r="B55" s="316"/>
      <c r="C55" s="316"/>
      <c r="D55" s="313"/>
      <c r="E55" s="60">
        <v>4</v>
      </c>
      <c r="F55" s="75" t="s">
        <v>232</v>
      </c>
      <c r="G55" s="34" t="s">
        <v>233</v>
      </c>
      <c r="H55" s="77">
        <v>11548064</v>
      </c>
      <c r="I55" s="61">
        <f t="shared" ref="I55" si="87">IFERROR(H55/H57,"-")</f>
        <v>7.1176583452941339E-2</v>
      </c>
      <c r="J55" s="48">
        <v>219</v>
      </c>
      <c r="K55" s="61">
        <f t="shared" ref="K55" si="88">IFERROR(J55/J57,"-")</f>
        <v>0.36560934891485808</v>
      </c>
      <c r="L55" s="103">
        <f t="shared" si="4"/>
        <v>52730.88584474886</v>
      </c>
      <c r="M55" s="208">
        <f t="shared" si="82"/>
        <v>3.928251121076233E-2</v>
      </c>
      <c r="P55" s="113">
        <v>52</v>
      </c>
      <c r="Q55" s="113" t="s">
        <v>6</v>
      </c>
      <c r="R55" s="218">
        <f>'市区町村別_在宅(医科)'!BO58</f>
        <v>19280</v>
      </c>
    </row>
    <row r="56" spans="2:18" ht="13.15" customHeight="1">
      <c r="B56" s="316"/>
      <c r="C56" s="316"/>
      <c r="D56" s="313"/>
      <c r="E56" s="63">
        <v>5</v>
      </c>
      <c r="F56" s="79" t="s">
        <v>262</v>
      </c>
      <c r="G56" s="35" t="s">
        <v>263</v>
      </c>
      <c r="H56" s="81">
        <v>4124050</v>
      </c>
      <c r="I56" s="101">
        <f t="shared" ref="I56" si="89">IFERROR(H56/H57,"-")</f>
        <v>2.5418614669013156E-2</v>
      </c>
      <c r="J56" s="50">
        <v>210</v>
      </c>
      <c r="K56" s="101">
        <f t="shared" ref="K56" si="90">IFERROR(J56/J57,"-")</f>
        <v>0.35058430717863104</v>
      </c>
      <c r="L56" s="104">
        <f t="shared" si="4"/>
        <v>19638.333333333332</v>
      </c>
      <c r="M56" s="209">
        <f t="shared" si="82"/>
        <v>3.766816143497758E-2</v>
      </c>
      <c r="P56" s="113">
        <v>53</v>
      </c>
      <c r="Q56" s="113" t="s">
        <v>24</v>
      </c>
      <c r="R56" s="218">
        <f>'市区町村別_在宅(医科)'!BO59</f>
        <v>10926</v>
      </c>
    </row>
    <row r="57" spans="2:18" ht="13.15" customHeight="1">
      <c r="B57" s="299"/>
      <c r="C57" s="299"/>
      <c r="D57" s="315"/>
      <c r="E57" s="82" t="s">
        <v>151</v>
      </c>
      <c r="F57" s="83"/>
      <c r="G57" s="84"/>
      <c r="H57" s="85">
        <v>162245270</v>
      </c>
      <c r="I57" s="67" t="s">
        <v>132</v>
      </c>
      <c r="J57" s="52">
        <v>599</v>
      </c>
      <c r="K57" s="67" t="s">
        <v>132</v>
      </c>
      <c r="L57" s="106">
        <f t="shared" si="4"/>
        <v>270860.21702838066</v>
      </c>
      <c r="M57" s="210">
        <f t="shared" si="82"/>
        <v>0.10744394618834081</v>
      </c>
      <c r="P57" s="113">
        <v>54</v>
      </c>
      <c r="Q57" s="113" t="s">
        <v>30</v>
      </c>
      <c r="R57" s="218">
        <f>'市区町村別_在宅(医科)'!BO60</f>
        <v>18396</v>
      </c>
    </row>
    <row r="58" spans="2:18" ht="13.15" customHeight="1">
      <c r="B58" s="298">
        <v>10</v>
      </c>
      <c r="C58" s="298" t="s">
        <v>61</v>
      </c>
      <c r="D58" s="312">
        <f>R13</f>
        <v>12988</v>
      </c>
      <c r="E58" s="57">
        <v>1</v>
      </c>
      <c r="F58" s="86" t="s">
        <v>224</v>
      </c>
      <c r="G58" s="30" t="s">
        <v>225</v>
      </c>
      <c r="H58" s="235">
        <v>64218111</v>
      </c>
      <c r="I58" s="58">
        <f t="shared" ref="I58" si="91">IFERROR(H58/H63,"-")</f>
        <v>0.15009410139241267</v>
      </c>
      <c r="J58" s="46">
        <v>995</v>
      </c>
      <c r="K58" s="58">
        <f t="shared" ref="K58" si="92">IFERROR(J58/J63,"-")</f>
        <v>0.73269513991163471</v>
      </c>
      <c r="L58" s="102">
        <f t="shared" si="4"/>
        <v>64540.815075376886</v>
      </c>
      <c r="M58" s="207">
        <f>IFERROR(J58/$R$13,0)</f>
        <v>7.6609177702494605E-2</v>
      </c>
      <c r="P58" s="113">
        <v>55</v>
      </c>
      <c r="Q58" s="113" t="s">
        <v>19</v>
      </c>
      <c r="R58" s="218">
        <f>'市区町村別_在宅(医科)'!BO61</f>
        <v>19190</v>
      </c>
    </row>
    <row r="59" spans="2:18" ht="13.15" customHeight="1">
      <c r="B59" s="316"/>
      <c r="C59" s="316"/>
      <c r="D59" s="313"/>
      <c r="E59" s="60">
        <v>2</v>
      </c>
      <c r="F59" s="75" t="s">
        <v>230</v>
      </c>
      <c r="G59" s="31" t="s">
        <v>231</v>
      </c>
      <c r="H59" s="77">
        <v>36496554</v>
      </c>
      <c r="I59" s="61">
        <f t="shared" ref="I59" si="93">IFERROR(H59/H63,"-")</f>
        <v>8.5301753527905297E-2</v>
      </c>
      <c r="J59" s="48">
        <v>858</v>
      </c>
      <c r="K59" s="61">
        <f t="shared" ref="K59" si="94">IFERROR(J59/J63,"-")</f>
        <v>0.63181148748159055</v>
      </c>
      <c r="L59" s="103">
        <f t="shared" si="4"/>
        <v>42536.776223776222</v>
      </c>
      <c r="M59" s="208">
        <f t="shared" ref="M59:M63" si="95">IFERROR(J59/$R$13,0)</f>
        <v>6.606097936556822E-2</v>
      </c>
      <c r="P59" s="113">
        <v>56</v>
      </c>
      <c r="Q59" s="113" t="s">
        <v>12</v>
      </c>
      <c r="R59" s="218">
        <f>'市区町村別_在宅(医科)'!BO62</f>
        <v>11815</v>
      </c>
    </row>
    <row r="60" spans="2:18" ht="36">
      <c r="B60" s="316"/>
      <c r="C60" s="316"/>
      <c r="D60" s="313"/>
      <c r="E60" s="60">
        <v>3</v>
      </c>
      <c r="F60" s="75" t="s">
        <v>236</v>
      </c>
      <c r="G60" s="34" t="s">
        <v>237</v>
      </c>
      <c r="H60" s="77">
        <v>22129492</v>
      </c>
      <c r="I60" s="61">
        <f t="shared" ref="I60" si="96">IFERROR(H60/H63,"-")</f>
        <v>5.1722265950964907E-2</v>
      </c>
      <c r="J60" s="48">
        <v>624</v>
      </c>
      <c r="K60" s="61">
        <f t="shared" ref="K60" si="97">IFERROR(J60/J63,"-")</f>
        <v>0.45949926362297494</v>
      </c>
      <c r="L60" s="103">
        <f t="shared" si="4"/>
        <v>35463.929487179485</v>
      </c>
      <c r="M60" s="208">
        <f t="shared" si="95"/>
        <v>4.8044348629504158E-2</v>
      </c>
      <c r="P60" s="113">
        <v>57</v>
      </c>
      <c r="Q60" s="113" t="s">
        <v>51</v>
      </c>
      <c r="R60" s="218">
        <f>'市区町村別_在宅(医科)'!BO63</f>
        <v>8838</v>
      </c>
    </row>
    <row r="61" spans="2:18" ht="13.15" customHeight="1">
      <c r="B61" s="316"/>
      <c r="C61" s="316"/>
      <c r="D61" s="313"/>
      <c r="E61" s="60">
        <v>4</v>
      </c>
      <c r="F61" s="75" t="s">
        <v>226</v>
      </c>
      <c r="G61" s="34" t="s">
        <v>227</v>
      </c>
      <c r="H61" s="77">
        <v>48648788</v>
      </c>
      <c r="I61" s="61">
        <f t="shared" ref="I61" si="98">IFERROR(H61/H63,"-")</f>
        <v>0.11370462327504445</v>
      </c>
      <c r="J61" s="48">
        <v>623</v>
      </c>
      <c r="K61" s="61">
        <f t="shared" ref="K61" si="99">IFERROR(J61/J63,"-")</f>
        <v>0.45876288659793812</v>
      </c>
      <c r="L61" s="103">
        <f t="shared" si="4"/>
        <v>78087.942215088289</v>
      </c>
      <c r="M61" s="208">
        <f t="shared" si="95"/>
        <v>4.7967354481059439E-2</v>
      </c>
      <c r="P61" s="113">
        <v>58</v>
      </c>
      <c r="Q61" s="113" t="s">
        <v>31</v>
      </c>
      <c r="R61" s="218">
        <f>'市区町村別_在宅(医科)'!BO64</f>
        <v>10258</v>
      </c>
    </row>
    <row r="62" spans="2:18" ht="13.15" customHeight="1">
      <c r="B62" s="316"/>
      <c r="C62" s="316"/>
      <c r="D62" s="313"/>
      <c r="E62" s="63">
        <v>5</v>
      </c>
      <c r="F62" s="79" t="s">
        <v>232</v>
      </c>
      <c r="G62" s="35" t="s">
        <v>233</v>
      </c>
      <c r="H62" s="81">
        <v>30377187</v>
      </c>
      <c r="I62" s="101">
        <f t="shared" ref="I62" si="100">IFERROR(H62/H63,"-")</f>
        <v>7.0999232375338478E-2</v>
      </c>
      <c r="J62" s="50">
        <v>526</v>
      </c>
      <c r="K62" s="101">
        <f t="shared" ref="K62" si="101">IFERROR(J62/J63,"-")</f>
        <v>0.38733431516936673</v>
      </c>
      <c r="L62" s="104">
        <f t="shared" si="4"/>
        <v>57751.30608365019</v>
      </c>
      <c r="M62" s="209">
        <f t="shared" si="95"/>
        <v>4.0498922081921775E-2</v>
      </c>
      <c r="P62" s="113">
        <v>59</v>
      </c>
      <c r="Q62" s="113" t="s">
        <v>25</v>
      </c>
      <c r="R62" s="218">
        <f>'市区町村別_在宅(医科)'!BO65</f>
        <v>73515</v>
      </c>
    </row>
    <row r="63" spans="2:18" ht="13.15" customHeight="1">
      <c r="B63" s="299"/>
      <c r="C63" s="299"/>
      <c r="D63" s="315"/>
      <c r="E63" s="82" t="s">
        <v>151</v>
      </c>
      <c r="F63" s="83"/>
      <c r="G63" s="84"/>
      <c r="H63" s="85">
        <v>427852330</v>
      </c>
      <c r="I63" s="67" t="s">
        <v>132</v>
      </c>
      <c r="J63" s="52">
        <v>1358</v>
      </c>
      <c r="K63" s="67" t="s">
        <v>132</v>
      </c>
      <c r="L63" s="106">
        <f t="shared" si="4"/>
        <v>315060.62592047127</v>
      </c>
      <c r="M63" s="211">
        <f t="shared" si="95"/>
        <v>0.10455805358792732</v>
      </c>
      <c r="P63" s="113">
        <v>60</v>
      </c>
      <c r="Q63" s="113" t="s">
        <v>52</v>
      </c>
      <c r="R63" s="218">
        <f>'市区町村別_在宅(医科)'!BO66</f>
        <v>9476</v>
      </c>
    </row>
    <row r="64" spans="2:18" ht="13.15" customHeight="1">
      <c r="B64" s="298">
        <v>11</v>
      </c>
      <c r="C64" s="298" t="s">
        <v>62</v>
      </c>
      <c r="D64" s="312">
        <f>R14</f>
        <v>22549</v>
      </c>
      <c r="E64" s="57">
        <v>1</v>
      </c>
      <c r="F64" s="86" t="s">
        <v>224</v>
      </c>
      <c r="G64" s="30" t="s">
        <v>225</v>
      </c>
      <c r="H64" s="235">
        <v>95661237</v>
      </c>
      <c r="I64" s="58">
        <f t="shared" ref="I64" si="102">IFERROR(H64/H69,"-")</f>
        <v>0.15805894656677061</v>
      </c>
      <c r="J64" s="46">
        <v>1693</v>
      </c>
      <c r="K64" s="58">
        <f t="shared" ref="K64" si="103">IFERROR(J64/J69,"-")</f>
        <v>0.70571071279699871</v>
      </c>
      <c r="L64" s="245">
        <f t="shared" si="4"/>
        <v>56503.979326639099</v>
      </c>
      <c r="M64" s="58">
        <f>IFERROR(J64/$R$14,0)</f>
        <v>7.5080934852986822E-2</v>
      </c>
      <c r="P64" s="113">
        <v>61</v>
      </c>
      <c r="Q64" s="113" t="s">
        <v>20</v>
      </c>
      <c r="R64" s="218">
        <f>'市区町村別_在宅(医科)'!BO67</f>
        <v>8144</v>
      </c>
    </row>
    <row r="65" spans="2:18" ht="13.15" customHeight="1">
      <c r="B65" s="316"/>
      <c r="C65" s="316"/>
      <c r="D65" s="313"/>
      <c r="E65" s="60">
        <v>2</v>
      </c>
      <c r="F65" s="75" t="s">
        <v>230</v>
      </c>
      <c r="G65" s="31" t="s">
        <v>231</v>
      </c>
      <c r="H65" s="77">
        <v>58100409</v>
      </c>
      <c r="I65" s="61">
        <f t="shared" ref="I65" si="104">IFERROR(H65/H69,"-")</f>
        <v>9.5998021033728828E-2</v>
      </c>
      <c r="J65" s="48">
        <v>1436</v>
      </c>
      <c r="K65" s="61">
        <f t="shared" ref="K65" si="105">IFERROR(J65/J69,"-")</f>
        <v>0.59858274280950396</v>
      </c>
      <c r="L65" s="103">
        <f t="shared" si="4"/>
        <v>40459.894846796655</v>
      </c>
      <c r="M65" s="246">
        <f t="shared" ref="M65:M69" si="106">IFERROR(J65/$R$14,0)</f>
        <v>6.3683533637855338E-2</v>
      </c>
      <c r="P65" s="113">
        <v>62</v>
      </c>
      <c r="Q65" s="113" t="s">
        <v>21</v>
      </c>
      <c r="R65" s="218">
        <f>'市区町村別_在宅(医科)'!BO68</f>
        <v>12090</v>
      </c>
    </row>
    <row r="66" spans="2:18" ht="13.15" customHeight="1">
      <c r="B66" s="316"/>
      <c r="C66" s="316"/>
      <c r="D66" s="313"/>
      <c r="E66" s="60">
        <v>3</v>
      </c>
      <c r="F66" s="75" t="s">
        <v>226</v>
      </c>
      <c r="G66" s="34" t="s">
        <v>227</v>
      </c>
      <c r="H66" s="77">
        <v>85342877</v>
      </c>
      <c r="I66" s="61">
        <f t="shared" ref="I66" si="107">IFERROR(H66/H69,"-")</f>
        <v>0.14101014850557991</v>
      </c>
      <c r="J66" s="48">
        <v>1108</v>
      </c>
      <c r="K66" s="61">
        <f t="shared" ref="K66" si="108">IFERROR(J66/J69,"-")</f>
        <v>0.46185910796165069</v>
      </c>
      <c r="L66" s="103">
        <f t="shared" si="4"/>
        <v>77024.257220216605</v>
      </c>
      <c r="M66" s="208">
        <f t="shared" si="106"/>
        <v>4.913743403255133E-2</v>
      </c>
      <c r="P66" s="113">
        <v>63</v>
      </c>
      <c r="Q66" s="113" t="s">
        <v>32</v>
      </c>
      <c r="R66" s="218">
        <f>'市区町村別_在宅(医科)'!BO69</f>
        <v>8856</v>
      </c>
    </row>
    <row r="67" spans="2:18" ht="36">
      <c r="B67" s="316"/>
      <c r="C67" s="316"/>
      <c r="D67" s="313"/>
      <c r="E67" s="60">
        <v>4</v>
      </c>
      <c r="F67" s="75" t="s">
        <v>236</v>
      </c>
      <c r="G67" s="34" t="s">
        <v>237</v>
      </c>
      <c r="H67" s="77">
        <v>26978552</v>
      </c>
      <c r="I67" s="61">
        <f t="shared" ref="I67" si="109">IFERROR(H67/H69,"-")</f>
        <v>4.4576064900946684E-2</v>
      </c>
      <c r="J67" s="48">
        <v>919</v>
      </c>
      <c r="K67" s="61">
        <f t="shared" ref="K67" si="110">IFERROR(J67/J69,"-")</f>
        <v>0.38307628178407671</v>
      </c>
      <c r="L67" s="103">
        <f t="shared" si="4"/>
        <v>29356.422198041349</v>
      </c>
      <c r="M67" s="208">
        <f t="shared" si="106"/>
        <v>4.07556876136414E-2</v>
      </c>
      <c r="P67" s="113">
        <v>64</v>
      </c>
      <c r="Q67" s="113" t="s">
        <v>53</v>
      </c>
      <c r="R67" s="218">
        <f>'市区町村別_在宅(医科)'!BO70</f>
        <v>9348</v>
      </c>
    </row>
    <row r="68" spans="2:18" ht="24">
      <c r="B68" s="316"/>
      <c r="C68" s="316"/>
      <c r="D68" s="313"/>
      <c r="E68" s="63">
        <v>5</v>
      </c>
      <c r="F68" s="79" t="s">
        <v>260</v>
      </c>
      <c r="G68" s="35" t="s">
        <v>261</v>
      </c>
      <c r="H68" s="81">
        <v>15059071</v>
      </c>
      <c r="I68" s="101">
        <f t="shared" ref="I68" si="111">IFERROR(H68/H69,"-")</f>
        <v>2.4881770016565902E-2</v>
      </c>
      <c r="J68" s="50">
        <v>900</v>
      </c>
      <c r="K68" s="101">
        <f t="shared" ref="K68" si="112">IFERROR(J68/J69,"-")</f>
        <v>0.37515631513130471</v>
      </c>
      <c r="L68" s="104">
        <f t="shared" si="4"/>
        <v>16732.301111111112</v>
      </c>
      <c r="M68" s="209">
        <f t="shared" si="106"/>
        <v>3.9913078185285382E-2</v>
      </c>
      <c r="P68" s="113">
        <v>65</v>
      </c>
      <c r="Q68" s="113" t="s">
        <v>13</v>
      </c>
      <c r="R68" s="218">
        <f>'市区町村別_在宅(医科)'!BO71</f>
        <v>4511</v>
      </c>
    </row>
    <row r="69" spans="2:18" ht="13.15" customHeight="1">
      <c r="B69" s="299"/>
      <c r="C69" s="299"/>
      <c r="D69" s="315"/>
      <c r="E69" s="82" t="s">
        <v>151</v>
      </c>
      <c r="F69" s="83"/>
      <c r="G69" s="84"/>
      <c r="H69" s="85">
        <v>605225070</v>
      </c>
      <c r="I69" s="67" t="s">
        <v>132</v>
      </c>
      <c r="J69" s="52">
        <v>2399</v>
      </c>
      <c r="K69" s="67" t="s">
        <v>132</v>
      </c>
      <c r="L69" s="106">
        <f t="shared" si="4"/>
        <v>252282.23009587327</v>
      </c>
      <c r="M69" s="210">
        <f t="shared" si="106"/>
        <v>0.10639052729611069</v>
      </c>
      <c r="P69" s="113">
        <v>66</v>
      </c>
      <c r="Q69" s="113" t="s">
        <v>7</v>
      </c>
      <c r="R69" s="218">
        <f>'市区町村別_在宅(医科)'!BO72</f>
        <v>4569</v>
      </c>
    </row>
    <row r="70" spans="2:18" ht="13.15" customHeight="1">
      <c r="B70" s="298">
        <v>12</v>
      </c>
      <c r="C70" s="298" t="s">
        <v>109</v>
      </c>
      <c r="D70" s="312">
        <f>R15</f>
        <v>11762</v>
      </c>
      <c r="E70" s="57">
        <v>1</v>
      </c>
      <c r="F70" s="86" t="s">
        <v>224</v>
      </c>
      <c r="G70" s="30" t="s">
        <v>225</v>
      </c>
      <c r="H70" s="235">
        <v>64445867</v>
      </c>
      <c r="I70" s="58">
        <f t="shared" ref="I70" si="113">IFERROR(H70/H75,"-")</f>
        <v>0.1306887434287686</v>
      </c>
      <c r="J70" s="46">
        <v>1073</v>
      </c>
      <c r="K70" s="58">
        <f t="shared" ref="K70" si="114">IFERROR(J70/J75,"-")</f>
        <v>0.69993476842791913</v>
      </c>
      <c r="L70" s="102">
        <f t="shared" si="4"/>
        <v>60061.385834109969</v>
      </c>
      <c r="M70" s="211">
        <f>IFERROR(J70/$R$15,0)</f>
        <v>9.122598197585445E-2</v>
      </c>
      <c r="P70" s="113">
        <v>67</v>
      </c>
      <c r="Q70" s="113" t="s">
        <v>8</v>
      </c>
      <c r="R70" s="218">
        <f>'市区町村別_在宅(医科)'!BO73</f>
        <v>2082</v>
      </c>
    </row>
    <row r="71" spans="2:18" ht="13.15" customHeight="1">
      <c r="B71" s="316"/>
      <c r="C71" s="316"/>
      <c r="D71" s="313"/>
      <c r="E71" s="60">
        <v>2</v>
      </c>
      <c r="F71" s="75" t="s">
        <v>230</v>
      </c>
      <c r="G71" s="31" t="s">
        <v>231</v>
      </c>
      <c r="H71" s="77">
        <v>44448456</v>
      </c>
      <c r="I71" s="61">
        <f t="shared" ref="I71" si="115">IFERROR(H71/H75,"-")</f>
        <v>9.0136313349448924E-2</v>
      </c>
      <c r="J71" s="48">
        <v>929</v>
      </c>
      <c r="K71" s="61">
        <f t="shared" ref="K71" si="116">IFERROR(J71/J75,"-")</f>
        <v>0.60600130463144164</v>
      </c>
      <c r="L71" s="103">
        <f t="shared" si="4"/>
        <v>47845.485468245424</v>
      </c>
      <c r="M71" s="208">
        <f t="shared" ref="M71:M75" si="117">IFERROR(J71/$R$15,0)</f>
        <v>7.8983166128209492E-2</v>
      </c>
      <c r="P71" s="113">
        <v>68</v>
      </c>
      <c r="Q71" s="113" t="s">
        <v>54</v>
      </c>
      <c r="R71" s="218">
        <f>'市区町村別_在宅(医科)'!BO74</f>
        <v>2824</v>
      </c>
    </row>
    <row r="72" spans="2:18" ht="13.15" customHeight="1">
      <c r="B72" s="316"/>
      <c r="C72" s="316"/>
      <c r="D72" s="313"/>
      <c r="E72" s="60">
        <v>3</v>
      </c>
      <c r="F72" s="75" t="s">
        <v>226</v>
      </c>
      <c r="G72" s="34" t="s">
        <v>227</v>
      </c>
      <c r="H72" s="77">
        <v>50970390</v>
      </c>
      <c r="I72" s="61">
        <f t="shared" ref="I72" si="118">IFERROR(H72/H75,"-")</f>
        <v>0.10336203904548716</v>
      </c>
      <c r="J72" s="48">
        <v>699</v>
      </c>
      <c r="K72" s="61">
        <f t="shared" ref="K72" si="119">IFERROR(J72/J75,"-")</f>
        <v>0.45596868884540115</v>
      </c>
      <c r="L72" s="103">
        <f t="shared" si="4"/>
        <v>72919.012875536486</v>
      </c>
      <c r="M72" s="208">
        <f t="shared" si="117"/>
        <v>5.9428668593776567E-2</v>
      </c>
      <c r="P72" s="113">
        <v>69</v>
      </c>
      <c r="Q72" s="113" t="s">
        <v>55</v>
      </c>
      <c r="R72" s="218">
        <f>'市区町村別_在宅(医科)'!BO75</f>
        <v>6225</v>
      </c>
    </row>
    <row r="73" spans="2:18" ht="13.15" customHeight="1">
      <c r="B73" s="316"/>
      <c r="C73" s="316"/>
      <c r="D73" s="313"/>
      <c r="E73" s="60">
        <v>4</v>
      </c>
      <c r="F73" s="75" t="s">
        <v>232</v>
      </c>
      <c r="G73" s="34" t="s">
        <v>233</v>
      </c>
      <c r="H73" s="77">
        <v>27673248</v>
      </c>
      <c r="I73" s="61">
        <f t="shared" ref="I73" si="120">IFERROR(H73/H75,"-")</f>
        <v>5.6118137222247066E-2</v>
      </c>
      <c r="J73" s="48">
        <v>619</v>
      </c>
      <c r="K73" s="61">
        <f t="shared" ref="K73" si="121">IFERROR(J73/J75,"-")</f>
        <v>0.40378343118069143</v>
      </c>
      <c r="L73" s="103">
        <f t="shared" si="4"/>
        <v>44706.378029079162</v>
      </c>
      <c r="M73" s="208">
        <f t="shared" si="117"/>
        <v>5.2627104233973813E-2</v>
      </c>
      <c r="P73" s="113">
        <v>70</v>
      </c>
      <c r="Q73" s="113" t="s">
        <v>56</v>
      </c>
      <c r="R73" s="218">
        <f>'市区町村別_在宅(医科)'!BO76</f>
        <v>1186</v>
      </c>
    </row>
    <row r="74" spans="2:18" ht="36">
      <c r="B74" s="316"/>
      <c r="C74" s="316"/>
      <c r="D74" s="313"/>
      <c r="E74" s="63">
        <v>5</v>
      </c>
      <c r="F74" s="79" t="s">
        <v>236</v>
      </c>
      <c r="G74" s="35" t="s">
        <v>237</v>
      </c>
      <c r="H74" s="81">
        <v>18974498</v>
      </c>
      <c r="I74" s="101">
        <f t="shared" ref="I74" si="122">IFERROR(H74/H75,"-")</f>
        <v>3.8478081159365622E-2</v>
      </c>
      <c r="J74" s="50">
        <v>598</v>
      </c>
      <c r="K74" s="101">
        <f t="shared" ref="K74" si="123">IFERROR(J74/J75,"-")</f>
        <v>0.39008480104370513</v>
      </c>
      <c r="L74" s="104">
        <f t="shared" ref="L74:L137" si="124">IFERROR(H74/J74,"-")</f>
        <v>31729.929765886289</v>
      </c>
      <c r="M74" s="209">
        <f t="shared" si="117"/>
        <v>5.0841693589525588E-2</v>
      </c>
      <c r="P74" s="113">
        <v>71</v>
      </c>
      <c r="Q74" s="113" t="s">
        <v>57</v>
      </c>
      <c r="R74" s="218">
        <f>'市区町村別_在宅(医科)'!BO77</f>
        <v>3467</v>
      </c>
    </row>
    <row r="75" spans="2:18" ht="13.15" customHeight="1">
      <c r="B75" s="299"/>
      <c r="C75" s="299"/>
      <c r="D75" s="315"/>
      <c r="E75" s="82" t="s">
        <v>151</v>
      </c>
      <c r="F75" s="83"/>
      <c r="G75" s="84"/>
      <c r="H75" s="85">
        <v>493124850</v>
      </c>
      <c r="I75" s="67" t="s">
        <v>132</v>
      </c>
      <c r="J75" s="52">
        <v>1533</v>
      </c>
      <c r="K75" s="67" t="s">
        <v>132</v>
      </c>
      <c r="L75" s="106">
        <f t="shared" si="124"/>
        <v>321673.09197651665</v>
      </c>
      <c r="M75" s="210">
        <f t="shared" si="117"/>
        <v>0.13033497704472027</v>
      </c>
      <c r="P75" s="113">
        <v>72</v>
      </c>
      <c r="Q75" s="113" t="s">
        <v>33</v>
      </c>
      <c r="R75" s="218">
        <f>'市区町村別_在宅(医科)'!BO78</f>
        <v>2051</v>
      </c>
    </row>
    <row r="76" spans="2:18" ht="13.15" customHeight="1">
      <c r="B76" s="298">
        <v>13</v>
      </c>
      <c r="C76" s="298" t="s">
        <v>110</v>
      </c>
      <c r="D76" s="312">
        <f>R16</f>
        <v>20420</v>
      </c>
      <c r="E76" s="57">
        <v>1</v>
      </c>
      <c r="F76" s="86" t="s">
        <v>224</v>
      </c>
      <c r="G76" s="30" t="s">
        <v>225</v>
      </c>
      <c r="H76" s="235">
        <v>84861756</v>
      </c>
      <c r="I76" s="58">
        <f t="shared" ref="I76" si="125">IFERROR(H76/H81,"-")</f>
        <v>0.1198916555622721</v>
      </c>
      <c r="J76" s="46">
        <v>1548</v>
      </c>
      <c r="K76" s="58">
        <f t="shared" ref="K76" si="126">IFERROR(J76/J81,"-")</f>
        <v>0.69045495093666365</v>
      </c>
      <c r="L76" s="102">
        <f t="shared" si="124"/>
        <v>54820.255813953489</v>
      </c>
      <c r="M76" s="211">
        <f>IFERROR(J76/$R$16,0)</f>
        <v>7.5808031341821749E-2</v>
      </c>
      <c r="P76" s="113">
        <v>73</v>
      </c>
      <c r="Q76" s="113" t="s">
        <v>34</v>
      </c>
      <c r="R76" s="218">
        <f>'市区町村別_在宅(医科)'!BO79</f>
        <v>2849</v>
      </c>
    </row>
    <row r="77" spans="2:18" ht="13.15" customHeight="1">
      <c r="B77" s="316"/>
      <c r="C77" s="316"/>
      <c r="D77" s="313"/>
      <c r="E77" s="60">
        <v>2</v>
      </c>
      <c r="F77" s="75" t="s">
        <v>230</v>
      </c>
      <c r="G77" s="31" t="s">
        <v>231</v>
      </c>
      <c r="H77" s="77">
        <v>68683824</v>
      </c>
      <c r="I77" s="61">
        <f t="shared" ref="I77" si="127">IFERROR(H77/H81,"-")</f>
        <v>9.7035670222375775E-2</v>
      </c>
      <c r="J77" s="48">
        <v>1383</v>
      </c>
      <c r="K77" s="61">
        <f t="shared" ref="K77" si="128">IFERROR(J77/J81,"-")</f>
        <v>0.61685994647636044</v>
      </c>
      <c r="L77" s="103">
        <f t="shared" si="124"/>
        <v>49662.924078091106</v>
      </c>
      <c r="M77" s="208">
        <f t="shared" ref="M77:M81" si="129">IFERROR(J77/$R$16,0)</f>
        <v>6.7727717923604311E-2</v>
      </c>
      <c r="P77" s="113">
        <v>74</v>
      </c>
      <c r="Q77" s="113" t="s">
        <v>35</v>
      </c>
      <c r="R77" s="218">
        <f>'市区町村別_在宅(医科)'!BO80</f>
        <v>1287</v>
      </c>
    </row>
    <row r="78" spans="2:18" ht="13.15" customHeight="1">
      <c r="B78" s="316"/>
      <c r="C78" s="316"/>
      <c r="D78" s="313"/>
      <c r="E78" s="60">
        <v>3</v>
      </c>
      <c r="F78" s="75" t="s">
        <v>226</v>
      </c>
      <c r="G78" s="34" t="s">
        <v>227</v>
      </c>
      <c r="H78" s="77">
        <v>90803560</v>
      </c>
      <c r="I78" s="61">
        <f t="shared" ref="I78" si="130">IFERROR(H78/H81,"-")</f>
        <v>0.12828616390342087</v>
      </c>
      <c r="J78" s="48">
        <v>1023</v>
      </c>
      <c r="K78" s="61">
        <f t="shared" ref="K78" si="131">IFERROR(J78/J81,"-")</f>
        <v>0.45628902765388046</v>
      </c>
      <c r="L78" s="103">
        <f t="shared" si="124"/>
        <v>88762.033235581621</v>
      </c>
      <c r="M78" s="208">
        <f t="shared" si="129"/>
        <v>5.0097943192948087E-2</v>
      </c>
      <c r="P78" s="238"/>
      <c r="Q78" s="113" t="s">
        <v>222</v>
      </c>
      <c r="R78" s="218">
        <f>'地区別_在宅(医科)'!BO15</f>
        <v>1252666</v>
      </c>
    </row>
    <row r="79" spans="2:18" ht="24">
      <c r="B79" s="316"/>
      <c r="C79" s="316"/>
      <c r="D79" s="313"/>
      <c r="E79" s="60">
        <v>4</v>
      </c>
      <c r="F79" s="75" t="s">
        <v>260</v>
      </c>
      <c r="G79" s="34" t="s">
        <v>261</v>
      </c>
      <c r="H79" s="77">
        <v>16194464</v>
      </c>
      <c r="I79" s="61">
        <f t="shared" ref="I79" si="132">IFERROR(H79/H81,"-")</f>
        <v>2.2879341548195341E-2</v>
      </c>
      <c r="J79" s="48">
        <v>865</v>
      </c>
      <c r="K79" s="61">
        <f t="shared" ref="K79" si="133">IFERROR(J79/J81,"-")</f>
        <v>0.38581623550401428</v>
      </c>
      <c r="L79" s="103">
        <f t="shared" si="124"/>
        <v>18721.923699421965</v>
      </c>
      <c r="M79" s="208">
        <f t="shared" si="129"/>
        <v>4.2360430950048975E-2</v>
      </c>
      <c r="P79" s="112"/>
      <c r="Q79" s="112"/>
      <c r="R79" s="112"/>
    </row>
    <row r="80" spans="2:18" ht="36">
      <c r="B80" s="316"/>
      <c r="C80" s="316"/>
      <c r="D80" s="313"/>
      <c r="E80" s="63">
        <v>5</v>
      </c>
      <c r="F80" s="79" t="s">
        <v>236</v>
      </c>
      <c r="G80" s="35" t="s">
        <v>237</v>
      </c>
      <c r="H80" s="81">
        <v>25834080</v>
      </c>
      <c r="I80" s="101">
        <f t="shared" ref="I80" si="134">IFERROR(H80/H81,"-")</f>
        <v>3.6498073656738642E-2</v>
      </c>
      <c r="J80" s="50">
        <v>852</v>
      </c>
      <c r="K80" s="101">
        <f t="shared" ref="K80" si="135">IFERROR(J80/J81,"-")</f>
        <v>0.38001784121320248</v>
      </c>
      <c r="L80" s="104">
        <f t="shared" si="124"/>
        <v>30321.690140845072</v>
      </c>
      <c r="M80" s="209">
        <f t="shared" si="129"/>
        <v>4.1723800195886389E-2</v>
      </c>
      <c r="P80" s="112"/>
      <c r="Q80" s="112"/>
      <c r="R80" s="112"/>
    </row>
    <row r="81" spans="2:18" ht="13.15" customHeight="1">
      <c r="B81" s="299"/>
      <c r="C81" s="299"/>
      <c r="D81" s="315"/>
      <c r="E81" s="82" t="s">
        <v>151</v>
      </c>
      <c r="F81" s="83"/>
      <c r="G81" s="84"/>
      <c r="H81" s="85">
        <v>707820370</v>
      </c>
      <c r="I81" s="67" t="s">
        <v>132</v>
      </c>
      <c r="J81" s="52">
        <v>2242</v>
      </c>
      <c r="K81" s="67" t="s">
        <v>132</v>
      </c>
      <c r="L81" s="106">
        <f t="shared" si="124"/>
        <v>315709.35325602139</v>
      </c>
      <c r="M81" s="210">
        <f t="shared" si="129"/>
        <v>0.10979431929480901</v>
      </c>
      <c r="P81" s="112"/>
      <c r="Q81" s="112"/>
      <c r="R81" s="112"/>
    </row>
    <row r="82" spans="2:18" ht="13.15" customHeight="1">
      <c r="B82" s="298">
        <v>14</v>
      </c>
      <c r="C82" s="298" t="s">
        <v>111</v>
      </c>
      <c r="D82" s="312">
        <f>R17</f>
        <v>15367</v>
      </c>
      <c r="E82" s="57">
        <v>1</v>
      </c>
      <c r="F82" s="86" t="s">
        <v>224</v>
      </c>
      <c r="G82" s="30" t="s">
        <v>225</v>
      </c>
      <c r="H82" s="235">
        <v>83107965</v>
      </c>
      <c r="I82" s="58">
        <f t="shared" ref="I82" si="136">IFERROR(H82/H87,"-")</f>
        <v>0.12745577294471727</v>
      </c>
      <c r="J82" s="46">
        <v>1381</v>
      </c>
      <c r="K82" s="58">
        <f t="shared" ref="K82" si="137">IFERROR(J82/J87,"-")</f>
        <v>0.72455403987408185</v>
      </c>
      <c r="L82" s="102">
        <f t="shared" si="124"/>
        <v>60179.554670528603</v>
      </c>
      <c r="M82" s="211">
        <f>IFERROR(J82/$R$17,0)</f>
        <v>8.9867898744061953E-2</v>
      </c>
      <c r="P82" s="112"/>
      <c r="Q82" s="112"/>
      <c r="R82" s="112"/>
    </row>
    <row r="83" spans="2:18" ht="13.15" customHeight="1">
      <c r="B83" s="316"/>
      <c r="C83" s="316"/>
      <c r="D83" s="313"/>
      <c r="E83" s="60">
        <v>2</v>
      </c>
      <c r="F83" s="75" t="s">
        <v>230</v>
      </c>
      <c r="G83" s="31" t="s">
        <v>231</v>
      </c>
      <c r="H83" s="77">
        <v>54713443</v>
      </c>
      <c r="I83" s="61">
        <f t="shared" ref="I83" si="138">IFERROR(H83/H87,"-")</f>
        <v>8.3909456428535228E-2</v>
      </c>
      <c r="J83" s="48">
        <v>1217</v>
      </c>
      <c r="K83" s="61">
        <f t="shared" ref="K83" si="139">IFERROR(J83/J87,"-")</f>
        <v>0.63850996852046171</v>
      </c>
      <c r="L83" s="103">
        <f t="shared" si="124"/>
        <v>44957.635990139686</v>
      </c>
      <c r="M83" s="208">
        <f t="shared" ref="M83:M87" si="140">IFERROR(J83/$R$17,0)</f>
        <v>7.9195679052515136E-2</v>
      </c>
      <c r="P83" s="112"/>
      <c r="Q83" s="112"/>
      <c r="R83" s="112"/>
    </row>
    <row r="84" spans="2:18" ht="13.15" customHeight="1">
      <c r="B84" s="316"/>
      <c r="C84" s="316"/>
      <c r="D84" s="313"/>
      <c r="E84" s="60">
        <v>3</v>
      </c>
      <c r="F84" s="75" t="s">
        <v>226</v>
      </c>
      <c r="G84" s="34" t="s">
        <v>227</v>
      </c>
      <c r="H84" s="77">
        <v>80340507</v>
      </c>
      <c r="I84" s="61">
        <f t="shared" ref="I84" si="141">IFERROR(H84/H87,"-")</f>
        <v>0.12321155280911365</v>
      </c>
      <c r="J84" s="48">
        <v>999</v>
      </c>
      <c r="K84" s="61">
        <f t="shared" ref="K84" si="142">IFERROR(J84/J87,"-")</f>
        <v>0.52413431269674715</v>
      </c>
      <c r="L84" s="103">
        <f t="shared" si="124"/>
        <v>80420.927927927929</v>
      </c>
      <c r="M84" s="208">
        <f t="shared" si="140"/>
        <v>6.5009435803995569E-2</v>
      </c>
      <c r="P84" s="112"/>
      <c r="Q84" s="112"/>
      <c r="R84" s="112"/>
    </row>
    <row r="85" spans="2:18" ht="13.15" customHeight="1">
      <c r="B85" s="316"/>
      <c r="C85" s="316"/>
      <c r="D85" s="313"/>
      <c r="E85" s="60">
        <v>4</v>
      </c>
      <c r="F85" s="75" t="s">
        <v>234</v>
      </c>
      <c r="G85" s="34" t="s">
        <v>235</v>
      </c>
      <c r="H85" s="77">
        <v>42241403</v>
      </c>
      <c r="I85" s="61">
        <f t="shared" ref="I85" si="143">IFERROR(H85/H87,"-")</f>
        <v>6.478212611311443E-2</v>
      </c>
      <c r="J85" s="48">
        <v>808</v>
      </c>
      <c r="K85" s="61">
        <f t="shared" ref="K85" si="144">IFERROR(J85/J87,"-")</f>
        <v>0.42392444910807975</v>
      </c>
      <c r="L85" s="103">
        <f t="shared" si="124"/>
        <v>52278.964108910892</v>
      </c>
      <c r="M85" s="208">
        <f t="shared" si="140"/>
        <v>5.2580204333962384E-2</v>
      </c>
      <c r="P85" s="112"/>
      <c r="Q85" s="112"/>
      <c r="R85" s="112"/>
    </row>
    <row r="86" spans="2:18" ht="13.15" customHeight="1">
      <c r="B86" s="316"/>
      <c r="C86" s="316"/>
      <c r="D86" s="313"/>
      <c r="E86" s="63">
        <v>5</v>
      </c>
      <c r="F86" s="79" t="s">
        <v>232</v>
      </c>
      <c r="G86" s="35" t="s">
        <v>233</v>
      </c>
      <c r="H86" s="81">
        <v>36375256</v>
      </c>
      <c r="I86" s="101">
        <f t="shared" ref="I86" si="145">IFERROR(H86/H87,"-")</f>
        <v>5.5785704409221967E-2</v>
      </c>
      <c r="J86" s="50">
        <v>776</v>
      </c>
      <c r="K86" s="101">
        <f t="shared" ref="K86" si="146">IFERROR(J86/J87,"-")</f>
        <v>0.40713536201469047</v>
      </c>
      <c r="L86" s="104">
        <f t="shared" si="124"/>
        <v>46875.329896907213</v>
      </c>
      <c r="M86" s="209">
        <f t="shared" si="140"/>
        <v>5.0497820003904473E-2</v>
      </c>
      <c r="P86" s="112"/>
      <c r="Q86" s="112"/>
      <c r="R86" s="112"/>
    </row>
    <row r="87" spans="2:18" ht="13.15" customHeight="1">
      <c r="B87" s="299"/>
      <c r="C87" s="299"/>
      <c r="D87" s="315"/>
      <c r="E87" s="82" t="s">
        <v>151</v>
      </c>
      <c r="F87" s="83"/>
      <c r="G87" s="84"/>
      <c r="H87" s="85">
        <v>652053360</v>
      </c>
      <c r="I87" s="67" t="s">
        <v>132</v>
      </c>
      <c r="J87" s="52">
        <v>1906</v>
      </c>
      <c r="K87" s="67" t="s">
        <v>132</v>
      </c>
      <c r="L87" s="106">
        <f t="shared" si="124"/>
        <v>342105.64533053513</v>
      </c>
      <c r="M87" s="210">
        <f t="shared" si="140"/>
        <v>0.12403201665907464</v>
      </c>
      <c r="P87" s="112"/>
      <c r="Q87" s="112"/>
      <c r="R87" s="112"/>
    </row>
    <row r="88" spans="2:18">
      <c r="B88" s="298">
        <v>15</v>
      </c>
      <c r="C88" s="298" t="s">
        <v>112</v>
      </c>
      <c r="D88" s="312">
        <f>R18</f>
        <v>24419</v>
      </c>
      <c r="E88" s="57">
        <v>1</v>
      </c>
      <c r="F88" s="86" t="s">
        <v>224</v>
      </c>
      <c r="G88" s="30" t="s">
        <v>225</v>
      </c>
      <c r="H88" s="235">
        <v>116739738</v>
      </c>
      <c r="I88" s="58">
        <f t="shared" ref="I88" si="147">IFERROR(H88/H93,"-")</f>
        <v>0.13367837026440391</v>
      </c>
      <c r="J88" s="46">
        <v>1947</v>
      </c>
      <c r="K88" s="58">
        <f t="shared" ref="K88" si="148">IFERROR(J88/J93,"-")</f>
        <v>0.68871595330739299</v>
      </c>
      <c r="L88" s="102">
        <f t="shared" si="124"/>
        <v>59958.776579352852</v>
      </c>
      <c r="M88" s="211">
        <f>IFERROR(J88/$R$18,0)</f>
        <v>7.9732994799131818E-2</v>
      </c>
      <c r="P88" s="112"/>
      <c r="Q88" s="112"/>
      <c r="R88" s="112"/>
    </row>
    <row r="89" spans="2:18">
      <c r="B89" s="316"/>
      <c r="C89" s="316"/>
      <c r="D89" s="313"/>
      <c r="E89" s="60">
        <v>2</v>
      </c>
      <c r="F89" s="75" t="s">
        <v>230</v>
      </c>
      <c r="G89" s="31" t="s">
        <v>231</v>
      </c>
      <c r="H89" s="77">
        <v>80734250</v>
      </c>
      <c r="I89" s="61">
        <f t="shared" ref="I89" si="149">IFERROR(H89/H93,"-")</f>
        <v>9.2448579630347902E-2</v>
      </c>
      <c r="J89" s="48">
        <v>1705</v>
      </c>
      <c r="K89" s="61">
        <f t="shared" ref="K89" si="150">IFERROR(J89/J93,"-")</f>
        <v>0.60311284046692604</v>
      </c>
      <c r="L89" s="103">
        <f t="shared" si="124"/>
        <v>47351.466275659826</v>
      </c>
      <c r="M89" s="208">
        <f t="shared" ref="M89:M93" si="151">IFERROR(J89/$R$18,0)</f>
        <v>6.982267906138663E-2</v>
      </c>
      <c r="P89" s="112"/>
      <c r="Q89" s="112"/>
      <c r="R89" s="112"/>
    </row>
    <row r="90" spans="2:18">
      <c r="B90" s="316"/>
      <c r="C90" s="316"/>
      <c r="D90" s="313"/>
      <c r="E90" s="60">
        <v>3</v>
      </c>
      <c r="F90" s="75" t="s">
        <v>226</v>
      </c>
      <c r="G90" s="34" t="s">
        <v>227</v>
      </c>
      <c r="H90" s="77">
        <v>115607417</v>
      </c>
      <c r="I90" s="61">
        <f t="shared" ref="I90" si="152">IFERROR(H90/H93,"-")</f>
        <v>0.13238175243324035</v>
      </c>
      <c r="J90" s="48">
        <v>1308</v>
      </c>
      <c r="K90" s="61">
        <f t="shared" ref="K90" si="153">IFERROR(J90/J93,"-")</f>
        <v>0.46268128758401134</v>
      </c>
      <c r="L90" s="103">
        <f t="shared" si="124"/>
        <v>88384.875382262995</v>
      </c>
      <c r="M90" s="208">
        <f t="shared" si="151"/>
        <v>5.3564847045333555E-2</v>
      </c>
      <c r="P90" s="112"/>
      <c r="Q90" s="112"/>
      <c r="R90" s="112"/>
    </row>
    <row r="91" spans="2:18" ht="36">
      <c r="B91" s="316"/>
      <c r="C91" s="316"/>
      <c r="D91" s="313"/>
      <c r="E91" s="60">
        <v>4</v>
      </c>
      <c r="F91" s="75" t="s">
        <v>236</v>
      </c>
      <c r="G91" s="34" t="s">
        <v>237</v>
      </c>
      <c r="H91" s="77">
        <v>37527792</v>
      </c>
      <c r="I91" s="61">
        <f t="shared" ref="I91" si="154">IFERROR(H91/H93,"-")</f>
        <v>4.2972976983908728E-2</v>
      </c>
      <c r="J91" s="48">
        <v>1102</v>
      </c>
      <c r="K91" s="61">
        <f t="shared" ref="K91" si="155">IFERROR(J91/J93,"-")</f>
        <v>0.38981252210824197</v>
      </c>
      <c r="L91" s="103">
        <f t="shared" si="124"/>
        <v>34054.25771324864</v>
      </c>
      <c r="M91" s="208">
        <f t="shared" si="151"/>
        <v>4.5128793152872763E-2</v>
      </c>
      <c r="P91" s="112"/>
      <c r="Q91" s="112"/>
      <c r="R91" s="112"/>
    </row>
    <row r="92" spans="2:18">
      <c r="B92" s="316"/>
      <c r="C92" s="316"/>
      <c r="D92" s="313"/>
      <c r="E92" s="63">
        <v>5</v>
      </c>
      <c r="F92" s="79" t="s">
        <v>234</v>
      </c>
      <c r="G92" s="35" t="s">
        <v>235</v>
      </c>
      <c r="H92" s="81">
        <v>69888658</v>
      </c>
      <c r="I92" s="101">
        <f t="shared" ref="I92" si="156">IFERROR(H92/H93,"-")</f>
        <v>8.0029320447903479E-2</v>
      </c>
      <c r="J92" s="50">
        <v>1094</v>
      </c>
      <c r="K92" s="101">
        <f t="shared" ref="K92" si="157">IFERROR(J92/J93,"-")</f>
        <v>0.38698266713830914</v>
      </c>
      <c r="L92" s="104">
        <f t="shared" si="124"/>
        <v>63883.59963436929</v>
      </c>
      <c r="M92" s="209">
        <f t="shared" si="151"/>
        <v>4.4801179409476227E-2</v>
      </c>
      <c r="P92" s="112"/>
      <c r="Q92" s="112"/>
      <c r="R92" s="112"/>
    </row>
    <row r="93" spans="2:18">
      <c r="B93" s="299"/>
      <c r="C93" s="299"/>
      <c r="D93" s="315"/>
      <c r="E93" s="82" t="s">
        <v>151</v>
      </c>
      <c r="F93" s="83"/>
      <c r="G93" s="84"/>
      <c r="H93" s="85">
        <v>873288160</v>
      </c>
      <c r="I93" s="67" t="s">
        <v>132</v>
      </c>
      <c r="J93" s="52">
        <v>2827</v>
      </c>
      <c r="K93" s="67" t="s">
        <v>132</v>
      </c>
      <c r="L93" s="106">
        <f t="shared" si="124"/>
        <v>308909.85496993281</v>
      </c>
      <c r="M93" s="210">
        <f t="shared" si="151"/>
        <v>0.11577050657275073</v>
      </c>
      <c r="P93" s="112"/>
      <c r="Q93" s="112"/>
      <c r="R93" s="112"/>
    </row>
    <row r="94" spans="2:18">
      <c r="B94" s="298">
        <v>16</v>
      </c>
      <c r="C94" s="298" t="s">
        <v>63</v>
      </c>
      <c r="D94" s="312">
        <f>R19</f>
        <v>16481</v>
      </c>
      <c r="E94" s="57">
        <v>1</v>
      </c>
      <c r="F94" s="86" t="s">
        <v>224</v>
      </c>
      <c r="G94" s="30" t="s">
        <v>225</v>
      </c>
      <c r="H94" s="235">
        <v>82932213</v>
      </c>
      <c r="I94" s="58">
        <f t="shared" ref="I94" si="158">IFERROR(H94/H99,"-")</f>
        <v>0.13920872534925258</v>
      </c>
      <c r="J94" s="46">
        <v>1308</v>
      </c>
      <c r="K94" s="58">
        <f t="shared" ref="K94" si="159">IFERROR(J94/J99,"-")</f>
        <v>0.67701863354037262</v>
      </c>
      <c r="L94" s="102">
        <f t="shared" si="124"/>
        <v>63403.832568807338</v>
      </c>
      <c r="M94" s="211">
        <f>IFERROR(J94/$R$19,0)</f>
        <v>7.9364116255081607E-2</v>
      </c>
      <c r="P94" s="112"/>
      <c r="Q94" s="112"/>
      <c r="R94" s="112"/>
    </row>
    <row r="95" spans="2:18">
      <c r="B95" s="316"/>
      <c r="C95" s="316"/>
      <c r="D95" s="313"/>
      <c r="E95" s="60">
        <v>2</v>
      </c>
      <c r="F95" s="75" t="s">
        <v>230</v>
      </c>
      <c r="G95" s="31" t="s">
        <v>231</v>
      </c>
      <c r="H95" s="77">
        <v>59388681</v>
      </c>
      <c r="I95" s="61">
        <f t="shared" ref="I95" si="160">IFERROR(H95/H99,"-")</f>
        <v>9.9688918010464464E-2</v>
      </c>
      <c r="J95" s="48">
        <v>1144</v>
      </c>
      <c r="K95" s="61">
        <f t="shared" ref="K95" si="161">IFERROR(J95/J99,"-")</f>
        <v>0.59213250517598348</v>
      </c>
      <c r="L95" s="103">
        <f t="shared" si="124"/>
        <v>51913.182692307695</v>
      </c>
      <c r="M95" s="208">
        <f t="shared" ref="M95:M99" si="162">IFERROR(J95/$R$19,0)</f>
        <v>6.9413263758267091E-2</v>
      </c>
      <c r="P95" s="112"/>
      <c r="Q95" s="112"/>
      <c r="R95" s="112"/>
    </row>
    <row r="96" spans="2:18">
      <c r="B96" s="316"/>
      <c r="C96" s="316"/>
      <c r="D96" s="313"/>
      <c r="E96" s="60">
        <v>3</v>
      </c>
      <c r="F96" s="75" t="s">
        <v>226</v>
      </c>
      <c r="G96" s="34" t="s">
        <v>227</v>
      </c>
      <c r="H96" s="77">
        <v>91131802</v>
      </c>
      <c r="I96" s="61">
        <f t="shared" ref="I96" si="163">IFERROR(H96/H99,"-")</f>
        <v>0.15297242815889245</v>
      </c>
      <c r="J96" s="48">
        <v>877</v>
      </c>
      <c r="K96" s="61">
        <f t="shared" ref="K96" si="164">IFERROR(J96/J99,"-")</f>
        <v>0.45393374741200826</v>
      </c>
      <c r="L96" s="103">
        <f t="shared" si="124"/>
        <v>103913.11516533638</v>
      </c>
      <c r="M96" s="208">
        <f t="shared" si="162"/>
        <v>5.3212790486014197E-2</v>
      </c>
      <c r="P96" s="112"/>
      <c r="Q96" s="112"/>
      <c r="R96" s="112"/>
    </row>
    <row r="97" spans="2:18" ht="36">
      <c r="B97" s="316"/>
      <c r="C97" s="316"/>
      <c r="D97" s="313"/>
      <c r="E97" s="60">
        <v>4</v>
      </c>
      <c r="F97" s="75" t="s">
        <v>236</v>
      </c>
      <c r="G97" s="34" t="s">
        <v>237</v>
      </c>
      <c r="H97" s="77">
        <v>24892212</v>
      </c>
      <c r="I97" s="61">
        <f t="shared" ref="I97" si="165">IFERROR(H97/H99,"-")</f>
        <v>4.17836806506462E-2</v>
      </c>
      <c r="J97" s="48">
        <v>754</v>
      </c>
      <c r="K97" s="61">
        <f t="shared" ref="K97" si="166">IFERROR(J97/J99,"-")</f>
        <v>0.39026915113871635</v>
      </c>
      <c r="L97" s="103">
        <f t="shared" si="124"/>
        <v>33013.543766578252</v>
      </c>
      <c r="M97" s="208">
        <f t="shared" si="162"/>
        <v>4.574965111340331E-2</v>
      </c>
      <c r="P97" s="112"/>
      <c r="Q97" s="112"/>
      <c r="R97" s="112"/>
    </row>
    <row r="98" spans="2:18" ht="24">
      <c r="B98" s="316"/>
      <c r="C98" s="316"/>
      <c r="D98" s="313"/>
      <c r="E98" s="63">
        <v>5</v>
      </c>
      <c r="F98" s="79" t="s">
        <v>260</v>
      </c>
      <c r="G98" s="35" t="s">
        <v>261</v>
      </c>
      <c r="H98" s="81">
        <v>14223887</v>
      </c>
      <c r="I98" s="101">
        <f t="shared" ref="I98" si="167">IFERROR(H98/H99,"-")</f>
        <v>2.3875995914661101E-2</v>
      </c>
      <c r="J98" s="50">
        <v>737</v>
      </c>
      <c r="K98" s="101">
        <f t="shared" ref="K98" si="168">IFERROR(J98/J99,"-")</f>
        <v>0.38146997929606624</v>
      </c>
      <c r="L98" s="104">
        <f t="shared" si="124"/>
        <v>19299.710990502037</v>
      </c>
      <c r="M98" s="209">
        <f t="shared" si="162"/>
        <v>4.4718160305806685E-2</v>
      </c>
      <c r="P98" s="112"/>
      <c r="Q98" s="112"/>
      <c r="R98" s="112"/>
    </row>
    <row r="99" spans="2:18">
      <c r="B99" s="299"/>
      <c r="C99" s="299"/>
      <c r="D99" s="315"/>
      <c r="E99" s="82" t="s">
        <v>151</v>
      </c>
      <c r="F99" s="83"/>
      <c r="G99" s="84"/>
      <c r="H99" s="85">
        <v>595740050</v>
      </c>
      <c r="I99" s="67" t="s">
        <v>132</v>
      </c>
      <c r="J99" s="52">
        <v>1932</v>
      </c>
      <c r="K99" s="67" t="s">
        <v>132</v>
      </c>
      <c r="L99" s="106">
        <f t="shared" si="124"/>
        <v>308354.06314699794</v>
      </c>
      <c r="M99" s="210">
        <f t="shared" si="162"/>
        <v>0.11722589648686366</v>
      </c>
      <c r="P99" s="112"/>
      <c r="Q99" s="112"/>
      <c r="R99" s="112"/>
    </row>
    <row r="100" spans="2:18">
      <c r="B100" s="298">
        <v>17</v>
      </c>
      <c r="C100" s="298" t="s">
        <v>113</v>
      </c>
      <c r="D100" s="312">
        <f>R20</f>
        <v>23393</v>
      </c>
      <c r="E100" s="57">
        <v>1</v>
      </c>
      <c r="F100" s="86" t="s">
        <v>224</v>
      </c>
      <c r="G100" s="30" t="s">
        <v>225</v>
      </c>
      <c r="H100" s="235">
        <v>121378490</v>
      </c>
      <c r="I100" s="58">
        <f t="shared" ref="I100" si="169">IFERROR(H100/H105,"-")</f>
        <v>0.14229355683054731</v>
      </c>
      <c r="J100" s="46">
        <v>2035</v>
      </c>
      <c r="K100" s="58">
        <f t="shared" ref="K100" si="170">IFERROR(J100/J105,"-")</f>
        <v>0.73122529644268774</v>
      </c>
      <c r="L100" s="102">
        <f t="shared" si="124"/>
        <v>59645.449631449628</v>
      </c>
      <c r="M100" s="211">
        <f>IFERROR(J100/$R$20,0)</f>
        <v>8.6991835164365414E-2</v>
      </c>
      <c r="P100" s="112"/>
      <c r="Q100" s="112"/>
      <c r="R100" s="112"/>
    </row>
    <row r="101" spans="2:18">
      <c r="B101" s="316"/>
      <c r="C101" s="316"/>
      <c r="D101" s="313"/>
      <c r="E101" s="60">
        <v>2</v>
      </c>
      <c r="F101" s="75" t="s">
        <v>230</v>
      </c>
      <c r="G101" s="31" t="s">
        <v>231</v>
      </c>
      <c r="H101" s="77">
        <v>77359139</v>
      </c>
      <c r="I101" s="61">
        <f t="shared" ref="I101" si="171">IFERROR(H101/H105,"-")</f>
        <v>9.0689108438066005E-2</v>
      </c>
      <c r="J101" s="48">
        <v>1769</v>
      </c>
      <c r="K101" s="61">
        <f t="shared" ref="K101" si="172">IFERROR(J101/J105,"-")</f>
        <v>0.6356449874236435</v>
      </c>
      <c r="L101" s="103">
        <f t="shared" si="124"/>
        <v>43730.434708875073</v>
      </c>
      <c r="M101" s="208">
        <f t="shared" ref="M101:M105" si="173">IFERROR(J101/$R$20,0)</f>
        <v>7.5620912238703888E-2</v>
      </c>
      <c r="P101" s="112"/>
      <c r="Q101" s="112"/>
      <c r="R101" s="112"/>
    </row>
    <row r="102" spans="2:18">
      <c r="B102" s="316"/>
      <c r="C102" s="316"/>
      <c r="D102" s="313"/>
      <c r="E102" s="60">
        <v>3</v>
      </c>
      <c r="F102" s="75" t="s">
        <v>226</v>
      </c>
      <c r="G102" s="34" t="s">
        <v>227</v>
      </c>
      <c r="H102" s="77">
        <v>110768053</v>
      </c>
      <c r="I102" s="61">
        <f t="shared" ref="I102" si="174">IFERROR(H102/H105,"-")</f>
        <v>0.12985480577789835</v>
      </c>
      <c r="J102" s="48">
        <v>1394</v>
      </c>
      <c r="K102" s="61">
        <f t="shared" ref="K102" si="175">IFERROR(J102/J105,"-")</f>
        <v>0.50089831117499106</v>
      </c>
      <c r="L102" s="103">
        <f t="shared" si="124"/>
        <v>79460.583213773309</v>
      </c>
      <c r="M102" s="208">
        <f t="shared" si="173"/>
        <v>5.9590475783353997E-2</v>
      </c>
      <c r="P102" s="112"/>
      <c r="Q102" s="112"/>
      <c r="R102" s="112"/>
    </row>
    <row r="103" spans="2:18" ht="36">
      <c r="B103" s="316"/>
      <c r="C103" s="316"/>
      <c r="D103" s="313"/>
      <c r="E103" s="60">
        <v>4</v>
      </c>
      <c r="F103" s="75" t="s">
        <v>236</v>
      </c>
      <c r="G103" s="34" t="s">
        <v>237</v>
      </c>
      <c r="H103" s="77">
        <v>34394591</v>
      </c>
      <c r="I103" s="61">
        <f t="shared" ref="I103" si="176">IFERROR(H103/H105,"-")</f>
        <v>4.0321219098391578E-2</v>
      </c>
      <c r="J103" s="48">
        <v>1154</v>
      </c>
      <c r="K103" s="61">
        <f t="shared" ref="K103" si="177">IFERROR(J103/J105,"-")</f>
        <v>0.41466043837585337</v>
      </c>
      <c r="L103" s="103">
        <f t="shared" si="124"/>
        <v>29804.671577123052</v>
      </c>
      <c r="M103" s="208">
        <f t="shared" si="173"/>
        <v>4.9330996451930065E-2</v>
      </c>
      <c r="P103" s="112"/>
      <c r="Q103" s="112"/>
      <c r="R103" s="112"/>
    </row>
    <row r="104" spans="2:18">
      <c r="B104" s="316"/>
      <c r="C104" s="316"/>
      <c r="D104" s="313"/>
      <c r="E104" s="63">
        <v>5</v>
      </c>
      <c r="F104" s="79" t="s">
        <v>234</v>
      </c>
      <c r="G104" s="35" t="s">
        <v>235</v>
      </c>
      <c r="H104" s="81">
        <v>54776230</v>
      </c>
      <c r="I104" s="101">
        <f t="shared" ref="I104" si="178">IFERROR(H104/H105,"-")</f>
        <v>6.4214875275414376E-2</v>
      </c>
      <c r="J104" s="50">
        <v>1140</v>
      </c>
      <c r="K104" s="101">
        <f t="shared" ref="K104" si="179">IFERROR(J104/J105,"-")</f>
        <v>0.4096298957959037</v>
      </c>
      <c r="L104" s="104">
        <f t="shared" si="124"/>
        <v>48049.324561403511</v>
      </c>
      <c r="M104" s="209">
        <f t="shared" si="173"/>
        <v>4.8732526824263669E-2</v>
      </c>
      <c r="P104" s="112"/>
      <c r="Q104" s="112"/>
      <c r="R104" s="112"/>
    </row>
    <row r="105" spans="2:18">
      <c r="B105" s="299"/>
      <c r="C105" s="299"/>
      <c r="D105" s="315"/>
      <c r="E105" s="82" t="s">
        <v>151</v>
      </c>
      <c r="F105" s="83"/>
      <c r="G105" s="84"/>
      <c r="H105" s="85">
        <v>853014660</v>
      </c>
      <c r="I105" s="67" t="s">
        <v>132</v>
      </c>
      <c r="J105" s="52">
        <v>2783</v>
      </c>
      <c r="K105" s="67" t="s">
        <v>132</v>
      </c>
      <c r="L105" s="106">
        <f t="shared" si="124"/>
        <v>306509.04060366511</v>
      </c>
      <c r="M105" s="210">
        <f t="shared" si="173"/>
        <v>0.11896721241396999</v>
      </c>
      <c r="P105" s="112"/>
      <c r="Q105" s="112"/>
      <c r="R105" s="112"/>
    </row>
    <row r="106" spans="2:18">
      <c r="B106" s="298">
        <v>18</v>
      </c>
      <c r="C106" s="298" t="s">
        <v>64</v>
      </c>
      <c r="D106" s="312">
        <f>R21</f>
        <v>21155</v>
      </c>
      <c r="E106" s="57">
        <v>1</v>
      </c>
      <c r="F106" s="86" t="s">
        <v>224</v>
      </c>
      <c r="G106" s="30" t="s">
        <v>225</v>
      </c>
      <c r="H106" s="235">
        <v>112657170</v>
      </c>
      <c r="I106" s="58">
        <f t="shared" ref="I106" si="180">IFERROR(H106/H111,"-")</f>
        <v>0.12893592196381323</v>
      </c>
      <c r="J106" s="46">
        <v>1893</v>
      </c>
      <c r="K106" s="58">
        <f t="shared" ref="K106" si="181">IFERROR(J106/J111,"-")</f>
        <v>0.71650264950794851</v>
      </c>
      <c r="L106" s="102">
        <f t="shared" si="124"/>
        <v>59512.503961965136</v>
      </c>
      <c r="M106" s="211">
        <f>IFERROR(J106/$R$21,0)</f>
        <v>8.9482391869534383E-2</v>
      </c>
      <c r="P106" s="112"/>
      <c r="Q106" s="112"/>
      <c r="R106" s="112"/>
    </row>
    <row r="107" spans="2:18">
      <c r="B107" s="316"/>
      <c r="C107" s="316"/>
      <c r="D107" s="313"/>
      <c r="E107" s="60">
        <v>2</v>
      </c>
      <c r="F107" s="75" t="s">
        <v>230</v>
      </c>
      <c r="G107" s="31" t="s">
        <v>231</v>
      </c>
      <c r="H107" s="77">
        <v>83613771</v>
      </c>
      <c r="I107" s="61">
        <f t="shared" ref="I107" si="182">IFERROR(H107/H111,"-")</f>
        <v>9.569580571530556E-2</v>
      </c>
      <c r="J107" s="48">
        <v>1647</v>
      </c>
      <c r="K107" s="61">
        <f t="shared" ref="K107" si="183">IFERROR(J107/J111,"-")</f>
        <v>0.6233913701741105</v>
      </c>
      <c r="L107" s="103">
        <f t="shared" si="124"/>
        <v>50767.316939890712</v>
      </c>
      <c r="M107" s="208">
        <f t="shared" ref="M107:M111" si="184">IFERROR(J107/$R$21,0)</f>
        <v>7.7853935239896005E-2</v>
      </c>
      <c r="P107" s="112"/>
      <c r="Q107" s="112"/>
      <c r="R107" s="112"/>
    </row>
    <row r="108" spans="2:18">
      <c r="B108" s="316"/>
      <c r="C108" s="316"/>
      <c r="D108" s="313"/>
      <c r="E108" s="60">
        <v>3</v>
      </c>
      <c r="F108" s="75" t="s">
        <v>226</v>
      </c>
      <c r="G108" s="34" t="s">
        <v>227</v>
      </c>
      <c r="H108" s="77">
        <v>100437995</v>
      </c>
      <c r="I108" s="61">
        <f t="shared" ref="I108" si="185">IFERROR(H108/H111,"-")</f>
        <v>0.11495109885613018</v>
      </c>
      <c r="J108" s="48">
        <v>1204</v>
      </c>
      <c r="K108" s="61">
        <f t="shared" ref="K108" si="186">IFERROR(J108/J111,"-")</f>
        <v>0.45571536714610145</v>
      </c>
      <c r="L108" s="103">
        <f t="shared" si="124"/>
        <v>83420.261627906977</v>
      </c>
      <c r="M108" s="208">
        <f t="shared" si="184"/>
        <v>5.6913259276766721E-2</v>
      </c>
      <c r="P108" s="112"/>
      <c r="Q108" s="112"/>
      <c r="R108" s="112"/>
    </row>
    <row r="109" spans="2:18" ht="36">
      <c r="B109" s="316"/>
      <c r="C109" s="316"/>
      <c r="D109" s="313"/>
      <c r="E109" s="60">
        <v>4</v>
      </c>
      <c r="F109" s="75" t="s">
        <v>236</v>
      </c>
      <c r="G109" s="34" t="s">
        <v>237</v>
      </c>
      <c r="H109" s="77">
        <v>35538315</v>
      </c>
      <c r="I109" s="61">
        <f t="shared" ref="I109" si="187">IFERROR(H109/H111,"-")</f>
        <v>4.0673535555397079E-2</v>
      </c>
      <c r="J109" s="48">
        <v>1101</v>
      </c>
      <c r="K109" s="61">
        <f t="shared" ref="K109" si="188">IFERROR(J109/J111,"-")</f>
        <v>0.41672975018925057</v>
      </c>
      <c r="L109" s="103">
        <f t="shared" si="124"/>
        <v>32278.215258855587</v>
      </c>
      <c r="M109" s="208">
        <f t="shared" si="184"/>
        <v>5.2044433939966911E-2</v>
      </c>
      <c r="P109" s="112"/>
      <c r="Q109" s="112"/>
      <c r="R109" s="112"/>
    </row>
    <row r="110" spans="2:18">
      <c r="B110" s="316"/>
      <c r="C110" s="316"/>
      <c r="D110" s="313"/>
      <c r="E110" s="63">
        <v>5</v>
      </c>
      <c r="F110" s="79" t="s">
        <v>232</v>
      </c>
      <c r="G110" s="35" t="s">
        <v>233</v>
      </c>
      <c r="H110" s="81">
        <v>54738357</v>
      </c>
      <c r="I110" s="101">
        <f t="shared" ref="I110" si="189">IFERROR(H110/H111,"-")</f>
        <v>6.2647947987503588E-2</v>
      </c>
      <c r="J110" s="50">
        <v>1010</v>
      </c>
      <c r="K110" s="101">
        <f t="shared" ref="K110" si="190">IFERROR(J110/J111,"-")</f>
        <v>0.38228614685844059</v>
      </c>
      <c r="L110" s="104">
        <f t="shared" si="124"/>
        <v>54196.393069306934</v>
      </c>
      <c r="M110" s="209">
        <f t="shared" si="184"/>
        <v>4.7742850389978726E-2</v>
      </c>
      <c r="P110" s="112"/>
      <c r="Q110" s="112"/>
      <c r="R110" s="112"/>
    </row>
    <row r="111" spans="2:18">
      <c r="B111" s="299"/>
      <c r="C111" s="299"/>
      <c r="D111" s="315"/>
      <c r="E111" s="82" t="s">
        <v>151</v>
      </c>
      <c r="F111" s="83"/>
      <c r="G111" s="84"/>
      <c r="H111" s="85">
        <v>873745410</v>
      </c>
      <c r="I111" s="67" t="s">
        <v>132</v>
      </c>
      <c r="J111" s="52">
        <v>2642</v>
      </c>
      <c r="K111" s="67" t="s">
        <v>132</v>
      </c>
      <c r="L111" s="106">
        <f t="shared" si="124"/>
        <v>330713.62982588948</v>
      </c>
      <c r="M111" s="210">
        <f t="shared" si="184"/>
        <v>0.1248877333963602</v>
      </c>
      <c r="P111" s="112"/>
      <c r="Q111" s="112"/>
      <c r="R111" s="112"/>
    </row>
    <row r="112" spans="2:18">
      <c r="B112" s="298">
        <v>19</v>
      </c>
      <c r="C112" s="298" t="s">
        <v>114</v>
      </c>
      <c r="D112" s="312">
        <f>R22</f>
        <v>14704</v>
      </c>
      <c r="E112" s="57">
        <v>1</v>
      </c>
      <c r="F112" s="86" t="s">
        <v>224</v>
      </c>
      <c r="G112" s="30" t="s">
        <v>225</v>
      </c>
      <c r="H112" s="235">
        <v>51403042</v>
      </c>
      <c r="I112" s="58">
        <f t="shared" ref="I112" si="191">IFERROR(H112/H117,"-")</f>
        <v>0.12319623937213708</v>
      </c>
      <c r="J112" s="46">
        <v>944</v>
      </c>
      <c r="K112" s="58">
        <f t="shared" ref="K112" si="192">IFERROR(J112/J117,"-")</f>
        <v>0.65148378191856449</v>
      </c>
      <c r="L112" s="102">
        <f t="shared" si="124"/>
        <v>54452.375</v>
      </c>
      <c r="M112" s="58">
        <f>IFERROR(J112/$R$22,0)</f>
        <v>6.4200217627856368E-2</v>
      </c>
      <c r="P112" s="112"/>
      <c r="Q112" s="112"/>
      <c r="R112" s="112"/>
    </row>
    <row r="113" spans="2:18">
      <c r="B113" s="316"/>
      <c r="C113" s="316"/>
      <c r="D113" s="313"/>
      <c r="E113" s="60">
        <v>2</v>
      </c>
      <c r="F113" s="75" t="s">
        <v>230</v>
      </c>
      <c r="G113" s="31" t="s">
        <v>231</v>
      </c>
      <c r="H113" s="77">
        <v>40766962</v>
      </c>
      <c r="I113" s="61">
        <f t="shared" ref="I113" si="193">IFERROR(H113/H117,"-")</f>
        <v>9.770504261259122E-2</v>
      </c>
      <c r="J113" s="48">
        <v>865</v>
      </c>
      <c r="K113" s="61">
        <f t="shared" ref="K113" si="194">IFERROR(J113/J117,"-")</f>
        <v>0.59696342305037953</v>
      </c>
      <c r="L113" s="103">
        <f t="shared" si="124"/>
        <v>47129.43583815029</v>
      </c>
      <c r="M113" s="208">
        <f t="shared" ref="M113:M117" si="195">IFERROR(J113/$R$22,0)</f>
        <v>5.8827529923830252E-2</v>
      </c>
      <c r="P113" s="112"/>
      <c r="Q113" s="112"/>
      <c r="R113" s="112"/>
    </row>
    <row r="114" spans="2:18">
      <c r="B114" s="316"/>
      <c r="C114" s="316"/>
      <c r="D114" s="313"/>
      <c r="E114" s="60">
        <v>3</v>
      </c>
      <c r="F114" s="75" t="s">
        <v>226</v>
      </c>
      <c r="G114" s="34" t="s">
        <v>227</v>
      </c>
      <c r="H114" s="77">
        <v>54910530</v>
      </c>
      <c r="I114" s="61">
        <f t="shared" ref="I114" si="196">IFERROR(H114/H117,"-")</f>
        <v>0.13160253819085094</v>
      </c>
      <c r="J114" s="48">
        <v>663</v>
      </c>
      <c r="K114" s="61">
        <f t="shared" ref="K114" si="197">IFERROR(J114/J117,"-")</f>
        <v>0.45755693581780538</v>
      </c>
      <c r="L114" s="103">
        <f t="shared" si="124"/>
        <v>82821.312217194572</v>
      </c>
      <c r="M114" s="208">
        <f t="shared" si="195"/>
        <v>4.5089771490750816E-2</v>
      </c>
      <c r="P114" s="112"/>
      <c r="Q114" s="112"/>
      <c r="R114" s="112"/>
    </row>
    <row r="115" spans="2:18" ht="36">
      <c r="B115" s="316"/>
      <c r="C115" s="316"/>
      <c r="D115" s="313"/>
      <c r="E115" s="60">
        <v>4</v>
      </c>
      <c r="F115" s="75" t="s">
        <v>236</v>
      </c>
      <c r="G115" s="34" t="s">
        <v>237</v>
      </c>
      <c r="H115" s="77">
        <v>21128428</v>
      </c>
      <c r="I115" s="61">
        <f t="shared" ref="I115" si="198">IFERROR(H115/H117,"-")</f>
        <v>5.0637915037109356E-2</v>
      </c>
      <c r="J115" s="48">
        <v>580</v>
      </c>
      <c r="K115" s="61">
        <f t="shared" ref="K115" si="199">IFERROR(J115/J117,"-")</f>
        <v>0.4002760524499655</v>
      </c>
      <c r="L115" s="103">
        <f t="shared" si="124"/>
        <v>36428.324137931035</v>
      </c>
      <c r="M115" s="208">
        <f t="shared" si="195"/>
        <v>3.944504896626768E-2</v>
      </c>
      <c r="P115" s="112"/>
      <c r="Q115" s="112"/>
      <c r="R115" s="112"/>
    </row>
    <row r="116" spans="2:18">
      <c r="B116" s="316"/>
      <c r="C116" s="316"/>
      <c r="D116" s="313"/>
      <c r="E116" s="63">
        <v>5</v>
      </c>
      <c r="F116" s="79" t="s">
        <v>232</v>
      </c>
      <c r="G116" s="35" t="s">
        <v>233</v>
      </c>
      <c r="H116" s="81">
        <v>26812905</v>
      </c>
      <c r="I116" s="101">
        <f t="shared" ref="I116" si="200">IFERROR(H116/H117,"-")</f>
        <v>6.4261742770833893E-2</v>
      </c>
      <c r="J116" s="50">
        <v>523</v>
      </c>
      <c r="K116" s="101">
        <f t="shared" ref="K116" si="201">IFERROR(J116/J117,"-")</f>
        <v>0.36093857832988269</v>
      </c>
      <c r="L116" s="104">
        <f t="shared" si="124"/>
        <v>51267.504780114723</v>
      </c>
      <c r="M116" s="209">
        <f t="shared" si="195"/>
        <v>3.5568552774755166E-2</v>
      </c>
      <c r="P116" s="112"/>
      <c r="Q116" s="112"/>
      <c r="R116" s="112"/>
    </row>
    <row r="117" spans="2:18">
      <c r="B117" s="299"/>
      <c r="C117" s="299"/>
      <c r="D117" s="315"/>
      <c r="E117" s="82" t="s">
        <v>151</v>
      </c>
      <c r="F117" s="83"/>
      <c r="G117" s="84"/>
      <c r="H117" s="85">
        <v>417245220</v>
      </c>
      <c r="I117" s="67" t="s">
        <v>132</v>
      </c>
      <c r="J117" s="52">
        <v>1449</v>
      </c>
      <c r="K117" s="67" t="s">
        <v>132</v>
      </c>
      <c r="L117" s="106">
        <f t="shared" si="124"/>
        <v>287953.91304347827</v>
      </c>
      <c r="M117" s="210">
        <f t="shared" si="195"/>
        <v>9.8544613710554951E-2</v>
      </c>
      <c r="P117" s="112"/>
      <c r="Q117" s="112"/>
      <c r="R117" s="112"/>
    </row>
    <row r="118" spans="2:18">
      <c r="B118" s="298">
        <v>20</v>
      </c>
      <c r="C118" s="298" t="s">
        <v>115</v>
      </c>
      <c r="D118" s="312">
        <f>R23</f>
        <v>21797</v>
      </c>
      <c r="E118" s="57">
        <v>1</v>
      </c>
      <c r="F118" s="86" t="s">
        <v>224</v>
      </c>
      <c r="G118" s="30" t="s">
        <v>225</v>
      </c>
      <c r="H118" s="235">
        <v>93118939</v>
      </c>
      <c r="I118" s="58">
        <f t="shared" ref="I118" si="202">IFERROR(H118/H123,"-")</f>
        <v>0.14369718774979862</v>
      </c>
      <c r="J118" s="46">
        <v>1573</v>
      </c>
      <c r="K118" s="58">
        <f t="shared" ref="K118" si="203">IFERROR(J118/J123,"-")</f>
        <v>0.70411817367949869</v>
      </c>
      <c r="L118" s="102">
        <f t="shared" si="124"/>
        <v>59198.3083280356</v>
      </c>
      <c r="M118" s="58">
        <f>IFERROR(J118/$R$23,0)</f>
        <v>7.216589438913612E-2</v>
      </c>
      <c r="P118" s="112"/>
      <c r="Q118" s="112"/>
      <c r="R118" s="112"/>
    </row>
    <row r="119" spans="2:18">
      <c r="B119" s="316"/>
      <c r="C119" s="316"/>
      <c r="D119" s="313"/>
      <c r="E119" s="60">
        <v>2</v>
      </c>
      <c r="F119" s="75" t="s">
        <v>230</v>
      </c>
      <c r="G119" s="31" t="s">
        <v>231</v>
      </c>
      <c r="H119" s="77">
        <v>59043028</v>
      </c>
      <c r="I119" s="61">
        <f t="shared" ref="I119" si="204">IFERROR(H119/H123,"-")</f>
        <v>9.1112690618528377E-2</v>
      </c>
      <c r="J119" s="48">
        <v>1311</v>
      </c>
      <c r="K119" s="61">
        <f t="shared" ref="K119" si="205">IFERROR(J119/J123,"-")</f>
        <v>0.58683974932855865</v>
      </c>
      <c r="L119" s="103">
        <f t="shared" si="124"/>
        <v>45036.634630053391</v>
      </c>
      <c r="M119" s="208">
        <f t="shared" ref="M119:M123" si="206">IFERROR(J119/$R$23,0)</f>
        <v>6.0145891636463736E-2</v>
      </c>
      <c r="P119" s="112"/>
      <c r="Q119" s="112"/>
      <c r="R119" s="112"/>
    </row>
    <row r="120" spans="2:18">
      <c r="B120" s="316"/>
      <c r="C120" s="316"/>
      <c r="D120" s="313"/>
      <c r="E120" s="60">
        <v>3</v>
      </c>
      <c r="F120" s="75" t="s">
        <v>226</v>
      </c>
      <c r="G120" s="34" t="s">
        <v>227</v>
      </c>
      <c r="H120" s="77">
        <v>87780136</v>
      </c>
      <c r="I120" s="61">
        <f t="shared" ref="I120" si="207">IFERROR(H120/H123,"-")</f>
        <v>0.13545857393730459</v>
      </c>
      <c r="J120" s="48">
        <v>1155</v>
      </c>
      <c r="K120" s="61">
        <f t="shared" ref="K120" si="208">IFERROR(J120/J123,"-")</f>
        <v>0.51700984780662484</v>
      </c>
      <c r="L120" s="103">
        <f t="shared" si="124"/>
        <v>76000.11774891775</v>
      </c>
      <c r="M120" s="208">
        <f t="shared" si="206"/>
        <v>5.2988943432582467E-2</v>
      </c>
      <c r="P120" s="112"/>
      <c r="Q120" s="112"/>
      <c r="R120" s="112"/>
    </row>
    <row r="121" spans="2:18">
      <c r="B121" s="316"/>
      <c r="C121" s="316"/>
      <c r="D121" s="313"/>
      <c r="E121" s="60">
        <v>4</v>
      </c>
      <c r="F121" s="75" t="s">
        <v>234</v>
      </c>
      <c r="G121" s="34" t="s">
        <v>235</v>
      </c>
      <c r="H121" s="77">
        <v>50717169</v>
      </c>
      <c r="I121" s="61">
        <f t="shared" ref="I121" si="209">IFERROR(H121/H123,"-")</f>
        <v>7.8264578980343266E-2</v>
      </c>
      <c r="J121" s="48">
        <v>881</v>
      </c>
      <c r="K121" s="61">
        <f t="shared" ref="K121" si="210">IFERROR(J121/J123,"-")</f>
        <v>0.39435989256938225</v>
      </c>
      <c r="L121" s="103">
        <f t="shared" si="124"/>
        <v>57567.728717366626</v>
      </c>
      <c r="M121" s="208">
        <f t="shared" si="206"/>
        <v>4.0418406202688446E-2</v>
      </c>
      <c r="P121" s="112"/>
      <c r="Q121" s="112"/>
      <c r="R121" s="112"/>
    </row>
    <row r="122" spans="2:18" ht="36">
      <c r="B122" s="316"/>
      <c r="C122" s="316"/>
      <c r="D122" s="313"/>
      <c r="E122" s="63">
        <v>5</v>
      </c>
      <c r="F122" s="79" t="s">
        <v>236</v>
      </c>
      <c r="G122" s="35" t="s">
        <v>237</v>
      </c>
      <c r="H122" s="81">
        <v>28007701</v>
      </c>
      <c r="I122" s="101">
        <f t="shared" ref="I122" si="211">IFERROR(H122/H123,"-")</f>
        <v>4.3220293446827422E-2</v>
      </c>
      <c r="J122" s="50">
        <v>874</v>
      </c>
      <c r="K122" s="101">
        <f t="shared" ref="K122" si="212">IFERROR(J122/J123,"-")</f>
        <v>0.39122649955237243</v>
      </c>
      <c r="L122" s="104">
        <f t="shared" si="124"/>
        <v>32045.424485125859</v>
      </c>
      <c r="M122" s="209">
        <f t="shared" si="206"/>
        <v>4.0097261090975819E-2</v>
      </c>
      <c r="P122" s="112"/>
      <c r="Q122" s="112"/>
      <c r="R122" s="112"/>
    </row>
    <row r="123" spans="2:18">
      <c r="B123" s="299"/>
      <c r="C123" s="299"/>
      <c r="D123" s="315"/>
      <c r="E123" s="82" t="s">
        <v>151</v>
      </c>
      <c r="F123" s="83"/>
      <c r="G123" s="84"/>
      <c r="H123" s="85">
        <v>648022000</v>
      </c>
      <c r="I123" s="67" t="s">
        <v>132</v>
      </c>
      <c r="J123" s="52">
        <v>2234</v>
      </c>
      <c r="K123" s="67" t="s">
        <v>132</v>
      </c>
      <c r="L123" s="106">
        <f t="shared" si="124"/>
        <v>290072.5156669651</v>
      </c>
      <c r="M123" s="210">
        <f t="shared" si="206"/>
        <v>0.1024911685094279</v>
      </c>
      <c r="P123" s="112"/>
      <c r="Q123" s="112"/>
      <c r="R123" s="112"/>
    </row>
    <row r="124" spans="2:18">
      <c r="B124" s="298">
        <v>21</v>
      </c>
      <c r="C124" s="298" t="s">
        <v>116</v>
      </c>
      <c r="D124" s="312">
        <f>R24</f>
        <v>14535</v>
      </c>
      <c r="E124" s="57">
        <v>1</v>
      </c>
      <c r="F124" s="86" t="s">
        <v>224</v>
      </c>
      <c r="G124" s="30" t="s">
        <v>225</v>
      </c>
      <c r="H124" s="235">
        <v>67371823</v>
      </c>
      <c r="I124" s="58">
        <f t="shared" ref="I124" si="213">IFERROR(H124/H129,"-")</f>
        <v>0.13400087646175496</v>
      </c>
      <c r="J124" s="46">
        <v>1068</v>
      </c>
      <c r="K124" s="58">
        <f t="shared" ref="K124" si="214">IFERROR(J124/J129,"-")</f>
        <v>0.70124753775443205</v>
      </c>
      <c r="L124" s="102">
        <f t="shared" si="124"/>
        <v>63082.231273408237</v>
      </c>
      <c r="M124" s="58">
        <f>IFERROR(J124/$R$24,0)</f>
        <v>7.3477812177502586E-2</v>
      </c>
      <c r="P124" s="112"/>
      <c r="Q124" s="112"/>
      <c r="R124" s="112"/>
    </row>
    <row r="125" spans="2:18">
      <c r="B125" s="316"/>
      <c r="C125" s="316"/>
      <c r="D125" s="313"/>
      <c r="E125" s="60">
        <v>2</v>
      </c>
      <c r="F125" s="75" t="s">
        <v>230</v>
      </c>
      <c r="G125" s="31" t="s">
        <v>231</v>
      </c>
      <c r="H125" s="77">
        <v>39919546</v>
      </c>
      <c r="I125" s="61">
        <f t="shared" ref="I125" si="215">IFERROR(H125/H129,"-")</f>
        <v>7.9398981855594797E-2</v>
      </c>
      <c r="J125" s="48">
        <v>924</v>
      </c>
      <c r="K125" s="61">
        <f t="shared" ref="K125" si="216">IFERROR(J125/J129,"-")</f>
        <v>0.60669730794484567</v>
      </c>
      <c r="L125" s="103">
        <f t="shared" si="124"/>
        <v>43202.971861471859</v>
      </c>
      <c r="M125" s="208">
        <f t="shared" ref="M125:M129" si="217">IFERROR(J125/$R$24,0)</f>
        <v>6.3570691434468529E-2</v>
      </c>
      <c r="P125" s="112"/>
      <c r="Q125" s="112"/>
      <c r="R125" s="112"/>
    </row>
    <row r="126" spans="2:18">
      <c r="B126" s="316"/>
      <c r="C126" s="316"/>
      <c r="D126" s="313"/>
      <c r="E126" s="60">
        <v>3</v>
      </c>
      <c r="F126" s="75" t="s">
        <v>226</v>
      </c>
      <c r="G126" s="34" t="s">
        <v>227</v>
      </c>
      <c r="H126" s="77">
        <v>77993098</v>
      </c>
      <c r="I126" s="61">
        <f t="shared" ref="I126" si="218">IFERROR(H126/H129,"-")</f>
        <v>0.15512632766323614</v>
      </c>
      <c r="J126" s="48">
        <v>805</v>
      </c>
      <c r="K126" s="61">
        <f t="shared" ref="K126" si="219">IFERROR(J126/J129,"-")</f>
        <v>0.52856204858831257</v>
      </c>
      <c r="L126" s="103">
        <f t="shared" si="124"/>
        <v>96885.836024844713</v>
      </c>
      <c r="M126" s="208">
        <f t="shared" si="217"/>
        <v>5.538355693154455E-2</v>
      </c>
      <c r="P126" s="112"/>
      <c r="Q126" s="112"/>
      <c r="R126" s="112"/>
    </row>
    <row r="127" spans="2:18">
      <c r="B127" s="316"/>
      <c r="C127" s="316"/>
      <c r="D127" s="313"/>
      <c r="E127" s="60">
        <v>4</v>
      </c>
      <c r="F127" s="75" t="s">
        <v>234</v>
      </c>
      <c r="G127" s="34" t="s">
        <v>235</v>
      </c>
      <c r="H127" s="77">
        <v>31123597</v>
      </c>
      <c r="I127" s="61">
        <f t="shared" ref="I127" si="220">IFERROR(H127/H129,"-")</f>
        <v>6.1904058565291416E-2</v>
      </c>
      <c r="J127" s="48">
        <v>644</v>
      </c>
      <c r="K127" s="61">
        <f t="shared" ref="K127" si="221">IFERROR(J127/J129,"-")</f>
        <v>0.42284963887065002</v>
      </c>
      <c r="L127" s="103">
        <f t="shared" si="124"/>
        <v>48328.566770186335</v>
      </c>
      <c r="M127" s="208">
        <f t="shared" si="217"/>
        <v>4.4306845545235639E-2</v>
      </c>
      <c r="P127" s="112"/>
      <c r="Q127" s="112"/>
      <c r="R127" s="112"/>
    </row>
    <row r="128" spans="2:18">
      <c r="B128" s="316"/>
      <c r="C128" s="316"/>
      <c r="D128" s="313"/>
      <c r="E128" s="63">
        <v>5</v>
      </c>
      <c r="F128" s="79" t="s">
        <v>232</v>
      </c>
      <c r="G128" s="35" t="s">
        <v>233</v>
      </c>
      <c r="H128" s="81">
        <v>27257357</v>
      </c>
      <c r="I128" s="101">
        <f t="shared" ref="I128" si="222">IFERROR(H128/H129,"-")</f>
        <v>5.4214203585242926E-2</v>
      </c>
      <c r="J128" s="50">
        <v>623</v>
      </c>
      <c r="K128" s="101">
        <f t="shared" ref="K128" si="223">IFERROR(J128/J129,"-")</f>
        <v>0.40906106369008538</v>
      </c>
      <c r="L128" s="104">
        <f t="shared" si="124"/>
        <v>43751.77688603531</v>
      </c>
      <c r="M128" s="209">
        <f t="shared" si="217"/>
        <v>4.2862057103543169E-2</v>
      </c>
      <c r="P128" s="112"/>
      <c r="Q128" s="112"/>
      <c r="R128" s="112"/>
    </row>
    <row r="129" spans="2:18">
      <c r="B129" s="299"/>
      <c r="C129" s="299"/>
      <c r="D129" s="315"/>
      <c r="E129" s="82" t="s">
        <v>151</v>
      </c>
      <c r="F129" s="83"/>
      <c r="G129" s="84"/>
      <c r="H129" s="85">
        <v>502771510</v>
      </c>
      <c r="I129" s="67" t="s">
        <v>132</v>
      </c>
      <c r="J129" s="52">
        <v>1523</v>
      </c>
      <c r="K129" s="67" t="s">
        <v>132</v>
      </c>
      <c r="L129" s="106">
        <f t="shared" si="124"/>
        <v>330119.17925147736</v>
      </c>
      <c r="M129" s="210">
        <f t="shared" si="217"/>
        <v>0.10478156174750602</v>
      </c>
      <c r="P129" s="112"/>
      <c r="Q129" s="112"/>
      <c r="R129" s="112"/>
    </row>
    <row r="130" spans="2:18">
      <c r="B130" s="298">
        <v>22</v>
      </c>
      <c r="C130" s="298" t="s">
        <v>65</v>
      </c>
      <c r="D130" s="312">
        <f>R25</f>
        <v>18539</v>
      </c>
      <c r="E130" s="57">
        <v>1</v>
      </c>
      <c r="F130" s="86" t="s">
        <v>224</v>
      </c>
      <c r="G130" s="30" t="s">
        <v>225</v>
      </c>
      <c r="H130" s="235">
        <v>65015593</v>
      </c>
      <c r="I130" s="58">
        <f t="shared" ref="I130" si="224">IFERROR(H130/H135,"-")</f>
        <v>0.12121653531716838</v>
      </c>
      <c r="J130" s="46">
        <v>1216</v>
      </c>
      <c r="K130" s="58">
        <f t="shared" ref="K130" si="225">IFERROR(J130/J135,"-")</f>
        <v>0.6870056497175141</v>
      </c>
      <c r="L130" s="102">
        <f t="shared" si="124"/>
        <v>53466.770559210527</v>
      </c>
      <c r="M130" s="58">
        <f>IFERROR(J130/$R$25,0)</f>
        <v>6.5591455849830088E-2</v>
      </c>
      <c r="P130" s="112"/>
      <c r="Q130" s="112"/>
      <c r="R130" s="112"/>
    </row>
    <row r="131" spans="2:18">
      <c r="B131" s="316"/>
      <c r="C131" s="316"/>
      <c r="D131" s="313"/>
      <c r="E131" s="60">
        <v>2</v>
      </c>
      <c r="F131" s="75" t="s">
        <v>230</v>
      </c>
      <c r="G131" s="31" t="s">
        <v>231</v>
      </c>
      <c r="H131" s="77">
        <v>41862177</v>
      </c>
      <c r="I131" s="61">
        <f t="shared" ref="I131" si="226">IFERROR(H131/H135,"-")</f>
        <v>7.8048785262545467E-2</v>
      </c>
      <c r="J131" s="48">
        <v>1053</v>
      </c>
      <c r="K131" s="61">
        <f t="shared" ref="K131" si="227">IFERROR(J131/J135,"-")</f>
        <v>0.59491525423728808</v>
      </c>
      <c r="L131" s="103">
        <f t="shared" si="124"/>
        <v>39755.153846153844</v>
      </c>
      <c r="M131" s="208">
        <f t="shared" ref="M131:M135" si="228">IFERROR(J131/$R$25,0)</f>
        <v>5.6799180106801878E-2</v>
      </c>
      <c r="P131" s="112"/>
      <c r="Q131" s="112"/>
      <c r="R131" s="112"/>
    </row>
    <row r="132" spans="2:18">
      <c r="B132" s="316"/>
      <c r="C132" s="316"/>
      <c r="D132" s="313"/>
      <c r="E132" s="60">
        <v>3</v>
      </c>
      <c r="F132" s="75" t="s">
        <v>226</v>
      </c>
      <c r="G132" s="34" t="s">
        <v>227</v>
      </c>
      <c r="H132" s="77">
        <v>74046678</v>
      </c>
      <c r="I132" s="61">
        <f t="shared" ref="I132" si="229">IFERROR(H132/H135,"-")</f>
        <v>0.13805429351241932</v>
      </c>
      <c r="J132" s="48">
        <v>830</v>
      </c>
      <c r="K132" s="61">
        <f t="shared" ref="K132" si="230">IFERROR(J132/J135,"-")</f>
        <v>0.46892655367231639</v>
      </c>
      <c r="L132" s="103">
        <f t="shared" si="124"/>
        <v>89212.865060240962</v>
      </c>
      <c r="M132" s="208">
        <f t="shared" si="228"/>
        <v>4.4770483844867578E-2</v>
      </c>
      <c r="P132" s="112"/>
      <c r="Q132" s="112"/>
      <c r="R132" s="112"/>
    </row>
    <row r="133" spans="2:18">
      <c r="B133" s="316"/>
      <c r="C133" s="316"/>
      <c r="D133" s="313"/>
      <c r="E133" s="60">
        <v>4</v>
      </c>
      <c r="F133" s="75" t="s">
        <v>234</v>
      </c>
      <c r="G133" s="34" t="s">
        <v>235</v>
      </c>
      <c r="H133" s="77">
        <v>42010583</v>
      </c>
      <c r="I133" s="61">
        <f t="shared" ref="I133" si="231">IFERROR(H133/H135,"-")</f>
        <v>7.8325476750082612E-2</v>
      </c>
      <c r="J133" s="48">
        <v>723</v>
      </c>
      <c r="K133" s="61">
        <f t="shared" ref="K133" si="232">IFERROR(J133/J135,"-")</f>
        <v>0.40847457627118644</v>
      </c>
      <c r="L133" s="103">
        <f t="shared" si="124"/>
        <v>58105.923928077456</v>
      </c>
      <c r="M133" s="208">
        <f t="shared" si="228"/>
        <v>3.8998867252818384E-2</v>
      </c>
      <c r="P133" s="112"/>
      <c r="Q133" s="112"/>
      <c r="R133" s="112"/>
    </row>
    <row r="134" spans="2:18" ht="36">
      <c r="B134" s="316"/>
      <c r="C134" s="316"/>
      <c r="D134" s="313"/>
      <c r="E134" s="63">
        <v>5</v>
      </c>
      <c r="F134" s="79" t="s">
        <v>236</v>
      </c>
      <c r="G134" s="35" t="s">
        <v>237</v>
      </c>
      <c r="H134" s="81">
        <v>26459601</v>
      </c>
      <c r="I134" s="101">
        <f t="shared" ref="I134" si="233">IFERROR(H134/H135,"-")</f>
        <v>4.9331875802389187E-2</v>
      </c>
      <c r="J134" s="50">
        <v>708</v>
      </c>
      <c r="K134" s="101">
        <f t="shared" ref="K134" si="234">IFERROR(J134/J135,"-")</f>
        <v>0.4</v>
      </c>
      <c r="L134" s="104">
        <f t="shared" si="124"/>
        <v>37372.317796610172</v>
      </c>
      <c r="M134" s="209">
        <f t="shared" si="228"/>
        <v>3.8189762123091858E-2</v>
      </c>
      <c r="P134" s="112"/>
      <c r="Q134" s="112"/>
      <c r="R134" s="112"/>
    </row>
    <row r="135" spans="2:18">
      <c r="B135" s="299"/>
      <c r="C135" s="299"/>
      <c r="D135" s="315"/>
      <c r="E135" s="82" t="s">
        <v>151</v>
      </c>
      <c r="F135" s="83"/>
      <c r="G135" s="84"/>
      <c r="H135" s="85">
        <v>536359110</v>
      </c>
      <c r="I135" s="67" t="s">
        <v>132</v>
      </c>
      <c r="J135" s="52">
        <v>1770</v>
      </c>
      <c r="K135" s="67" t="s">
        <v>132</v>
      </c>
      <c r="L135" s="106">
        <f t="shared" si="124"/>
        <v>303027.74576271186</v>
      </c>
      <c r="M135" s="210">
        <f t="shared" si="228"/>
        <v>9.5474405307729646E-2</v>
      </c>
      <c r="P135" s="112"/>
      <c r="Q135" s="112"/>
      <c r="R135" s="112"/>
    </row>
    <row r="136" spans="2:18">
      <c r="B136" s="298">
        <v>23</v>
      </c>
      <c r="C136" s="298" t="s">
        <v>117</v>
      </c>
      <c r="D136" s="312">
        <f>R26</f>
        <v>30667</v>
      </c>
      <c r="E136" s="57">
        <v>1</v>
      </c>
      <c r="F136" s="86" t="s">
        <v>224</v>
      </c>
      <c r="G136" s="30" t="s">
        <v>225</v>
      </c>
      <c r="H136" s="235">
        <v>140899732</v>
      </c>
      <c r="I136" s="58">
        <f t="shared" ref="I136" si="235">IFERROR(H136/H141,"-")</f>
        <v>0.12654671386523789</v>
      </c>
      <c r="J136" s="46">
        <v>2274</v>
      </c>
      <c r="K136" s="58">
        <f t="shared" ref="K136" si="236">IFERROR(J136/J141,"-")</f>
        <v>0.7035891089108911</v>
      </c>
      <c r="L136" s="102">
        <f t="shared" si="124"/>
        <v>61961.183817062447</v>
      </c>
      <c r="M136" s="58">
        <f>IFERROR(J136/$R$26,0)</f>
        <v>7.4151367919913919E-2</v>
      </c>
      <c r="P136" s="112"/>
      <c r="Q136" s="112"/>
      <c r="R136" s="112"/>
    </row>
    <row r="137" spans="2:18">
      <c r="B137" s="316"/>
      <c r="C137" s="316"/>
      <c r="D137" s="313"/>
      <c r="E137" s="60">
        <v>2</v>
      </c>
      <c r="F137" s="75" t="s">
        <v>230</v>
      </c>
      <c r="G137" s="31" t="s">
        <v>231</v>
      </c>
      <c r="H137" s="77">
        <v>95300388</v>
      </c>
      <c r="I137" s="61">
        <f t="shared" ref="I137" si="237">IFERROR(H137/H141,"-")</f>
        <v>8.5592433429767981E-2</v>
      </c>
      <c r="J137" s="48">
        <v>1993</v>
      </c>
      <c r="K137" s="61">
        <f t="shared" ref="K137" si="238">IFERROR(J137/J141,"-")</f>
        <v>0.61664603960396036</v>
      </c>
      <c r="L137" s="103">
        <f t="shared" si="124"/>
        <v>47817.555444054189</v>
      </c>
      <c r="M137" s="208">
        <f t="shared" ref="M137:M141" si="239">IFERROR(J137/$R$26,0)</f>
        <v>6.4988424038869147E-2</v>
      </c>
      <c r="P137" s="112"/>
      <c r="Q137" s="112"/>
      <c r="R137" s="112"/>
    </row>
    <row r="138" spans="2:18">
      <c r="B138" s="316"/>
      <c r="C138" s="316"/>
      <c r="D138" s="313"/>
      <c r="E138" s="60">
        <v>3</v>
      </c>
      <c r="F138" s="75" t="s">
        <v>226</v>
      </c>
      <c r="G138" s="34" t="s">
        <v>227</v>
      </c>
      <c r="H138" s="77">
        <v>123692142</v>
      </c>
      <c r="I138" s="61">
        <f t="shared" ref="I138" si="240">IFERROR(H138/H141,"-")</f>
        <v>0.111092007620372</v>
      </c>
      <c r="J138" s="48">
        <v>1528</v>
      </c>
      <c r="K138" s="61">
        <f t="shared" ref="K138" si="241">IFERROR(J138/J141,"-")</f>
        <v>0.47277227722772275</v>
      </c>
      <c r="L138" s="103">
        <f t="shared" ref="L138:L201" si="242">IFERROR(H138/J138,"-")</f>
        <v>80950.354712041881</v>
      </c>
      <c r="M138" s="208">
        <f t="shared" si="239"/>
        <v>4.9825545374506799E-2</v>
      </c>
      <c r="P138" s="112"/>
      <c r="Q138" s="112"/>
      <c r="R138" s="112"/>
    </row>
    <row r="139" spans="2:18" ht="36">
      <c r="B139" s="316"/>
      <c r="C139" s="316"/>
      <c r="D139" s="313"/>
      <c r="E139" s="60">
        <v>4</v>
      </c>
      <c r="F139" s="75" t="s">
        <v>236</v>
      </c>
      <c r="G139" s="34" t="s">
        <v>237</v>
      </c>
      <c r="H139" s="77">
        <v>41532363</v>
      </c>
      <c r="I139" s="61">
        <f t="shared" ref="I139" si="243">IFERROR(H139/H141,"-")</f>
        <v>3.730159015993155E-2</v>
      </c>
      <c r="J139" s="48">
        <v>1358</v>
      </c>
      <c r="K139" s="61">
        <f t="shared" ref="K139" si="244">IFERROR(J139/J141,"-")</f>
        <v>0.42017326732673266</v>
      </c>
      <c r="L139" s="103">
        <f t="shared" si="242"/>
        <v>30583.477908689249</v>
      </c>
      <c r="M139" s="208">
        <f t="shared" si="239"/>
        <v>4.4282127368180782E-2</v>
      </c>
      <c r="P139" s="112"/>
      <c r="Q139" s="112"/>
      <c r="R139" s="112"/>
    </row>
    <row r="140" spans="2:18">
      <c r="B140" s="316"/>
      <c r="C140" s="316"/>
      <c r="D140" s="313"/>
      <c r="E140" s="63">
        <v>5</v>
      </c>
      <c r="F140" s="79" t="s">
        <v>232</v>
      </c>
      <c r="G140" s="35" t="s">
        <v>233</v>
      </c>
      <c r="H140" s="81">
        <v>66079183</v>
      </c>
      <c r="I140" s="101">
        <f t="shared" ref="I140" si="245">IFERROR(H140/H141,"-")</f>
        <v>5.934790183667412E-2</v>
      </c>
      <c r="J140" s="50">
        <v>1268</v>
      </c>
      <c r="K140" s="101">
        <f t="shared" ref="K140" si="246">IFERROR(J140/J141,"-")</f>
        <v>0.39232673267326734</v>
      </c>
      <c r="L140" s="104">
        <f t="shared" si="242"/>
        <v>52112.920347003157</v>
      </c>
      <c r="M140" s="209">
        <f t="shared" si="239"/>
        <v>4.1347376658949359E-2</v>
      </c>
      <c r="P140" s="112"/>
      <c r="Q140" s="112"/>
      <c r="R140" s="112"/>
    </row>
    <row r="141" spans="2:18">
      <c r="B141" s="299"/>
      <c r="C141" s="299"/>
      <c r="D141" s="315"/>
      <c r="E141" s="82" t="s">
        <v>151</v>
      </c>
      <c r="F141" s="83"/>
      <c r="G141" s="84"/>
      <c r="H141" s="85">
        <v>1113420710</v>
      </c>
      <c r="I141" s="67" t="s">
        <v>132</v>
      </c>
      <c r="J141" s="52">
        <v>3232</v>
      </c>
      <c r="K141" s="67" t="s">
        <v>132</v>
      </c>
      <c r="L141" s="106">
        <f t="shared" si="242"/>
        <v>344498.98205445544</v>
      </c>
      <c r="M141" s="210">
        <f t="shared" si="239"/>
        <v>0.10539015880262172</v>
      </c>
      <c r="P141" s="112"/>
      <c r="Q141" s="112"/>
      <c r="R141" s="112"/>
    </row>
    <row r="142" spans="2:18">
      <c r="B142" s="298">
        <v>24</v>
      </c>
      <c r="C142" s="298" t="s">
        <v>118</v>
      </c>
      <c r="D142" s="312">
        <f>R27</f>
        <v>13125</v>
      </c>
      <c r="E142" s="57">
        <v>1</v>
      </c>
      <c r="F142" s="86" t="s">
        <v>224</v>
      </c>
      <c r="G142" s="30" t="s">
        <v>225</v>
      </c>
      <c r="H142" s="235">
        <v>67979167</v>
      </c>
      <c r="I142" s="58">
        <f t="shared" ref="I142" si="247">IFERROR(H142/H147,"-")</f>
        <v>0.14746098380327968</v>
      </c>
      <c r="J142" s="46">
        <v>1129</v>
      </c>
      <c r="K142" s="58">
        <f t="shared" ref="K142" si="248">IFERROR(J142/J147,"-")</f>
        <v>0.67930204572803854</v>
      </c>
      <c r="L142" s="102">
        <f t="shared" si="242"/>
        <v>60211.839681133744</v>
      </c>
      <c r="M142" s="58">
        <f>IFERROR(J142/$R$27,0)</f>
        <v>8.601904761904762E-2</v>
      </c>
      <c r="P142" s="112"/>
      <c r="Q142" s="112"/>
      <c r="R142" s="112"/>
    </row>
    <row r="143" spans="2:18">
      <c r="B143" s="316"/>
      <c r="C143" s="316"/>
      <c r="D143" s="313"/>
      <c r="E143" s="60">
        <v>2</v>
      </c>
      <c r="F143" s="75" t="s">
        <v>230</v>
      </c>
      <c r="G143" s="31" t="s">
        <v>231</v>
      </c>
      <c r="H143" s="77">
        <v>43591176</v>
      </c>
      <c r="I143" s="61">
        <f t="shared" ref="I143" si="249">IFERROR(H143/H147,"-")</f>
        <v>9.4558347531706513E-2</v>
      </c>
      <c r="J143" s="48">
        <v>968</v>
      </c>
      <c r="K143" s="61">
        <f t="shared" ref="K143" si="250">IFERROR(J143/J147,"-")</f>
        <v>0.58243080625752108</v>
      </c>
      <c r="L143" s="103">
        <f t="shared" si="242"/>
        <v>45032.206611570247</v>
      </c>
      <c r="M143" s="208">
        <f t="shared" ref="M143:M147" si="251">IFERROR(J143/$R$27,0)</f>
        <v>7.3752380952380958E-2</v>
      </c>
      <c r="P143" s="112"/>
      <c r="Q143" s="112"/>
      <c r="R143" s="112"/>
    </row>
    <row r="144" spans="2:18">
      <c r="B144" s="316"/>
      <c r="C144" s="316"/>
      <c r="D144" s="313"/>
      <c r="E144" s="60">
        <v>3</v>
      </c>
      <c r="F144" s="75" t="s">
        <v>226</v>
      </c>
      <c r="G144" s="34" t="s">
        <v>227</v>
      </c>
      <c r="H144" s="77">
        <v>61222550</v>
      </c>
      <c r="I144" s="61">
        <f t="shared" ref="I144" si="252">IFERROR(H144/H147,"-")</f>
        <v>0.13280447308137036</v>
      </c>
      <c r="J144" s="48">
        <v>739</v>
      </c>
      <c r="K144" s="61">
        <f t="shared" ref="K144" si="253">IFERROR(J144/J147,"-")</f>
        <v>0.4446450060168472</v>
      </c>
      <c r="L144" s="103">
        <f t="shared" si="242"/>
        <v>82845.128552097434</v>
      </c>
      <c r="M144" s="208">
        <f t="shared" si="251"/>
        <v>5.6304761904761906E-2</v>
      </c>
      <c r="P144" s="112"/>
      <c r="Q144" s="112"/>
      <c r="R144" s="112"/>
    </row>
    <row r="145" spans="2:18">
      <c r="B145" s="316"/>
      <c r="C145" s="316"/>
      <c r="D145" s="313"/>
      <c r="E145" s="60">
        <v>4</v>
      </c>
      <c r="F145" s="75" t="s">
        <v>232</v>
      </c>
      <c r="G145" s="34" t="s">
        <v>233</v>
      </c>
      <c r="H145" s="77">
        <v>32521081</v>
      </c>
      <c r="I145" s="61">
        <f t="shared" ref="I145" si="254">IFERROR(H145/H147,"-")</f>
        <v>7.0545003862817951E-2</v>
      </c>
      <c r="J145" s="48">
        <v>662</v>
      </c>
      <c r="K145" s="61">
        <f t="shared" ref="K145" si="255">IFERROR(J145/J147,"-")</f>
        <v>0.3983152827918171</v>
      </c>
      <c r="L145" s="103">
        <f t="shared" si="242"/>
        <v>49125.5</v>
      </c>
      <c r="M145" s="208">
        <f t="shared" si="251"/>
        <v>5.043809523809524E-2</v>
      </c>
      <c r="P145" s="112"/>
      <c r="Q145" s="112"/>
      <c r="R145" s="112"/>
    </row>
    <row r="146" spans="2:18" ht="36">
      <c r="B146" s="316"/>
      <c r="C146" s="316"/>
      <c r="D146" s="313"/>
      <c r="E146" s="63">
        <v>5</v>
      </c>
      <c r="F146" s="79" t="s">
        <v>236</v>
      </c>
      <c r="G146" s="35" t="s">
        <v>237</v>
      </c>
      <c r="H146" s="81">
        <v>19109828</v>
      </c>
      <c r="I146" s="101">
        <f t="shared" ref="I146" si="256">IFERROR(H146/H147,"-")</f>
        <v>4.1453200466423201E-2</v>
      </c>
      <c r="J146" s="50">
        <v>647</v>
      </c>
      <c r="K146" s="101">
        <f t="shared" ref="K146" si="257">IFERROR(J146/J147,"-")</f>
        <v>0.38929001203369434</v>
      </c>
      <c r="L146" s="104">
        <f t="shared" si="242"/>
        <v>29536.055641421946</v>
      </c>
      <c r="M146" s="209">
        <f t="shared" si="251"/>
        <v>4.9295238095238093E-2</v>
      </c>
      <c r="P146" s="112"/>
      <c r="Q146" s="112"/>
      <c r="R146" s="112"/>
    </row>
    <row r="147" spans="2:18">
      <c r="B147" s="299"/>
      <c r="C147" s="299"/>
      <c r="D147" s="315"/>
      <c r="E147" s="82" t="s">
        <v>151</v>
      </c>
      <c r="F147" s="83"/>
      <c r="G147" s="84"/>
      <c r="H147" s="85">
        <v>460997650</v>
      </c>
      <c r="I147" s="67" t="s">
        <v>132</v>
      </c>
      <c r="J147" s="52">
        <v>1662</v>
      </c>
      <c r="K147" s="67" t="s">
        <v>132</v>
      </c>
      <c r="L147" s="106">
        <f t="shared" si="242"/>
        <v>277375.2406738869</v>
      </c>
      <c r="M147" s="210">
        <f t="shared" si="251"/>
        <v>0.12662857142857142</v>
      </c>
      <c r="P147" s="112"/>
      <c r="Q147" s="112"/>
      <c r="R147" s="112"/>
    </row>
    <row r="148" spans="2:18">
      <c r="B148" s="298">
        <v>25</v>
      </c>
      <c r="C148" s="298" t="s">
        <v>119</v>
      </c>
      <c r="D148" s="312">
        <f>R28</f>
        <v>9097</v>
      </c>
      <c r="E148" s="57">
        <v>1</v>
      </c>
      <c r="F148" s="86" t="s">
        <v>224</v>
      </c>
      <c r="G148" s="30" t="s">
        <v>225</v>
      </c>
      <c r="H148" s="235">
        <v>46914252</v>
      </c>
      <c r="I148" s="58">
        <f t="shared" ref="I148" si="258">IFERROR(H148/H153,"-")</f>
        <v>0.14270201470534019</v>
      </c>
      <c r="J148" s="46">
        <v>858</v>
      </c>
      <c r="K148" s="58">
        <f t="shared" ref="K148" si="259">IFERROR(J148/J153,"-")</f>
        <v>0.68257756563245819</v>
      </c>
      <c r="L148" s="102">
        <f t="shared" si="242"/>
        <v>54678.615384615383</v>
      </c>
      <c r="M148" s="58">
        <f>IFERROR(J148/$R$28,0)</f>
        <v>9.4316807738814998E-2</v>
      </c>
      <c r="P148" s="112"/>
      <c r="Q148" s="112"/>
      <c r="R148" s="112"/>
    </row>
    <row r="149" spans="2:18">
      <c r="B149" s="316"/>
      <c r="C149" s="316"/>
      <c r="D149" s="313"/>
      <c r="E149" s="60">
        <v>2</v>
      </c>
      <c r="F149" s="75" t="s">
        <v>230</v>
      </c>
      <c r="G149" s="31" t="s">
        <v>231</v>
      </c>
      <c r="H149" s="77">
        <v>33497155</v>
      </c>
      <c r="I149" s="61">
        <f t="shared" ref="I149" si="260">IFERROR(H149/H153,"-")</f>
        <v>0.10189039154662553</v>
      </c>
      <c r="J149" s="48">
        <v>750</v>
      </c>
      <c r="K149" s="61">
        <f t="shared" ref="K149" si="261">IFERROR(J149/J153,"-")</f>
        <v>0.59665871121718372</v>
      </c>
      <c r="L149" s="103">
        <f t="shared" si="242"/>
        <v>44662.873333333337</v>
      </c>
      <c r="M149" s="61">
        <f t="shared" ref="M149:M153" si="262">IFERROR(J149/$R$28,0)</f>
        <v>8.2444762009453665E-2</v>
      </c>
      <c r="P149" s="112"/>
      <c r="Q149" s="112"/>
      <c r="R149" s="112"/>
    </row>
    <row r="150" spans="2:18">
      <c r="B150" s="316"/>
      <c r="C150" s="316"/>
      <c r="D150" s="313"/>
      <c r="E150" s="60">
        <v>3</v>
      </c>
      <c r="F150" s="75" t="s">
        <v>226</v>
      </c>
      <c r="G150" s="34" t="s">
        <v>227</v>
      </c>
      <c r="H150" s="77">
        <v>42627434</v>
      </c>
      <c r="I150" s="61">
        <f t="shared" ref="I150" si="263">IFERROR(H150/H153,"-")</f>
        <v>0.12966253226245447</v>
      </c>
      <c r="J150" s="48">
        <v>583</v>
      </c>
      <c r="K150" s="61">
        <f t="shared" ref="K150" si="264">IFERROR(J150/J153,"-")</f>
        <v>0.46380270485282421</v>
      </c>
      <c r="L150" s="103">
        <f t="shared" si="242"/>
        <v>73117.382504288165</v>
      </c>
      <c r="M150" s="61">
        <f t="shared" si="262"/>
        <v>6.4087061668681986E-2</v>
      </c>
      <c r="P150" s="112"/>
      <c r="Q150" s="112"/>
      <c r="R150" s="112"/>
    </row>
    <row r="151" spans="2:18">
      <c r="B151" s="316"/>
      <c r="C151" s="316"/>
      <c r="D151" s="313"/>
      <c r="E151" s="60">
        <v>4</v>
      </c>
      <c r="F151" s="75" t="s">
        <v>232</v>
      </c>
      <c r="G151" s="34" t="s">
        <v>233</v>
      </c>
      <c r="H151" s="77">
        <v>23054120</v>
      </c>
      <c r="I151" s="61">
        <f t="shared" ref="I151" si="265">IFERROR(H151/H153,"-")</f>
        <v>7.0125158795213818E-2</v>
      </c>
      <c r="J151" s="48">
        <v>469</v>
      </c>
      <c r="K151" s="61">
        <f t="shared" ref="K151" si="266">IFERROR(J151/J153,"-")</f>
        <v>0.37311058074781223</v>
      </c>
      <c r="L151" s="103">
        <f t="shared" si="242"/>
        <v>49155.906183368868</v>
      </c>
      <c r="M151" s="61">
        <f t="shared" si="262"/>
        <v>5.1555457843245028E-2</v>
      </c>
      <c r="P151" s="112"/>
      <c r="Q151" s="112"/>
      <c r="R151" s="112"/>
    </row>
    <row r="152" spans="2:18" ht="24">
      <c r="B152" s="316"/>
      <c r="C152" s="316"/>
      <c r="D152" s="313"/>
      <c r="E152" s="63">
        <v>5</v>
      </c>
      <c r="F152" s="79" t="s">
        <v>260</v>
      </c>
      <c r="G152" s="35" t="s">
        <v>261</v>
      </c>
      <c r="H152" s="81">
        <v>9477666</v>
      </c>
      <c r="I152" s="101">
        <f t="shared" ref="I152" si="267">IFERROR(H152/H153,"-")</f>
        <v>2.8828809482122891E-2</v>
      </c>
      <c r="J152" s="50">
        <v>467</v>
      </c>
      <c r="K152" s="101">
        <f t="shared" ref="K152" si="268">IFERROR(J152/J153,"-")</f>
        <v>0.37151949085123309</v>
      </c>
      <c r="L152" s="104">
        <f t="shared" si="242"/>
        <v>20294.788008565309</v>
      </c>
      <c r="M152" s="101">
        <f t="shared" si="262"/>
        <v>5.1335605144553147E-2</v>
      </c>
      <c r="P152" s="112"/>
      <c r="Q152" s="112"/>
      <c r="R152" s="112"/>
    </row>
    <row r="153" spans="2:18">
      <c r="B153" s="299"/>
      <c r="C153" s="299"/>
      <c r="D153" s="315"/>
      <c r="E153" s="82" t="s">
        <v>151</v>
      </c>
      <c r="F153" s="83"/>
      <c r="G153" s="84"/>
      <c r="H153" s="85">
        <v>328756760</v>
      </c>
      <c r="I153" s="67" t="s">
        <v>132</v>
      </c>
      <c r="J153" s="52">
        <v>1257</v>
      </c>
      <c r="K153" s="67" t="s">
        <v>132</v>
      </c>
      <c r="L153" s="106">
        <f t="shared" si="242"/>
        <v>261540.77963404934</v>
      </c>
      <c r="M153" s="67">
        <f t="shared" si="262"/>
        <v>0.13817742112784434</v>
      </c>
      <c r="P153" s="112"/>
      <c r="Q153" s="112"/>
      <c r="R153" s="112"/>
    </row>
    <row r="154" spans="2:18">
      <c r="B154" s="298">
        <v>26</v>
      </c>
      <c r="C154" s="298" t="s">
        <v>37</v>
      </c>
      <c r="D154" s="312">
        <f>R29</f>
        <v>125950</v>
      </c>
      <c r="E154" s="57">
        <v>1</v>
      </c>
      <c r="F154" s="86" t="s">
        <v>224</v>
      </c>
      <c r="G154" s="30" t="s">
        <v>225</v>
      </c>
      <c r="H154" s="235">
        <v>512780678</v>
      </c>
      <c r="I154" s="58">
        <f t="shared" ref="I154" si="269">IFERROR(H154/H159,"-")</f>
        <v>0.13598456097013725</v>
      </c>
      <c r="J154" s="46">
        <v>9064</v>
      </c>
      <c r="K154" s="58">
        <f t="shared" ref="K154" si="270">IFERROR(J154/J159,"-")</f>
        <v>0.6998687360049417</v>
      </c>
      <c r="L154" s="102">
        <f t="shared" si="242"/>
        <v>56573.331641659308</v>
      </c>
      <c r="M154" s="58">
        <f>IFERROR(J154/$R$29,0)</f>
        <v>7.1965065502183401E-2</v>
      </c>
      <c r="P154" s="112"/>
      <c r="Q154" s="112"/>
      <c r="R154" s="112"/>
    </row>
    <row r="155" spans="2:18">
      <c r="B155" s="316"/>
      <c r="C155" s="316"/>
      <c r="D155" s="313"/>
      <c r="E155" s="60">
        <v>2</v>
      </c>
      <c r="F155" s="75" t="s">
        <v>230</v>
      </c>
      <c r="G155" s="31" t="s">
        <v>231</v>
      </c>
      <c r="H155" s="77">
        <v>372451751</v>
      </c>
      <c r="I155" s="61">
        <f t="shared" ref="I155" si="271">IFERROR(H155/H159,"-")</f>
        <v>9.8770663590202368E-2</v>
      </c>
      <c r="J155" s="48">
        <v>7976</v>
      </c>
      <c r="K155" s="61">
        <f t="shared" ref="K155" si="272">IFERROR(J155/J159,"-")</f>
        <v>0.61585977916763179</v>
      </c>
      <c r="L155" s="103">
        <f t="shared" si="242"/>
        <v>46696.558550651956</v>
      </c>
      <c r="M155" s="61">
        <f t="shared" ref="M155:M159" si="273">IFERROR(J155/$R$29,0)</f>
        <v>6.3326716951171105E-2</v>
      </c>
      <c r="P155" s="112"/>
      <c r="Q155" s="112"/>
      <c r="R155" s="112"/>
    </row>
    <row r="156" spans="2:18">
      <c r="B156" s="316"/>
      <c r="C156" s="316"/>
      <c r="D156" s="313"/>
      <c r="E156" s="60">
        <v>3</v>
      </c>
      <c r="F156" s="75" t="s">
        <v>226</v>
      </c>
      <c r="G156" s="34" t="s">
        <v>227</v>
      </c>
      <c r="H156" s="77">
        <v>438298396</v>
      </c>
      <c r="I156" s="61">
        <f t="shared" ref="I156" si="274">IFERROR(H156/H159,"-")</f>
        <v>0.11623256786203509</v>
      </c>
      <c r="J156" s="48">
        <v>5864</v>
      </c>
      <c r="K156" s="61">
        <f t="shared" ref="K156" si="275">IFERROR(J156/J159,"-")</f>
        <v>0.45278356883638327</v>
      </c>
      <c r="L156" s="103">
        <f t="shared" si="242"/>
        <v>74743.928376534794</v>
      </c>
      <c r="M156" s="61">
        <f t="shared" si="273"/>
        <v>4.6558157999206033E-2</v>
      </c>
      <c r="P156" s="112"/>
      <c r="Q156" s="112"/>
      <c r="R156" s="112"/>
    </row>
    <row r="157" spans="2:18">
      <c r="B157" s="316"/>
      <c r="C157" s="316"/>
      <c r="D157" s="313"/>
      <c r="E157" s="60">
        <v>4</v>
      </c>
      <c r="F157" s="75" t="s">
        <v>234</v>
      </c>
      <c r="G157" s="34" t="s">
        <v>235</v>
      </c>
      <c r="H157" s="77">
        <v>295988569</v>
      </c>
      <c r="I157" s="61">
        <f t="shared" ref="I157" si="276">IFERROR(H157/H159,"-")</f>
        <v>7.8493354633858065E-2</v>
      </c>
      <c r="J157" s="48">
        <v>5103</v>
      </c>
      <c r="K157" s="61">
        <f t="shared" ref="K157" si="277">IFERROR(J157/J159,"-")</f>
        <v>0.39402362751911052</v>
      </c>
      <c r="L157" s="103">
        <f t="shared" si="242"/>
        <v>58002.854987262392</v>
      </c>
      <c r="M157" s="61">
        <f t="shared" si="273"/>
        <v>4.0516077808654224E-2</v>
      </c>
      <c r="P157" s="112"/>
      <c r="Q157" s="112"/>
      <c r="R157" s="112"/>
    </row>
    <row r="158" spans="2:18">
      <c r="B158" s="316"/>
      <c r="C158" s="316"/>
      <c r="D158" s="313"/>
      <c r="E158" s="63">
        <v>5</v>
      </c>
      <c r="F158" s="79" t="s">
        <v>232</v>
      </c>
      <c r="G158" s="35" t="s">
        <v>233</v>
      </c>
      <c r="H158" s="81">
        <v>287171837</v>
      </c>
      <c r="I158" s="101">
        <f t="shared" ref="I158" si="278">IFERROR(H158/H159,"-")</f>
        <v>7.61552411251986E-2</v>
      </c>
      <c r="J158" s="50">
        <v>4970</v>
      </c>
      <c r="K158" s="101">
        <f t="shared" ref="K158" si="279">IFERROR(J158/J159,"-")</f>
        <v>0.38375415025866727</v>
      </c>
      <c r="L158" s="104">
        <f t="shared" si="242"/>
        <v>57781.053722334007</v>
      </c>
      <c r="M158" s="101">
        <f t="shared" si="273"/>
        <v>3.9460103215561732E-2</v>
      </c>
      <c r="P158" s="112"/>
      <c r="Q158" s="112"/>
      <c r="R158" s="112"/>
    </row>
    <row r="159" spans="2:18">
      <c r="B159" s="299"/>
      <c r="C159" s="299"/>
      <c r="D159" s="315"/>
      <c r="E159" s="82" t="s">
        <v>151</v>
      </c>
      <c r="F159" s="83"/>
      <c r="G159" s="84"/>
      <c r="H159" s="85">
        <v>3770874240</v>
      </c>
      <c r="I159" s="67" t="s">
        <v>132</v>
      </c>
      <c r="J159" s="52">
        <v>12951</v>
      </c>
      <c r="K159" s="67" t="s">
        <v>132</v>
      </c>
      <c r="L159" s="106">
        <f t="shared" si="242"/>
        <v>291164.71623812831</v>
      </c>
      <c r="M159" s="67">
        <f t="shared" si="273"/>
        <v>0.10282651845970624</v>
      </c>
      <c r="P159" s="112"/>
      <c r="Q159" s="112"/>
      <c r="R159" s="112"/>
    </row>
    <row r="160" spans="2:18">
      <c r="B160" s="298">
        <v>27</v>
      </c>
      <c r="C160" s="298" t="s">
        <v>38</v>
      </c>
      <c r="D160" s="312">
        <f>R30</f>
        <v>21854</v>
      </c>
      <c r="E160" s="57">
        <v>1</v>
      </c>
      <c r="F160" s="86" t="s">
        <v>224</v>
      </c>
      <c r="G160" s="30" t="s">
        <v>225</v>
      </c>
      <c r="H160" s="235">
        <v>91877826</v>
      </c>
      <c r="I160" s="58">
        <f t="shared" ref="I160" si="280">IFERROR(H160/H165,"-")</f>
        <v>0.14355355163999517</v>
      </c>
      <c r="J160" s="46">
        <v>1660</v>
      </c>
      <c r="K160" s="58">
        <f t="shared" ref="K160" si="281">IFERROR(J160/J165,"-")</f>
        <v>0.71061643835616439</v>
      </c>
      <c r="L160" s="102">
        <f t="shared" si="242"/>
        <v>55348.087951807232</v>
      </c>
      <c r="M160" s="58">
        <f>IFERROR(J160/$R$30,0)</f>
        <v>7.5958634574906189E-2</v>
      </c>
      <c r="P160" s="112"/>
      <c r="Q160" s="112"/>
      <c r="R160" s="112"/>
    </row>
    <row r="161" spans="2:18">
      <c r="B161" s="316"/>
      <c r="C161" s="316"/>
      <c r="D161" s="313"/>
      <c r="E161" s="60">
        <v>2</v>
      </c>
      <c r="F161" s="75" t="s">
        <v>230</v>
      </c>
      <c r="G161" s="31" t="s">
        <v>231</v>
      </c>
      <c r="H161" s="77">
        <v>63383297</v>
      </c>
      <c r="I161" s="61">
        <f t="shared" ref="I161" si="282">IFERROR(H161/H165,"-")</f>
        <v>9.9032571787262921E-2</v>
      </c>
      <c r="J161" s="48">
        <v>1486</v>
      </c>
      <c r="K161" s="61">
        <f t="shared" ref="K161" si="283">IFERROR(J161/J165,"-")</f>
        <v>0.63613013698630139</v>
      </c>
      <c r="L161" s="103">
        <f t="shared" si="242"/>
        <v>42653.631897711981</v>
      </c>
      <c r="M161" s="61">
        <f t="shared" ref="M161:M165" si="284">IFERROR(J161/$R$30,0)</f>
        <v>6.799670540862085E-2</v>
      </c>
      <c r="P161" s="112"/>
      <c r="Q161" s="112"/>
      <c r="R161" s="112"/>
    </row>
    <row r="162" spans="2:18">
      <c r="B162" s="316"/>
      <c r="C162" s="316"/>
      <c r="D162" s="313"/>
      <c r="E162" s="60">
        <v>3</v>
      </c>
      <c r="F162" s="75" t="s">
        <v>226</v>
      </c>
      <c r="G162" s="34" t="s">
        <v>227</v>
      </c>
      <c r="H162" s="77">
        <v>68211246</v>
      </c>
      <c r="I162" s="61">
        <f t="shared" ref="I162" si="285">IFERROR(H162/H165,"-")</f>
        <v>0.10657595038316878</v>
      </c>
      <c r="J162" s="48">
        <v>1069</v>
      </c>
      <c r="K162" s="61">
        <f t="shared" ref="K162" si="286">IFERROR(J162/J165,"-")</f>
        <v>0.45761986301369861</v>
      </c>
      <c r="L162" s="103">
        <f t="shared" si="242"/>
        <v>63808.462114125352</v>
      </c>
      <c r="M162" s="61">
        <f t="shared" si="284"/>
        <v>4.8915530337695613E-2</v>
      </c>
      <c r="P162" s="112"/>
      <c r="Q162" s="112"/>
      <c r="R162" s="112"/>
    </row>
    <row r="163" spans="2:18">
      <c r="B163" s="316"/>
      <c r="C163" s="316"/>
      <c r="D163" s="313"/>
      <c r="E163" s="60">
        <v>4</v>
      </c>
      <c r="F163" s="75" t="s">
        <v>234</v>
      </c>
      <c r="G163" s="34" t="s">
        <v>235</v>
      </c>
      <c r="H163" s="77">
        <v>59744628</v>
      </c>
      <c r="I163" s="61">
        <f t="shared" ref="I163" si="287">IFERROR(H163/H165,"-")</f>
        <v>9.3347371332124271E-2</v>
      </c>
      <c r="J163" s="48">
        <v>953</v>
      </c>
      <c r="K163" s="61">
        <f t="shared" ref="K163" si="288">IFERROR(J163/J165,"-")</f>
        <v>0.40796232876712329</v>
      </c>
      <c r="L163" s="103">
        <f t="shared" si="242"/>
        <v>62691.11017838405</v>
      </c>
      <c r="M163" s="61">
        <f t="shared" si="284"/>
        <v>4.3607577560172049E-2</v>
      </c>
      <c r="P163" s="112"/>
      <c r="Q163" s="112"/>
      <c r="R163" s="112"/>
    </row>
    <row r="164" spans="2:18">
      <c r="B164" s="316"/>
      <c r="C164" s="316"/>
      <c r="D164" s="313"/>
      <c r="E164" s="63">
        <v>5</v>
      </c>
      <c r="F164" s="79" t="s">
        <v>232</v>
      </c>
      <c r="G164" s="35" t="s">
        <v>233</v>
      </c>
      <c r="H164" s="81">
        <v>46986258</v>
      </c>
      <c r="I164" s="101">
        <f t="shared" ref="I164" si="289">IFERROR(H164/H165,"-")</f>
        <v>7.34131890993278E-2</v>
      </c>
      <c r="J164" s="50">
        <v>889</v>
      </c>
      <c r="K164" s="101">
        <f t="shared" ref="K164" si="290">IFERROR(J164/J165,"-")</f>
        <v>0.38056506849315069</v>
      </c>
      <c r="L164" s="104">
        <f t="shared" si="242"/>
        <v>52852.933633295841</v>
      </c>
      <c r="M164" s="101">
        <f t="shared" si="284"/>
        <v>4.0679051889814223E-2</v>
      </c>
      <c r="P164" s="112"/>
      <c r="Q164" s="112"/>
      <c r="R164" s="112"/>
    </row>
    <row r="165" spans="2:18">
      <c r="B165" s="299"/>
      <c r="C165" s="299"/>
      <c r="D165" s="315"/>
      <c r="E165" s="82" t="s">
        <v>151</v>
      </c>
      <c r="F165" s="83"/>
      <c r="G165" s="84"/>
      <c r="H165" s="85">
        <v>640024750</v>
      </c>
      <c r="I165" s="67" t="s">
        <v>132</v>
      </c>
      <c r="J165" s="52">
        <v>2336</v>
      </c>
      <c r="K165" s="67" t="s">
        <v>132</v>
      </c>
      <c r="L165" s="106">
        <f t="shared" si="242"/>
        <v>273983.19777397258</v>
      </c>
      <c r="M165" s="67">
        <f t="shared" si="284"/>
        <v>0.10689118696806077</v>
      </c>
      <c r="P165" s="112"/>
      <c r="Q165" s="112"/>
      <c r="R165" s="112"/>
    </row>
    <row r="166" spans="2:18">
      <c r="B166" s="298">
        <v>28</v>
      </c>
      <c r="C166" s="298" t="s">
        <v>39</v>
      </c>
      <c r="D166" s="312">
        <f>R31</f>
        <v>17300</v>
      </c>
      <c r="E166" s="57">
        <v>1</v>
      </c>
      <c r="F166" s="86" t="s">
        <v>224</v>
      </c>
      <c r="G166" s="30" t="s">
        <v>225</v>
      </c>
      <c r="H166" s="235">
        <v>53491634</v>
      </c>
      <c r="I166" s="58">
        <f t="shared" ref="I166" si="291">IFERROR(H166/H171,"-")</f>
        <v>0.12803441509734556</v>
      </c>
      <c r="J166" s="46">
        <v>1038</v>
      </c>
      <c r="K166" s="58">
        <f t="shared" ref="K166" si="292">IFERROR(J166/J171,"-")</f>
        <v>0.69015957446808507</v>
      </c>
      <c r="L166" s="102">
        <f t="shared" si="242"/>
        <v>51533.366088631985</v>
      </c>
      <c r="M166" s="58">
        <f>IFERROR(J166/$R$31,0)</f>
        <v>0.06</v>
      </c>
      <c r="P166" s="112"/>
      <c r="Q166" s="112"/>
      <c r="R166" s="112"/>
    </row>
    <row r="167" spans="2:18">
      <c r="B167" s="316"/>
      <c r="C167" s="316"/>
      <c r="D167" s="313"/>
      <c r="E167" s="60">
        <v>2</v>
      </c>
      <c r="F167" s="75" t="s">
        <v>230</v>
      </c>
      <c r="G167" s="31" t="s">
        <v>231</v>
      </c>
      <c r="H167" s="77">
        <v>42735839</v>
      </c>
      <c r="I167" s="61">
        <f t="shared" ref="I167" si="293">IFERROR(H167/H171,"-")</f>
        <v>0.10228997958931912</v>
      </c>
      <c r="J167" s="48">
        <v>926</v>
      </c>
      <c r="K167" s="61">
        <f t="shared" ref="K167" si="294">IFERROR(J167/J171,"-")</f>
        <v>0.61569148936170215</v>
      </c>
      <c r="L167" s="103">
        <f t="shared" si="242"/>
        <v>46151.014038876892</v>
      </c>
      <c r="M167" s="61">
        <f t="shared" ref="M167:M171" si="295">IFERROR(J167/$R$31,0)</f>
        <v>5.3526011560693643E-2</v>
      </c>
      <c r="P167" s="112"/>
      <c r="Q167" s="112"/>
      <c r="R167" s="112"/>
    </row>
    <row r="168" spans="2:18">
      <c r="B168" s="316"/>
      <c r="C168" s="316"/>
      <c r="D168" s="313"/>
      <c r="E168" s="60">
        <v>3</v>
      </c>
      <c r="F168" s="75" t="s">
        <v>226</v>
      </c>
      <c r="G168" s="34" t="s">
        <v>227</v>
      </c>
      <c r="H168" s="77">
        <v>46796044</v>
      </c>
      <c r="I168" s="61">
        <f t="shared" ref="I168" si="296">IFERROR(H168/H171,"-")</f>
        <v>0.11200824641867636</v>
      </c>
      <c r="J168" s="48">
        <v>669</v>
      </c>
      <c r="K168" s="61">
        <f t="shared" ref="K168" si="297">IFERROR(J168/J171,"-")</f>
        <v>0.44481382978723405</v>
      </c>
      <c r="L168" s="103">
        <f t="shared" si="242"/>
        <v>69949.243647234674</v>
      </c>
      <c r="M168" s="61">
        <f t="shared" si="295"/>
        <v>3.8670520231213874E-2</v>
      </c>
      <c r="P168" s="112"/>
      <c r="Q168" s="112"/>
      <c r="R168" s="112"/>
    </row>
    <row r="169" spans="2:18">
      <c r="B169" s="316"/>
      <c r="C169" s="316"/>
      <c r="D169" s="313"/>
      <c r="E169" s="60">
        <v>4</v>
      </c>
      <c r="F169" s="75" t="s">
        <v>232</v>
      </c>
      <c r="G169" s="34" t="s">
        <v>233</v>
      </c>
      <c r="H169" s="77">
        <v>35428906</v>
      </c>
      <c r="I169" s="61">
        <f t="shared" ref="I169" si="298">IFERROR(H169/H171,"-")</f>
        <v>8.4800536421243675E-2</v>
      </c>
      <c r="J169" s="48">
        <v>598</v>
      </c>
      <c r="K169" s="61">
        <f t="shared" ref="K169" si="299">IFERROR(J169/J171,"-")</f>
        <v>0.39760638297872342</v>
      </c>
      <c r="L169" s="103">
        <f t="shared" si="242"/>
        <v>59245.662207357862</v>
      </c>
      <c r="M169" s="61">
        <f t="shared" si="295"/>
        <v>3.4566473988439303E-2</v>
      </c>
      <c r="P169" s="112"/>
      <c r="Q169" s="112"/>
      <c r="R169" s="112"/>
    </row>
    <row r="170" spans="2:18" ht="24">
      <c r="B170" s="316"/>
      <c r="C170" s="316"/>
      <c r="D170" s="313"/>
      <c r="E170" s="63">
        <v>5</v>
      </c>
      <c r="F170" s="79" t="s">
        <v>260</v>
      </c>
      <c r="G170" s="35" t="s">
        <v>261</v>
      </c>
      <c r="H170" s="81">
        <v>13348417</v>
      </c>
      <c r="I170" s="101">
        <f t="shared" ref="I170" si="300">IFERROR(H170/H171,"-")</f>
        <v>3.1949982366784008E-2</v>
      </c>
      <c r="J170" s="50">
        <v>597</v>
      </c>
      <c r="K170" s="101">
        <f t="shared" ref="K170" si="301">IFERROR(J170/J171,"-")</f>
        <v>0.39694148936170215</v>
      </c>
      <c r="L170" s="104">
        <f t="shared" si="242"/>
        <v>22359.15745393635</v>
      </c>
      <c r="M170" s="101">
        <f t="shared" si="295"/>
        <v>3.4508670520231211E-2</v>
      </c>
      <c r="P170" s="112"/>
      <c r="Q170" s="112"/>
      <c r="R170" s="112"/>
    </row>
    <row r="171" spans="2:18">
      <c r="B171" s="299"/>
      <c r="C171" s="299"/>
      <c r="D171" s="315"/>
      <c r="E171" s="82" t="s">
        <v>151</v>
      </c>
      <c r="F171" s="83"/>
      <c r="G171" s="84"/>
      <c r="H171" s="85">
        <v>417791060</v>
      </c>
      <c r="I171" s="67" t="s">
        <v>132</v>
      </c>
      <c r="J171" s="52">
        <v>1504</v>
      </c>
      <c r="K171" s="67" t="s">
        <v>132</v>
      </c>
      <c r="L171" s="106">
        <f t="shared" si="242"/>
        <v>277786.60904255317</v>
      </c>
      <c r="M171" s="67">
        <f t="shared" si="295"/>
        <v>8.6936416184971096E-2</v>
      </c>
      <c r="P171" s="112"/>
      <c r="Q171" s="112"/>
      <c r="R171" s="112"/>
    </row>
    <row r="172" spans="2:18">
      <c r="B172" s="298">
        <v>29</v>
      </c>
      <c r="C172" s="298" t="s">
        <v>40</v>
      </c>
      <c r="D172" s="312">
        <f>R32</f>
        <v>14861</v>
      </c>
      <c r="E172" s="57">
        <v>1</v>
      </c>
      <c r="F172" s="86" t="s">
        <v>224</v>
      </c>
      <c r="G172" s="30" t="s">
        <v>225</v>
      </c>
      <c r="H172" s="235">
        <v>53881149</v>
      </c>
      <c r="I172" s="58">
        <f t="shared" ref="I172" si="302">IFERROR(H172/H177,"-")</f>
        <v>0.13358787793710103</v>
      </c>
      <c r="J172" s="46">
        <v>971</v>
      </c>
      <c r="K172" s="58">
        <f t="shared" ref="K172" si="303">IFERROR(J172/J177,"-")</f>
        <v>0.69555873925501432</v>
      </c>
      <c r="L172" s="102">
        <f t="shared" si="242"/>
        <v>55490.369721936149</v>
      </c>
      <c r="M172" s="58">
        <f>IFERROR(J172/$R$32,0)</f>
        <v>6.5338806271448752E-2</v>
      </c>
      <c r="P172" s="112"/>
      <c r="Q172" s="112"/>
      <c r="R172" s="112"/>
    </row>
    <row r="173" spans="2:18">
      <c r="B173" s="316"/>
      <c r="C173" s="316"/>
      <c r="D173" s="313"/>
      <c r="E173" s="60">
        <v>2</v>
      </c>
      <c r="F173" s="75" t="s">
        <v>230</v>
      </c>
      <c r="G173" s="31" t="s">
        <v>231</v>
      </c>
      <c r="H173" s="77">
        <v>43789719</v>
      </c>
      <c r="I173" s="61">
        <f t="shared" ref="I173" si="304">IFERROR(H173/H177,"-")</f>
        <v>0.10856813088139516</v>
      </c>
      <c r="J173" s="48">
        <v>860</v>
      </c>
      <c r="K173" s="61">
        <f t="shared" ref="K173" si="305">IFERROR(J173/J177,"-")</f>
        <v>0.61604584527220629</v>
      </c>
      <c r="L173" s="103">
        <f t="shared" si="242"/>
        <v>50918.277906976742</v>
      </c>
      <c r="M173" s="208">
        <f t="shared" ref="M173:M177" si="306">IFERROR(J173/$R$32,0)</f>
        <v>5.7869591548348025E-2</v>
      </c>
      <c r="P173" s="112"/>
      <c r="Q173" s="112"/>
      <c r="R173" s="112"/>
    </row>
    <row r="174" spans="2:18">
      <c r="B174" s="316"/>
      <c r="C174" s="316"/>
      <c r="D174" s="313"/>
      <c r="E174" s="60">
        <v>3</v>
      </c>
      <c r="F174" s="75" t="s">
        <v>226</v>
      </c>
      <c r="G174" s="34" t="s">
        <v>227</v>
      </c>
      <c r="H174" s="77">
        <v>46554706</v>
      </c>
      <c r="I174" s="61">
        <f t="shared" ref="I174" si="307">IFERROR(H174/H177,"-")</f>
        <v>0.11542338086601726</v>
      </c>
      <c r="J174" s="48">
        <v>647</v>
      </c>
      <c r="K174" s="61">
        <f t="shared" ref="K174" si="308">IFERROR(J174/J177,"-")</f>
        <v>0.46346704871060174</v>
      </c>
      <c r="L174" s="103">
        <f t="shared" si="242"/>
        <v>71954.723338485317</v>
      </c>
      <c r="M174" s="208">
        <f t="shared" si="306"/>
        <v>4.3536774106722291E-2</v>
      </c>
      <c r="P174" s="112"/>
      <c r="Q174" s="112"/>
      <c r="R174" s="112"/>
    </row>
    <row r="175" spans="2:18" ht="24">
      <c r="B175" s="316"/>
      <c r="C175" s="316"/>
      <c r="D175" s="313"/>
      <c r="E175" s="60">
        <v>4</v>
      </c>
      <c r="F175" s="75" t="s">
        <v>260</v>
      </c>
      <c r="G175" s="34" t="s">
        <v>261</v>
      </c>
      <c r="H175" s="77">
        <v>11385160</v>
      </c>
      <c r="I175" s="61">
        <f t="shared" ref="I175" si="309">IFERROR(H175/H177,"-")</f>
        <v>2.8227300133751142E-2</v>
      </c>
      <c r="J175" s="48">
        <v>562</v>
      </c>
      <c r="K175" s="61">
        <f t="shared" ref="K175" si="310">IFERROR(J175/J177,"-")</f>
        <v>0.40257879656160456</v>
      </c>
      <c r="L175" s="103">
        <f t="shared" si="242"/>
        <v>20258.29181494662</v>
      </c>
      <c r="M175" s="208">
        <f t="shared" si="306"/>
        <v>3.7817105174618129E-2</v>
      </c>
      <c r="P175" s="112"/>
      <c r="Q175" s="112"/>
      <c r="R175" s="112"/>
    </row>
    <row r="176" spans="2:18" ht="36">
      <c r="B176" s="316"/>
      <c r="C176" s="316"/>
      <c r="D176" s="313"/>
      <c r="E176" s="63">
        <v>5</v>
      </c>
      <c r="F176" s="79" t="s">
        <v>236</v>
      </c>
      <c r="G176" s="35" t="s">
        <v>237</v>
      </c>
      <c r="H176" s="81">
        <v>15908683</v>
      </c>
      <c r="I176" s="101">
        <f t="shared" ref="I176" si="311">IFERROR(H176/H177,"-")</f>
        <v>3.944249969027265E-2</v>
      </c>
      <c r="J176" s="50">
        <v>552</v>
      </c>
      <c r="K176" s="101">
        <f t="shared" ref="K176" si="312">IFERROR(J176/J177,"-")</f>
        <v>0.39541547277936961</v>
      </c>
      <c r="L176" s="104">
        <f t="shared" si="242"/>
        <v>28820.077898550724</v>
      </c>
      <c r="M176" s="209">
        <f t="shared" si="306"/>
        <v>3.7144202947311758E-2</v>
      </c>
      <c r="P176" s="112"/>
      <c r="Q176" s="112"/>
      <c r="R176" s="112"/>
    </row>
    <row r="177" spans="2:18">
      <c r="B177" s="299"/>
      <c r="C177" s="299"/>
      <c r="D177" s="315"/>
      <c r="E177" s="82" t="s">
        <v>151</v>
      </c>
      <c r="F177" s="83"/>
      <c r="G177" s="84"/>
      <c r="H177" s="85">
        <v>403338610</v>
      </c>
      <c r="I177" s="67" t="s">
        <v>132</v>
      </c>
      <c r="J177" s="52">
        <v>1396</v>
      </c>
      <c r="K177" s="67" t="s">
        <v>132</v>
      </c>
      <c r="L177" s="106">
        <f t="shared" si="242"/>
        <v>288924.505730659</v>
      </c>
      <c r="M177" s="210">
        <f t="shared" si="306"/>
        <v>9.3937150931969582E-2</v>
      </c>
      <c r="P177" s="112"/>
      <c r="Q177" s="112"/>
      <c r="R177" s="112"/>
    </row>
    <row r="178" spans="2:18">
      <c r="B178" s="298">
        <v>30</v>
      </c>
      <c r="C178" s="298" t="s">
        <v>41</v>
      </c>
      <c r="D178" s="312">
        <f>R33</f>
        <v>20112</v>
      </c>
      <c r="E178" s="57">
        <v>1</v>
      </c>
      <c r="F178" s="86" t="s">
        <v>224</v>
      </c>
      <c r="G178" s="30" t="s">
        <v>225</v>
      </c>
      <c r="H178" s="235">
        <v>92562304</v>
      </c>
      <c r="I178" s="58">
        <f t="shared" ref="I178" si="313">IFERROR(H178/H183,"-")</f>
        <v>0.13238561929784162</v>
      </c>
      <c r="J178" s="46">
        <v>1743</v>
      </c>
      <c r="K178" s="58">
        <f t="shared" ref="K178" si="314">IFERROR(J178/J183,"-")</f>
        <v>0.71965317919075145</v>
      </c>
      <c r="L178" s="102">
        <f t="shared" si="242"/>
        <v>53105.165806081466</v>
      </c>
      <c r="M178" s="58">
        <f>IFERROR(J178/$R$33,0)</f>
        <v>8.6664677804295945E-2</v>
      </c>
      <c r="P178" s="112"/>
      <c r="Q178" s="112"/>
      <c r="R178" s="112"/>
    </row>
    <row r="179" spans="2:18">
      <c r="B179" s="316"/>
      <c r="C179" s="316"/>
      <c r="D179" s="313"/>
      <c r="E179" s="60">
        <v>2</v>
      </c>
      <c r="F179" s="75" t="s">
        <v>230</v>
      </c>
      <c r="G179" s="31" t="s">
        <v>231</v>
      </c>
      <c r="H179" s="77">
        <v>69488294</v>
      </c>
      <c r="I179" s="61">
        <f t="shared" ref="I179" si="315">IFERROR(H179/H183,"-")</f>
        <v>9.938441933273931E-2</v>
      </c>
      <c r="J179" s="48">
        <v>1540</v>
      </c>
      <c r="K179" s="61">
        <f t="shared" ref="K179" si="316">IFERROR(J179/J183,"-")</f>
        <v>0.63583815028901736</v>
      </c>
      <c r="L179" s="103">
        <f t="shared" si="242"/>
        <v>45122.268831168833</v>
      </c>
      <c r="M179" s="61">
        <f t="shared" ref="M179:M183" si="317">IFERROR(J179/$R$33,0)</f>
        <v>7.6571201272871911E-2</v>
      </c>
      <c r="P179" s="112"/>
      <c r="Q179" s="112"/>
      <c r="R179" s="112"/>
    </row>
    <row r="180" spans="2:18">
      <c r="B180" s="316"/>
      <c r="C180" s="316"/>
      <c r="D180" s="313"/>
      <c r="E180" s="60">
        <v>3</v>
      </c>
      <c r="F180" s="75" t="s">
        <v>226</v>
      </c>
      <c r="G180" s="34" t="s">
        <v>227</v>
      </c>
      <c r="H180" s="77">
        <v>81451969</v>
      </c>
      <c r="I180" s="61">
        <f t="shared" ref="I180" si="318">IFERROR(H180/H183,"-")</f>
        <v>0.11649525663377609</v>
      </c>
      <c r="J180" s="48">
        <v>1137</v>
      </c>
      <c r="K180" s="61">
        <f t="shared" ref="K180" si="319">IFERROR(J180/J183,"-")</f>
        <v>0.46944673823286542</v>
      </c>
      <c r="L180" s="103">
        <f t="shared" si="242"/>
        <v>71637.615655233065</v>
      </c>
      <c r="M180" s="61">
        <f t="shared" si="317"/>
        <v>5.6533412887828163E-2</v>
      </c>
      <c r="P180" s="112"/>
      <c r="Q180" s="112"/>
      <c r="R180" s="112"/>
    </row>
    <row r="181" spans="2:18">
      <c r="B181" s="316"/>
      <c r="C181" s="316"/>
      <c r="D181" s="313"/>
      <c r="E181" s="60">
        <v>4</v>
      </c>
      <c r="F181" s="75" t="s">
        <v>232</v>
      </c>
      <c r="G181" s="34" t="s">
        <v>233</v>
      </c>
      <c r="H181" s="77">
        <v>47765532</v>
      </c>
      <c r="I181" s="61">
        <f t="shared" ref="I181" si="320">IFERROR(H181/H183,"-")</f>
        <v>6.8315818228885841E-2</v>
      </c>
      <c r="J181" s="48">
        <v>1000</v>
      </c>
      <c r="K181" s="61">
        <f t="shared" ref="K181" si="321">IFERROR(J181/J183,"-")</f>
        <v>0.41288191577208916</v>
      </c>
      <c r="L181" s="103">
        <f t="shared" si="242"/>
        <v>47765.531999999999</v>
      </c>
      <c r="M181" s="61">
        <f t="shared" si="317"/>
        <v>4.9721559268098646E-2</v>
      </c>
      <c r="P181" s="112"/>
      <c r="Q181" s="112"/>
      <c r="R181" s="112"/>
    </row>
    <row r="182" spans="2:18">
      <c r="B182" s="316"/>
      <c r="C182" s="316"/>
      <c r="D182" s="313"/>
      <c r="E182" s="63">
        <v>5</v>
      </c>
      <c r="F182" s="79" t="s">
        <v>234</v>
      </c>
      <c r="G182" s="35" t="s">
        <v>235</v>
      </c>
      <c r="H182" s="81">
        <v>51993510</v>
      </c>
      <c r="I182" s="101">
        <f t="shared" ref="I182" si="322">IFERROR(H182/H183,"-")</f>
        <v>7.4362809949269651E-2</v>
      </c>
      <c r="J182" s="50">
        <v>993</v>
      </c>
      <c r="K182" s="101">
        <f t="shared" ref="K182" si="323">IFERROR(J182/J183,"-")</f>
        <v>0.40999174236168456</v>
      </c>
      <c r="L182" s="104">
        <f t="shared" si="242"/>
        <v>52360.030211480364</v>
      </c>
      <c r="M182" s="101">
        <f t="shared" si="317"/>
        <v>4.9373508353221955E-2</v>
      </c>
      <c r="P182" s="112"/>
      <c r="Q182" s="112"/>
      <c r="R182" s="112"/>
    </row>
    <row r="183" spans="2:18">
      <c r="B183" s="299"/>
      <c r="C183" s="299"/>
      <c r="D183" s="315"/>
      <c r="E183" s="82" t="s">
        <v>151</v>
      </c>
      <c r="F183" s="83"/>
      <c r="G183" s="84"/>
      <c r="H183" s="85">
        <v>699187000</v>
      </c>
      <c r="I183" s="67" t="s">
        <v>132</v>
      </c>
      <c r="J183" s="52">
        <v>2422</v>
      </c>
      <c r="K183" s="67" t="s">
        <v>132</v>
      </c>
      <c r="L183" s="106">
        <f t="shared" si="242"/>
        <v>288681.66804293974</v>
      </c>
      <c r="M183" s="67">
        <f t="shared" si="317"/>
        <v>0.12042561654733493</v>
      </c>
      <c r="P183" s="112"/>
      <c r="Q183" s="112"/>
      <c r="R183" s="112"/>
    </row>
    <row r="184" spans="2:18">
      <c r="B184" s="298">
        <v>31</v>
      </c>
      <c r="C184" s="298" t="s">
        <v>42</v>
      </c>
      <c r="D184" s="312">
        <f>R34</f>
        <v>25718</v>
      </c>
      <c r="E184" s="57">
        <v>1</v>
      </c>
      <c r="F184" s="86" t="s">
        <v>224</v>
      </c>
      <c r="G184" s="30" t="s">
        <v>225</v>
      </c>
      <c r="H184" s="235">
        <v>98672360</v>
      </c>
      <c r="I184" s="58">
        <f t="shared" ref="I184" si="324">IFERROR(H184/H189,"-")</f>
        <v>0.13345167830575413</v>
      </c>
      <c r="J184" s="46">
        <v>1630</v>
      </c>
      <c r="K184" s="58">
        <f t="shared" ref="K184" si="325">IFERROR(J184/J189,"-")</f>
        <v>0.67888379841732616</v>
      </c>
      <c r="L184" s="102">
        <f t="shared" si="242"/>
        <v>60535.190184049083</v>
      </c>
      <c r="M184" s="58">
        <f>IFERROR(J184/$R$34,0)</f>
        <v>6.337973403841668E-2</v>
      </c>
      <c r="P184" s="112"/>
      <c r="Q184" s="112"/>
      <c r="R184" s="112"/>
    </row>
    <row r="185" spans="2:18">
      <c r="B185" s="316"/>
      <c r="C185" s="316"/>
      <c r="D185" s="313"/>
      <c r="E185" s="60">
        <v>2</v>
      </c>
      <c r="F185" s="75" t="s">
        <v>230</v>
      </c>
      <c r="G185" s="31" t="s">
        <v>231</v>
      </c>
      <c r="H185" s="77">
        <v>69327898</v>
      </c>
      <c r="I185" s="61">
        <f t="shared" ref="I185" si="326">IFERROR(H185/H189,"-")</f>
        <v>9.3764093019667677E-2</v>
      </c>
      <c r="J185" s="48">
        <v>1399</v>
      </c>
      <c r="K185" s="61">
        <f t="shared" ref="K185" si="327">IFERROR(J185/J189,"-")</f>
        <v>0.58267388588088298</v>
      </c>
      <c r="L185" s="103">
        <f t="shared" si="242"/>
        <v>49555.323802716222</v>
      </c>
      <c r="M185" s="61">
        <f t="shared" ref="M185:M189" si="328">IFERROR(J185/$R$34,0)</f>
        <v>5.4397698110272959E-2</v>
      </c>
      <c r="P185" s="112"/>
      <c r="Q185" s="112"/>
      <c r="R185" s="112"/>
    </row>
    <row r="186" spans="2:18">
      <c r="B186" s="316"/>
      <c r="C186" s="316"/>
      <c r="D186" s="313"/>
      <c r="E186" s="60">
        <v>3</v>
      </c>
      <c r="F186" s="75" t="s">
        <v>226</v>
      </c>
      <c r="G186" s="34" t="s">
        <v>227</v>
      </c>
      <c r="H186" s="77">
        <v>92310765</v>
      </c>
      <c r="I186" s="61">
        <f t="shared" ref="I186" si="329">IFERROR(H186/H189,"-")</f>
        <v>0.12484779440704639</v>
      </c>
      <c r="J186" s="48">
        <v>1036</v>
      </c>
      <c r="K186" s="61">
        <f t="shared" ref="K186" si="330">IFERROR(J186/J189,"-")</f>
        <v>0.43148688046647232</v>
      </c>
      <c r="L186" s="103">
        <f t="shared" si="242"/>
        <v>89103.055019305015</v>
      </c>
      <c r="M186" s="61">
        <f t="shared" si="328"/>
        <v>4.0283070223189985E-2</v>
      </c>
      <c r="P186" s="112"/>
      <c r="Q186" s="112"/>
      <c r="R186" s="112"/>
    </row>
    <row r="187" spans="2:18">
      <c r="B187" s="316"/>
      <c r="C187" s="316"/>
      <c r="D187" s="313"/>
      <c r="E187" s="60">
        <v>4</v>
      </c>
      <c r="F187" s="75" t="s">
        <v>234</v>
      </c>
      <c r="G187" s="34" t="s">
        <v>235</v>
      </c>
      <c r="H187" s="77">
        <v>55509517</v>
      </c>
      <c r="I187" s="61">
        <f t="shared" ref="I187" si="331">IFERROR(H187/H189,"-")</f>
        <v>7.5075109236181145E-2</v>
      </c>
      <c r="J187" s="48">
        <v>947</v>
      </c>
      <c r="K187" s="61">
        <f t="shared" ref="K187" si="332">IFERROR(J187/J189,"-")</f>
        <v>0.39441899208663056</v>
      </c>
      <c r="L187" s="103">
        <f t="shared" si="242"/>
        <v>58616.174234424499</v>
      </c>
      <c r="M187" s="61">
        <f t="shared" si="328"/>
        <v>3.68224589781476E-2</v>
      </c>
      <c r="P187" s="112"/>
      <c r="Q187" s="112"/>
      <c r="R187" s="112"/>
    </row>
    <row r="188" spans="2:18">
      <c r="B188" s="316"/>
      <c r="C188" s="316"/>
      <c r="D188" s="313"/>
      <c r="E188" s="63">
        <v>5</v>
      </c>
      <c r="F188" s="79" t="s">
        <v>232</v>
      </c>
      <c r="G188" s="35" t="s">
        <v>233</v>
      </c>
      <c r="H188" s="81">
        <v>75157905</v>
      </c>
      <c r="I188" s="101">
        <f t="shared" ref="I188" si="333">IFERROR(H188/H189,"-")</f>
        <v>0.10164901863292243</v>
      </c>
      <c r="J188" s="50">
        <v>896</v>
      </c>
      <c r="K188" s="101">
        <f t="shared" ref="K188" si="334">IFERROR(J188/J189,"-")</f>
        <v>0.37317784256559766</v>
      </c>
      <c r="L188" s="104">
        <f t="shared" si="242"/>
        <v>83881.59040178571</v>
      </c>
      <c r="M188" s="101">
        <f t="shared" si="328"/>
        <v>3.483941208492107E-2</v>
      </c>
      <c r="P188" s="112"/>
      <c r="Q188" s="112"/>
      <c r="R188" s="112"/>
    </row>
    <row r="189" spans="2:18">
      <c r="B189" s="299"/>
      <c r="C189" s="299"/>
      <c r="D189" s="315"/>
      <c r="E189" s="82" t="s">
        <v>151</v>
      </c>
      <c r="F189" s="83"/>
      <c r="G189" s="84"/>
      <c r="H189" s="85">
        <v>739386430</v>
      </c>
      <c r="I189" s="67" t="s">
        <v>132</v>
      </c>
      <c r="J189" s="52">
        <v>2401</v>
      </c>
      <c r="K189" s="67" t="s">
        <v>132</v>
      </c>
      <c r="L189" s="106">
        <f t="shared" si="242"/>
        <v>307949.36693044566</v>
      </c>
      <c r="M189" s="67">
        <f t="shared" si="328"/>
        <v>9.3358737071311926E-2</v>
      </c>
      <c r="P189" s="112"/>
      <c r="Q189" s="112"/>
      <c r="R189" s="112"/>
    </row>
    <row r="190" spans="2:18">
      <c r="B190" s="298">
        <v>32</v>
      </c>
      <c r="C190" s="298" t="s">
        <v>43</v>
      </c>
      <c r="D190" s="312">
        <f>R35</f>
        <v>22357</v>
      </c>
      <c r="E190" s="57">
        <v>1</v>
      </c>
      <c r="F190" s="86" t="s">
        <v>224</v>
      </c>
      <c r="G190" s="30" t="s">
        <v>225</v>
      </c>
      <c r="H190" s="235">
        <v>97504243</v>
      </c>
      <c r="I190" s="58">
        <f t="shared" ref="I190" si="335">IFERROR(H190/H195,"-")</f>
        <v>0.1505685514496449</v>
      </c>
      <c r="J190" s="46">
        <v>1609</v>
      </c>
      <c r="K190" s="58">
        <f t="shared" ref="K190" si="336">IFERROR(J190/J195,"-")</f>
        <v>0.71100309323906319</v>
      </c>
      <c r="L190" s="102">
        <f t="shared" si="242"/>
        <v>60599.280919825978</v>
      </c>
      <c r="M190" s="58">
        <f>IFERROR(J190/$R$35,0)</f>
        <v>7.1968510980900832E-2</v>
      </c>
      <c r="P190" s="112"/>
      <c r="Q190" s="112"/>
      <c r="R190" s="112"/>
    </row>
    <row r="191" spans="2:18">
      <c r="B191" s="316"/>
      <c r="C191" s="316"/>
      <c r="D191" s="313"/>
      <c r="E191" s="60">
        <v>2</v>
      </c>
      <c r="F191" s="75" t="s">
        <v>230</v>
      </c>
      <c r="G191" s="31" t="s">
        <v>231</v>
      </c>
      <c r="H191" s="77">
        <v>64764774</v>
      </c>
      <c r="I191" s="61">
        <f t="shared" ref="I191" si="337">IFERROR(H191/H195,"-")</f>
        <v>0.10001142418123922</v>
      </c>
      <c r="J191" s="48">
        <v>1398</v>
      </c>
      <c r="K191" s="61">
        <f t="shared" ref="K191" si="338">IFERROR(J191/J195,"-")</f>
        <v>0.61776403004860803</v>
      </c>
      <c r="L191" s="103">
        <f t="shared" si="242"/>
        <v>46326.7339055794</v>
      </c>
      <c r="M191" s="61">
        <f t="shared" ref="M191:M195" si="339">IFERROR(J191/$R$35,0)</f>
        <v>6.2530750995214032E-2</v>
      </c>
      <c r="P191" s="112"/>
      <c r="Q191" s="112"/>
      <c r="R191" s="112"/>
    </row>
    <row r="192" spans="2:18">
      <c r="B192" s="316"/>
      <c r="C192" s="316"/>
      <c r="D192" s="313"/>
      <c r="E192" s="60">
        <v>3</v>
      </c>
      <c r="F192" s="75" t="s">
        <v>226</v>
      </c>
      <c r="G192" s="34" t="s">
        <v>227</v>
      </c>
      <c r="H192" s="77">
        <v>79912707</v>
      </c>
      <c r="I192" s="61">
        <f t="shared" ref="I192" si="340">IFERROR(H192/H195,"-")</f>
        <v>0.12340325061966687</v>
      </c>
      <c r="J192" s="48">
        <v>1001</v>
      </c>
      <c r="K192" s="61">
        <f t="shared" ref="K192" si="341">IFERROR(J192/J195,"-")</f>
        <v>0.44233318603623506</v>
      </c>
      <c r="L192" s="103">
        <f t="shared" si="242"/>
        <v>79832.874125874121</v>
      </c>
      <c r="M192" s="61">
        <f t="shared" si="339"/>
        <v>4.4773449031623204E-2</v>
      </c>
      <c r="P192" s="112"/>
      <c r="Q192" s="112"/>
      <c r="R192" s="112"/>
    </row>
    <row r="193" spans="2:18">
      <c r="B193" s="316"/>
      <c r="C193" s="316"/>
      <c r="D193" s="313"/>
      <c r="E193" s="60">
        <v>4</v>
      </c>
      <c r="F193" s="75" t="s">
        <v>232</v>
      </c>
      <c r="G193" s="34" t="s">
        <v>233</v>
      </c>
      <c r="H193" s="77">
        <v>47114393</v>
      </c>
      <c r="I193" s="61">
        <f t="shared" ref="I193" si="342">IFERROR(H193/H195,"-")</f>
        <v>7.275525339383733E-2</v>
      </c>
      <c r="J193" s="48">
        <v>854</v>
      </c>
      <c r="K193" s="61">
        <f t="shared" ref="K193" si="343">IFERROR(J193/J195,"-")</f>
        <v>0.37737516570923552</v>
      </c>
      <c r="L193" s="103">
        <f t="shared" si="242"/>
        <v>55169.07845433255</v>
      </c>
      <c r="M193" s="61">
        <f t="shared" si="339"/>
        <v>3.8198327145860356E-2</v>
      </c>
      <c r="P193" s="112"/>
      <c r="Q193" s="112"/>
      <c r="R193" s="112"/>
    </row>
    <row r="194" spans="2:18">
      <c r="B194" s="316"/>
      <c r="C194" s="316"/>
      <c r="D194" s="313"/>
      <c r="E194" s="63">
        <v>5</v>
      </c>
      <c r="F194" s="79" t="s">
        <v>234</v>
      </c>
      <c r="G194" s="35" t="s">
        <v>235</v>
      </c>
      <c r="H194" s="81">
        <v>48228311</v>
      </c>
      <c r="I194" s="101">
        <f t="shared" ref="I194" si="344">IFERROR(H194/H195,"-")</f>
        <v>7.4475394123443173E-2</v>
      </c>
      <c r="J194" s="50">
        <v>837</v>
      </c>
      <c r="K194" s="101">
        <f t="shared" ref="K194" si="345">IFERROR(J194/J195,"-")</f>
        <v>0.36986301369863012</v>
      </c>
      <c r="L194" s="104">
        <f t="shared" si="242"/>
        <v>57620.443249701311</v>
      </c>
      <c r="M194" s="101">
        <f t="shared" si="339"/>
        <v>3.7437938900568055E-2</v>
      </c>
      <c r="P194" s="112"/>
      <c r="Q194" s="112"/>
      <c r="R194" s="112"/>
    </row>
    <row r="195" spans="2:18">
      <c r="B195" s="299"/>
      <c r="C195" s="299"/>
      <c r="D195" s="315"/>
      <c r="E195" s="82" t="s">
        <v>151</v>
      </c>
      <c r="F195" s="83"/>
      <c r="G195" s="84"/>
      <c r="H195" s="85">
        <v>647573760</v>
      </c>
      <c r="I195" s="67" t="s">
        <v>132</v>
      </c>
      <c r="J195" s="52">
        <v>2263</v>
      </c>
      <c r="K195" s="67" t="s">
        <v>132</v>
      </c>
      <c r="L195" s="106">
        <f t="shared" si="242"/>
        <v>286157.20724701724</v>
      </c>
      <c r="M195" s="67">
        <f t="shared" si="339"/>
        <v>0.10122109406449882</v>
      </c>
      <c r="P195" s="112"/>
      <c r="Q195" s="112"/>
      <c r="R195" s="112"/>
    </row>
    <row r="196" spans="2:18">
      <c r="B196" s="298">
        <v>33</v>
      </c>
      <c r="C196" s="298" t="s">
        <v>44</v>
      </c>
      <c r="D196" s="312">
        <f>R36</f>
        <v>6212</v>
      </c>
      <c r="E196" s="57">
        <v>1</v>
      </c>
      <c r="F196" s="86" t="s">
        <v>224</v>
      </c>
      <c r="G196" s="30" t="s">
        <v>225</v>
      </c>
      <c r="H196" s="235">
        <v>24791162</v>
      </c>
      <c r="I196" s="58">
        <f t="shared" ref="I196" si="346">IFERROR(H196/H201,"-")</f>
        <v>0.11088639069997075</v>
      </c>
      <c r="J196" s="46">
        <v>413</v>
      </c>
      <c r="K196" s="58">
        <f t="shared" ref="K196" si="347">IFERROR(J196/J201,"-")</f>
        <v>0.65244865718799372</v>
      </c>
      <c r="L196" s="102">
        <f t="shared" si="242"/>
        <v>60027.026634382564</v>
      </c>
      <c r="M196" s="58">
        <f>IFERROR(J196/$R$36,0)</f>
        <v>6.648422408242112E-2</v>
      </c>
      <c r="P196" s="112"/>
      <c r="Q196" s="112"/>
      <c r="R196" s="112"/>
    </row>
    <row r="197" spans="2:18">
      <c r="B197" s="316"/>
      <c r="C197" s="316"/>
      <c r="D197" s="313"/>
      <c r="E197" s="60">
        <v>2</v>
      </c>
      <c r="F197" s="75" t="s">
        <v>230</v>
      </c>
      <c r="G197" s="31" t="s">
        <v>231</v>
      </c>
      <c r="H197" s="77">
        <v>18961930</v>
      </c>
      <c r="I197" s="61">
        <f t="shared" ref="I197" si="348">IFERROR(H197/H201,"-")</f>
        <v>8.4813288639132622E-2</v>
      </c>
      <c r="J197" s="48">
        <v>369</v>
      </c>
      <c r="K197" s="61">
        <f t="shared" ref="K197" si="349">IFERROR(J197/J201,"-")</f>
        <v>0.58293838862559244</v>
      </c>
      <c r="L197" s="103">
        <f t="shared" si="242"/>
        <v>51387.344173441736</v>
      </c>
      <c r="M197" s="61">
        <f t="shared" ref="M197:M201" si="350">IFERROR(J197/$R$36,0)</f>
        <v>5.9401159047005797E-2</v>
      </c>
      <c r="P197" s="112"/>
      <c r="Q197" s="112"/>
      <c r="R197" s="112"/>
    </row>
    <row r="198" spans="2:18">
      <c r="B198" s="316"/>
      <c r="C198" s="316"/>
      <c r="D198" s="313"/>
      <c r="E198" s="60">
        <v>3</v>
      </c>
      <c r="F198" s="75" t="s">
        <v>226</v>
      </c>
      <c r="G198" s="34" t="s">
        <v>227</v>
      </c>
      <c r="H198" s="77">
        <v>23060959</v>
      </c>
      <c r="I198" s="61">
        <f t="shared" ref="I198" si="351">IFERROR(H198/H201,"-")</f>
        <v>0.10314750513065933</v>
      </c>
      <c r="J198" s="48">
        <v>306</v>
      </c>
      <c r="K198" s="61">
        <f t="shared" ref="K198" si="352">IFERROR(J198/J201,"-")</f>
        <v>0.48341232227488151</v>
      </c>
      <c r="L198" s="103">
        <f t="shared" si="242"/>
        <v>75362.611111111109</v>
      </c>
      <c r="M198" s="61">
        <f t="shared" si="350"/>
        <v>4.9259497746297488E-2</v>
      </c>
      <c r="P198" s="112"/>
      <c r="Q198" s="112"/>
      <c r="R198" s="112"/>
    </row>
    <row r="199" spans="2:18" ht="36">
      <c r="B199" s="316"/>
      <c r="C199" s="316"/>
      <c r="D199" s="313"/>
      <c r="E199" s="60">
        <v>4</v>
      </c>
      <c r="F199" s="75" t="s">
        <v>236</v>
      </c>
      <c r="G199" s="34" t="s">
        <v>237</v>
      </c>
      <c r="H199" s="77">
        <v>9289704</v>
      </c>
      <c r="I199" s="61">
        <f t="shared" ref="I199" si="353">IFERROR(H199/H201,"-")</f>
        <v>4.1551168405542308E-2</v>
      </c>
      <c r="J199" s="48">
        <v>249</v>
      </c>
      <c r="K199" s="61">
        <f t="shared" ref="K199" si="354">IFERROR(J199/J201,"-")</f>
        <v>0.39336492890995262</v>
      </c>
      <c r="L199" s="103">
        <f t="shared" si="242"/>
        <v>37308.048192771086</v>
      </c>
      <c r="M199" s="61">
        <f t="shared" si="350"/>
        <v>4.0083708950418545E-2</v>
      </c>
      <c r="P199" s="112"/>
      <c r="Q199" s="112"/>
      <c r="R199" s="112"/>
    </row>
    <row r="200" spans="2:18">
      <c r="B200" s="316"/>
      <c r="C200" s="316"/>
      <c r="D200" s="313"/>
      <c r="E200" s="63">
        <v>5</v>
      </c>
      <c r="F200" s="79" t="s">
        <v>234</v>
      </c>
      <c r="G200" s="35" t="s">
        <v>235</v>
      </c>
      <c r="H200" s="81">
        <v>17141243</v>
      </c>
      <c r="I200" s="101">
        <f t="shared" ref="I200" si="355">IFERROR(H200/H201,"-")</f>
        <v>7.666968447792559E-2</v>
      </c>
      <c r="J200" s="50">
        <v>246</v>
      </c>
      <c r="K200" s="101">
        <f t="shared" ref="K200" si="356">IFERROR(J200/J201,"-")</f>
        <v>0.38862559241706163</v>
      </c>
      <c r="L200" s="104">
        <f t="shared" si="242"/>
        <v>69679.849593495936</v>
      </c>
      <c r="M200" s="101">
        <f t="shared" si="350"/>
        <v>3.9600772698003862E-2</v>
      </c>
      <c r="P200" s="112"/>
      <c r="Q200" s="112"/>
      <c r="R200" s="112"/>
    </row>
    <row r="201" spans="2:18">
      <c r="B201" s="299"/>
      <c r="C201" s="299"/>
      <c r="D201" s="315"/>
      <c r="E201" s="82" t="s">
        <v>151</v>
      </c>
      <c r="F201" s="83"/>
      <c r="G201" s="84"/>
      <c r="H201" s="85">
        <v>223572630</v>
      </c>
      <c r="I201" s="67" t="s">
        <v>132</v>
      </c>
      <c r="J201" s="52">
        <v>633</v>
      </c>
      <c r="K201" s="67" t="s">
        <v>132</v>
      </c>
      <c r="L201" s="106">
        <f t="shared" si="242"/>
        <v>353195.30805687205</v>
      </c>
      <c r="M201" s="67">
        <f t="shared" si="350"/>
        <v>0.10189954925949775</v>
      </c>
      <c r="P201" s="112"/>
      <c r="Q201" s="112"/>
      <c r="R201" s="112"/>
    </row>
    <row r="202" spans="2:18">
      <c r="B202" s="298">
        <v>34</v>
      </c>
      <c r="C202" s="298" t="s">
        <v>46</v>
      </c>
      <c r="D202" s="312">
        <f>R37</f>
        <v>28882</v>
      </c>
      <c r="E202" s="57">
        <v>1</v>
      </c>
      <c r="F202" s="86" t="s">
        <v>224</v>
      </c>
      <c r="G202" s="30" t="s">
        <v>225</v>
      </c>
      <c r="H202" s="235">
        <v>98538948</v>
      </c>
      <c r="I202" s="58">
        <f t="shared" ref="I202" si="357">IFERROR(H202/H207,"-")</f>
        <v>0.11499567822161895</v>
      </c>
      <c r="J202" s="46">
        <v>1804</v>
      </c>
      <c r="K202" s="58">
        <f t="shared" ref="K202" si="358">IFERROR(J202/J207,"-")</f>
        <v>0.72246696035242286</v>
      </c>
      <c r="L202" s="102">
        <f t="shared" ref="L202:L265" si="359">IFERROR(H202/J202,"-")</f>
        <v>54622.476718403545</v>
      </c>
      <c r="M202" s="58">
        <f>IFERROR(J202/$R$37,0)</f>
        <v>6.2461048403850146E-2</v>
      </c>
      <c r="P202" s="112"/>
      <c r="Q202" s="112"/>
      <c r="R202" s="112"/>
    </row>
    <row r="203" spans="2:18">
      <c r="B203" s="316"/>
      <c r="C203" s="316"/>
      <c r="D203" s="313"/>
      <c r="E203" s="60">
        <v>2</v>
      </c>
      <c r="F203" s="75" t="s">
        <v>230</v>
      </c>
      <c r="G203" s="31" t="s">
        <v>231</v>
      </c>
      <c r="H203" s="77">
        <v>66925676</v>
      </c>
      <c r="I203" s="61">
        <f t="shared" ref="I203" si="360">IFERROR(H203/H207,"-")</f>
        <v>7.8102756912528895E-2</v>
      </c>
      <c r="J203" s="48">
        <v>1609</v>
      </c>
      <c r="K203" s="61">
        <f t="shared" ref="K203" si="361">IFERROR(J203/J207,"-")</f>
        <v>0.64437324789747696</v>
      </c>
      <c r="L203" s="103">
        <f t="shared" si="359"/>
        <v>41594.577998756991</v>
      </c>
      <c r="M203" s="61">
        <f t="shared" ref="M203:M207" si="362">IFERROR(J203/$R$37,0)</f>
        <v>5.5709438404542622E-2</v>
      </c>
      <c r="P203" s="112"/>
      <c r="Q203" s="112"/>
      <c r="R203" s="112"/>
    </row>
    <row r="204" spans="2:18">
      <c r="B204" s="316"/>
      <c r="C204" s="316"/>
      <c r="D204" s="313"/>
      <c r="E204" s="60">
        <v>3</v>
      </c>
      <c r="F204" s="75" t="s">
        <v>226</v>
      </c>
      <c r="G204" s="34" t="s">
        <v>227</v>
      </c>
      <c r="H204" s="77">
        <v>98779055</v>
      </c>
      <c r="I204" s="61">
        <f t="shared" ref="I204" si="363">IFERROR(H204/H207,"-")</f>
        <v>0.11527588485941213</v>
      </c>
      <c r="J204" s="48">
        <v>1305</v>
      </c>
      <c r="K204" s="61">
        <f t="shared" ref="K204" si="364">IFERROR(J204/J207,"-")</f>
        <v>0.52262715258309977</v>
      </c>
      <c r="L204" s="103">
        <f t="shared" si="359"/>
        <v>75692.762452107287</v>
      </c>
      <c r="M204" s="61">
        <f t="shared" si="362"/>
        <v>4.5183851533827299E-2</v>
      </c>
      <c r="P204" s="112"/>
      <c r="Q204" s="112"/>
      <c r="R204" s="112"/>
    </row>
    <row r="205" spans="2:18" ht="36">
      <c r="B205" s="316"/>
      <c r="C205" s="316"/>
      <c r="D205" s="313"/>
      <c r="E205" s="60">
        <v>4</v>
      </c>
      <c r="F205" s="75" t="s">
        <v>236</v>
      </c>
      <c r="G205" s="34" t="s">
        <v>237</v>
      </c>
      <c r="H205" s="77">
        <v>39080106</v>
      </c>
      <c r="I205" s="61">
        <f t="shared" ref="I205" si="365">IFERROR(H205/H207,"-")</f>
        <v>4.5606771592921411E-2</v>
      </c>
      <c r="J205" s="48">
        <v>1070</v>
      </c>
      <c r="K205" s="61">
        <f t="shared" ref="K205" si="366">IFERROR(J205/J207,"-")</f>
        <v>0.42851421706047255</v>
      </c>
      <c r="L205" s="103">
        <f t="shared" si="359"/>
        <v>36523.463551401866</v>
      </c>
      <c r="M205" s="61">
        <f t="shared" si="362"/>
        <v>3.7047295893636173E-2</v>
      </c>
      <c r="P205" s="112"/>
      <c r="Q205" s="112"/>
      <c r="R205" s="112"/>
    </row>
    <row r="206" spans="2:18">
      <c r="B206" s="316"/>
      <c r="C206" s="316"/>
      <c r="D206" s="313"/>
      <c r="E206" s="63">
        <v>5</v>
      </c>
      <c r="F206" s="79" t="s">
        <v>232</v>
      </c>
      <c r="G206" s="35" t="s">
        <v>233</v>
      </c>
      <c r="H206" s="81">
        <v>53729942</v>
      </c>
      <c r="I206" s="101">
        <f t="shared" ref="I206" si="367">IFERROR(H206/H207,"-")</f>
        <v>6.2703238125682542E-2</v>
      </c>
      <c r="J206" s="50">
        <v>1043</v>
      </c>
      <c r="K206" s="101">
        <f t="shared" ref="K206" si="368">IFERROR(J206/J207,"-")</f>
        <v>0.41770124148978777</v>
      </c>
      <c r="L206" s="104">
        <f t="shared" si="359"/>
        <v>51514.80536912752</v>
      </c>
      <c r="M206" s="101">
        <f t="shared" si="362"/>
        <v>3.6112457586039745E-2</v>
      </c>
      <c r="P206" s="112"/>
      <c r="Q206" s="112"/>
      <c r="R206" s="112"/>
    </row>
    <row r="207" spans="2:18">
      <c r="B207" s="299"/>
      <c r="C207" s="299"/>
      <c r="D207" s="315"/>
      <c r="E207" s="82" t="s">
        <v>151</v>
      </c>
      <c r="F207" s="83"/>
      <c r="G207" s="84"/>
      <c r="H207" s="85">
        <v>856892620</v>
      </c>
      <c r="I207" s="67" t="s">
        <v>132</v>
      </c>
      <c r="J207" s="52">
        <v>2497</v>
      </c>
      <c r="K207" s="67" t="s">
        <v>132</v>
      </c>
      <c r="L207" s="106">
        <f t="shared" si="359"/>
        <v>343168.85062074487</v>
      </c>
      <c r="M207" s="67">
        <f t="shared" si="362"/>
        <v>8.6455231632158444E-2</v>
      </c>
      <c r="P207" s="112"/>
      <c r="Q207" s="112"/>
      <c r="R207" s="112"/>
    </row>
    <row r="208" spans="2:18">
      <c r="B208" s="298">
        <v>35</v>
      </c>
      <c r="C208" s="298" t="s">
        <v>3</v>
      </c>
      <c r="D208" s="312">
        <f>R38</f>
        <v>57844</v>
      </c>
      <c r="E208" s="57">
        <v>1</v>
      </c>
      <c r="F208" s="86" t="s">
        <v>224</v>
      </c>
      <c r="G208" s="30" t="s">
        <v>225</v>
      </c>
      <c r="H208" s="235">
        <v>278556474</v>
      </c>
      <c r="I208" s="58">
        <f t="shared" ref="I208" si="369">IFERROR(H208/H213,"-")</f>
        <v>0.15248299859554132</v>
      </c>
      <c r="J208" s="46">
        <v>4687</v>
      </c>
      <c r="K208" s="58">
        <f t="shared" ref="K208" si="370">IFERROR(J208/J213,"-")</f>
        <v>0.69788564621798688</v>
      </c>
      <c r="L208" s="102">
        <f t="shared" si="359"/>
        <v>59431.720503520373</v>
      </c>
      <c r="M208" s="58">
        <f>IFERROR(J208/$R$38,0)</f>
        <v>8.1028282967982854E-2</v>
      </c>
      <c r="P208" s="112"/>
      <c r="Q208" s="112"/>
      <c r="R208" s="112"/>
    </row>
    <row r="209" spans="2:18">
      <c r="B209" s="316"/>
      <c r="C209" s="316"/>
      <c r="D209" s="313"/>
      <c r="E209" s="60">
        <v>2</v>
      </c>
      <c r="F209" s="75" t="s">
        <v>230</v>
      </c>
      <c r="G209" s="31" t="s">
        <v>231</v>
      </c>
      <c r="H209" s="77">
        <v>188241249</v>
      </c>
      <c r="I209" s="61">
        <f t="shared" ref="I209" si="371">IFERROR(H209/H213,"-")</f>
        <v>0.10304406031105184</v>
      </c>
      <c r="J209" s="48">
        <v>3905</v>
      </c>
      <c r="K209" s="61">
        <f t="shared" ref="K209" si="372">IFERROR(J209/J213,"-")</f>
        <v>0.58144729005360329</v>
      </c>
      <c r="L209" s="103">
        <f t="shared" si="359"/>
        <v>48205.185403329066</v>
      </c>
      <c r="M209" s="61">
        <f t="shared" ref="M209:M213" si="373">IFERROR(J209/$R$38,0)</f>
        <v>6.7509162575202272E-2</v>
      </c>
      <c r="P209" s="112"/>
      <c r="Q209" s="112"/>
      <c r="R209" s="112"/>
    </row>
    <row r="210" spans="2:18">
      <c r="B210" s="316"/>
      <c r="C210" s="316"/>
      <c r="D210" s="313"/>
      <c r="E210" s="60">
        <v>3</v>
      </c>
      <c r="F210" s="75" t="s">
        <v>226</v>
      </c>
      <c r="G210" s="34" t="s">
        <v>227</v>
      </c>
      <c r="H210" s="77">
        <v>254020868</v>
      </c>
      <c r="I210" s="61">
        <f t="shared" ref="I210" si="374">IFERROR(H210/H213,"-")</f>
        <v>0.13905210351880815</v>
      </c>
      <c r="J210" s="48">
        <v>3070</v>
      </c>
      <c r="K210" s="61">
        <f t="shared" ref="K210" si="375">IFERROR(J210/J213,"-")</f>
        <v>0.45711733174508634</v>
      </c>
      <c r="L210" s="103">
        <f t="shared" si="359"/>
        <v>82742.953745928346</v>
      </c>
      <c r="M210" s="61">
        <f t="shared" si="373"/>
        <v>5.3073784662194867E-2</v>
      </c>
      <c r="P210" s="112"/>
      <c r="Q210" s="112"/>
      <c r="R210" s="112"/>
    </row>
    <row r="211" spans="2:18" ht="24">
      <c r="B211" s="316"/>
      <c r="C211" s="316"/>
      <c r="D211" s="313"/>
      <c r="E211" s="60">
        <v>4</v>
      </c>
      <c r="F211" s="75" t="s">
        <v>260</v>
      </c>
      <c r="G211" s="34" t="s">
        <v>261</v>
      </c>
      <c r="H211" s="77">
        <v>50044008</v>
      </c>
      <c r="I211" s="61">
        <f t="shared" ref="I211" si="376">IFERROR(H211/H213,"-")</f>
        <v>2.7394302821262949E-2</v>
      </c>
      <c r="J211" s="48">
        <v>2546</v>
      </c>
      <c r="K211" s="61">
        <f t="shared" ref="K211" si="377">IFERROR(J211/J213,"-")</f>
        <v>0.37909469922572958</v>
      </c>
      <c r="L211" s="103">
        <f t="shared" si="359"/>
        <v>19655.934014139828</v>
      </c>
      <c r="M211" s="61">
        <f t="shared" si="373"/>
        <v>4.4014936726367471E-2</v>
      </c>
      <c r="P211" s="112"/>
      <c r="Q211" s="112"/>
      <c r="R211" s="112"/>
    </row>
    <row r="212" spans="2:18">
      <c r="B212" s="316"/>
      <c r="C212" s="316"/>
      <c r="D212" s="313"/>
      <c r="E212" s="63">
        <v>5</v>
      </c>
      <c r="F212" s="79" t="s">
        <v>232</v>
      </c>
      <c r="G212" s="35" t="s">
        <v>233</v>
      </c>
      <c r="H212" s="81">
        <v>124084520</v>
      </c>
      <c r="I212" s="101">
        <f t="shared" ref="I212" si="378">IFERROR(H212/H213,"-")</f>
        <v>6.7924393991605519E-2</v>
      </c>
      <c r="J212" s="50">
        <v>2524</v>
      </c>
      <c r="K212" s="101">
        <f t="shared" ref="K212" si="379">IFERROR(J212/J213,"-")</f>
        <v>0.37581893984514592</v>
      </c>
      <c r="L212" s="104">
        <f t="shared" si="359"/>
        <v>49161.854199683046</v>
      </c>
      <c r="M212" s="101">
        <f t="shared" si="373"/>
        <v>4.363460341608464E-2</v>
      </c>
      <c r="P212" s="112"/>
      <c r="Q212" s="112"/>
      <c r="R212" s="112"/>
    </row>
    <row r="213" spans="2:18">
      <c r="B213" s="299"/>
      <c r="C213" s="299"/>
      <c r="D213" s="315"/>
      <c r="E213" s="82" t="s">
        <v>151</v>
      </c>
      <c r="F213" s="83"/>
      <c r="G213" s="84"/>
      <c r="H213" s="85">
        <v>1826803490</v>
      </c>
      <c r="I213" s="67" t="s">
        <v>132</v>
      </c>
      <c r="J213" s="52">
        <v>6716</v>
      </c>
      <c r="K213" s="67" t="s">
        <v>132</v>
      </c>
      <c r="L213" s="106">
        <f t="shared" si="359"/>
        <v>272007.66676593211</v>
      </c>
      <c r="M213" s="67">
        <f t="shared" si="373"/>
        <v>0.11610538690270382</v>
      </c>
      <c r="P213" s="112"/>
      <c r="Q213" s="112"/>
      <c r="R213" s="112"/>
    </row>
    <row r="214" spans="2:18">
      <c r="B214" s="298">
        <v>36</v>
      </c>
      <c r="C214" s="298" t="s">
        <v>4</v>
      </c>
      <c r="D214" s="312">
        <f>R39</f>
        <v>16052</v>
      </c>
      <c r="E214" s="57">
        <v>1</v>
      </c>
      <c r="F214" s="86" t="s">
        <v>224</v>
      </c>
      <c r="G214" s="30" t="s">
        <v>225</v>
      </c>
      <c r="H214" s="235">
        <v>89071543</v>
      </c>
      <c r="I214" s="58">
        <f t="shared" ref="I214" si="380">IFERROR(H214/H219,"-")</f>
        <v>0.16289087394770835</v>
      </c>
      <c r="J214" s="46">
        <v>1516</v>
      </c>
      <c r="K214" s="58">
        <f t="shared" ref="K214" si="381">IFERROR(J214/J219,"-")</f>
        <v>0.73807205452775071</v>
      </c>
      <c r="L214" s="102">
        <f t="shared" si="359"/>
        <v>58754.315963060682</v>
      </c>
      <c r="M214" s="58">
        <f>IFERROR(J214/$R$39,0)</f>
        <v>9.4443060054821823E-2</v>
      </c>
      <c r="P214" s="112"/>
      <c r="Q214" s="112"/>
      <c r="R214" s="112"/>
    </row>
    <row r="215" spans="2:18">
      <c r="B215" s="316"/>
      <c r="C215" s="316"/>
      <c r="D215" s="313"/>
      <c r="E215" s="60">
        <v>2</v>
      </c>
      <c r="F215" s="75" t="s">
        <v>230</v>
      </c>
      <c r="G215" s="31" t="s">
        <v>231</v>
      </c>
      <c r="H215" s="77">
        <v>57717749</v>
      </c>
      <c r="I215" s="61">
        <f t="shared" ref="I215" si="382">IFERROR(H215/H219,"-")</f>
        <v>0.10555216919173017</v>
      </c>
      <c r="J215" s="48">
        <v>1209</v>
      </c>
      <c r="K215" s="61">
        <f t="shared" ref="K215" si="383">IFERROR(J215/J219,"-")</f>
        <v>0.58860759493670889</v>
      </c>
      <c r="L215" s="103">
        <f t="shared" si="359"/>
        <v>47740.073614557485</v>
      </c>
      <c r="M215" s="61">
        <f t="shared" ref="M215:M219" si="384">IFERROR(J215/$R$39,0)</f>
        <v>7.5317717418390231E-2</v>
      </c>
      <c r="P215" s="112"/>
      <c r="Q215" s="112"/>
      <c r="R215" s="112"/>
    </row>
    <row r="216" spans="2:18">
      <c r="B216" s="316"/>
      <c r="C216" s="316"/>
      <c r="D216" s="313"/>
      <c r="E216" s="60">
        <v>3</v>
      </c>
      <c r="F216" s="75" t="s">
        <v>226</v>
      </c>
      <c r="G216" s="34" t="s">
        <v>227</v>
      </c>
      <c r="H216" s="77">
        <v>71531250</v>
      </c>
      <c r="I216" s="61">
        <f t="shared" ref="I216" si="385">IFERROR(H216/H219,"-")</f>
        <v>0.1308138091541988</v>
      </c>
      <c r="J216" s="48">
        <v>1006</v>
      </c>
      <c r="K216" s="61">
        <f t="shared" ref="K216" si="386">IFERROR(J216/J219,"-")</f>
        <v>0.48977604673807207</v>
      </c>
      <c r="L216" s="103">
        <f t="shared" si="359"/>
        <v>71104.622266401595</v>
      </c>
      <c r="M216" s="61">
        <f t="shared" si="384"/>
        <v>6.267131821579866E-2</v>
      </c>
      <c r="P216" s="112"/>
      <c r="Q216" s="112"/>
      <c r="R216" s="112"/>
    </row>
    <row r="217" spans="2:18" ht="36">
      <c r="B217" s="316"/>
      <c r="C217" s="316"/>
      <c r="D217" s="313"/>
      <c r="E217" s="60">
        <v>4</v>
      </c>
      <c r="F217" s="75" t="s">
        <v>236</v>
      </c>
      <c r="G217" s="34" t="s">
        <v>237</v>
      </c>
      <c r="H217" s="77">
        <v>23465315</v>
      </c>
      <c r="I217" s="61">
        <f t="shared" ref="I217" si="387">IFERROR(H217/H219,"-")</f>
        <v>4.2912534565706019E-2</v>
      </c>
      <c r="J217" s="48">
        <v>844</v>
      </c>
      <c r="K217" s="61">
        <f t="shared" ref="K217" si="388">IFERROR(J217/J219,"-")</f>
        <v>0.41090555014605645</v>
      </c>
      <c r="L217" s="103">
        <f t="shared" si="359"/>
        <v>27802.505924170615</v>
      </c>
      <c r="M217" s="61">
        <f t="shared" si="384"/>
        <v>5.2579117866932472E-2</v>
      </c>
      <c r="P217" s="112"/>
      <c r="Q217" s="112"/>
      <c r="R217" s="112"/>
    </row>
    <row r="218" spans="2:18">
      <c r="B218" s="316"/>
      <c r="C218" s="316"/>
      <c r="D218" s="313"/>
      <c r="E218" s="63">
        <v>5</v>
      </c>
      <c r="F218" s="79" t="s">
        <v>262</v>
      </c>
      <c r="G218" s="35" t="s">
        <v>263</v>
      </c>
      <c r="H218" s="81">
        <v>13711326</v>
      </c>
      <c r="I218" s="101">
        <f t="shared" ref="I218" si="389">IFERROR(H218/H219,"-")</f>
        <v>2.5074785951804339E-2</v>
      </c>
      <c r="J218" s="50">
        <v>766</v>
      </c>
      <c r="K218" s="101">
        <f t="shared" ref="K218" si="390">IFERROR(J218/J219,"-")</f>
        <v>0.37293086660175268</v>
      </c>
      <c r="L218" s="104">
        <f t="shared" si="359"/>
        <v>17899.903394255874</v>
      </c>
      <c r="M218" s="101">
        <f t="shared" si="384"/>
        <v>4.7719910291552453E-2</v>
      </c>
      <c r="P218" s="112"/>
      <c r="Q218" s="112"/>
      <c r="R218" s="112"/>
    </row>
    <row r="219" spans="2:18">
      <c r="B219" s="299"/>
      <c r="C219" s="299"/>
      <c r="D219" s="315"/>
      <c r="E219" s="82" t="s">
        <v>151</v>
      </c>
      <c r="F219" s="83"/>
      <c r="G219" s="84"/>
      <c r="H219" s="85">
        <v>546817270</v>
      </c>
      <c r="I219" s="67" t="s">
        <v>132</v>
      </c>
      <c r="J219" s="52">
        <v>2054</v>
      </c>
      <c r="K219" s="67" t="s">
        <v>132</v>
      </c>
      <c r="L219" s="106">
        <f t="shared" si="359"/>
        <v>266220.67672833498</v>
      </c>
      <c r="M219" s="67">
        <f t="shared" si="384"/>
        <v>0.1279591328183404</v>
      </c>
      <c r="P219" s="112"/>
      <c r="Q219" s="112"/>
      <c r="R219" s="112"/>
    </row>
    <row r="220" spans="2:18">
      <c r="B220" s="298">
        <v>37</v>
      </c>
      <c r="C220" s="298" t="s">
        <v>5</v>
      </c>
      <c r="D220" s="312">
        <f>R40</f>
        <v>48477</v>
      </c>
      <c r="E220" s="57">
        <v>1</v>
      </c>
      <c r="F220" s="86" t="s">
        <v>224</v>
      </c>
      <c r="G220" s="30" t="s">
        <v>225</v>
      </c>
      <c r="H220" s="235">
        <v>228643758</v>
      </c>
      <c r="I220" s="58">
        <f t="shared" ref="I220" si="391">IFERROR(H220/H225,"-")</f>
        <v>0.14590075889354012</v>
      </c>
      <c r="J220" s="46">
        <v>4065</v>
      </c>
      <c r="K220" s="58">
        <f t="shared" ref="K220" si="392">IFERROR(J220/J225,"-")</f>
        <v>0.70013778849466068</v>
      </c>
      <c r="L220" s="102">
        <f t="shared" si="359"/>
        <v>56246.926937269374</v>
      </c>
      <c r="M220" s="58">
        <f>IFERROR(J220/$R$40,0)</f>
        <v>8.3854198898446683E-2</v>
      </c>
      <c r="P220" s="112"/>
      <c r="Q220" s="112"/>
      <c r="R220" s="112"/>
    </row>
    <row r="221" spans="2:18">
      <c r="B221" s="316"/>
      <c r="C221" s="316"/>
      <c r="D221" s="313"/>
      <c r="E221" s="60">
        <v>2</v>
      </c>
      <c r="F221" s="75" t="s">
        <v>230</v>
      </c>
      <c r="G221" s="31" t="s">
        <v>231</v>
      </c>
      <c r="H221" s="77">
        <v>148588243</v>
      </c>
      <c r="I221" s="61">
        <f t="shared" ref="I221" si="393">IFERROR(H221/H225,"-")</f>
        <v>9.4816222432618294E-2</v>
      </c>
      <c r="J221" s="48">
        <v>3357</v>
      </c>
      <c r="K221" s="61">
        <f t="shared" ref="K221" si="394">IFERROR(J221/J225,"-")</f>
        <v>0.57819497071994486</v>
      </c>
      <c r="L221" s="103">
        <f t="shared" si="359"/>
        <v>44262.211200476617</v>
      </c>
      <c r="M221" s="61">
        <f t="shared" ref="M221:M225" si="395">IFERROR(J221/$R$40,0)</f>
        <v>6.9249334736060403E-2</v>
      </c>
      <c r="P221" s="112"/>
      <c r="Q221" s="112"/>
      <c r="R221" s="112"/>
    </row>
    <row r="222" spans="2:18">
      <c r="B222" s="316"/>
      <c r="C222" s="316"/>
      <c r="D222" s="313"/>
      <c r="E222" s="60">
        <v>3</v>
      </c>
      <c r="F222" s="75" t="s">
        <v>226</v>
      </c>
      <c r="G222" s="34" t="s">
        <v>227</v>
      </c>
      <c r="H222" s="77">
        <v>235174199</v>
      </c>
      <c r="I222" s="61">
        <f t="shared" ref="I222" si="396">IFERROR(H222/H225,"-")</f>
        <v>0.15006792403351077</v>
      </c>
      <c r="J222" s="48">
        <v>2762</v>
      </c>
      <c r="K222" s="61">
        <f t="shared" ref="K222" si="397">IFERROR(J222/J225,"-")</f>
        <v>0.47571477781605237</v>
      </c>
      <c r="L222" s="103">
        <f t="shared" si="359"/>
        <v>85146.342867487328</v>
      </c>
      <c r="M222" s="61">
        <f t="shared" si="395"/>
        <v>5.6975472904676444E-2</v>
      </c>
      <c r="P222" s="112"/>
      <c r="Q222" s="112"/>
      <c r="R222" s="112"/>
    </row>
    <row r="223" spans="2:18">
      <c r="B223" s="316"/>
      <c r="C223" s="316"/>
      <c r="D223" s="313"/>
      <c r="E223" s="60">
        <v>4</v>
      </c>
      <c r="F223" s="75" t="s">
        <v>232</v>
      </c>
      <c r="G223" s="34" t="s">
        <v>233</v>
      </c>
      <c r="H223" s="77">
        <v>118641370</v>
      </c>
      <c r="I223" s="61">
        <f t="shared" ref="I223" si="398">IFERROR(H223/H225,"-")</f>
        <v>7.5706706671473112E-2</v>
      </c>
      <c r="J223" s="48">
        <v>2179</v>
      </c>
      <c r="K223" s="61">
        <f t="shared" ref="K223" si="399">IFERROR(J223/J225,"-")</f>
        <v>0.37530141233207026</v>
      </c>
      <c r="L223" s="103">
        <f t="shared" si="359"/>
        <v>54447.622762735198</v>
      </c>
      <c r="M223" s="61">
        <f t="shared" si="395"/>
        <v>4.4949151143841411E-2</v>
      </c>
      <c r="P223" s="112"/>
      <c r="Q223" s="112"/>
      <c r="R223" s="112"/>
    </row>
    <row r="224" spans="2:18" ht="36">
      <c r="B224" s="316"/>
      <c r="C224" s="316"/>
      <c r="D224" s="313"/>
      <c r="E224" s="63">
        <v>5</v>
      </c>
      <c r="F224" s="79" t="s">
        <v>236</v>
      </c>
      <c r="G224" s="35" t="s">
        <v>237</v>
      </c>
      <c r="H224" s="81">
        <v>67589404</v>
      </c>
      <c r="I224" s="101">
        <f t="shared" ref="I224" si="400">IFERROR(H224/H225,"-")</f>
        <v>4.3129737820186087E-2</v>
      </c>
      <c r="J224" s="50">
        <v>2113</v>
      </c>
      <c r="K224" s="101">
        <f t="shared" ref="K224" si="401">IFERROR(J224/J225,"-")</f>
        <v>0.36393386152256285</v>
      </c>
      <c r="L224" s="104">
        <f t="shared" si="359"/>
        <v>31987.413156649312</v>
      </c>
      <c r="M224" s="101">
        <f t="shared" si="395"/>
        <v>4.3587680755822346E-2</v>
      </c>
      <c r="P224" s="112"/>
      <c r="Q224" s="112"/>
      <c r="R224" s="112"/>
    </row>
    <row r="225" spans="2:18">
      <c r="B225" s="299"/>
      <c r="C225" s="299"/>
      <c r="D225" s="315"/>
      <c r="E225" s="82" t="s">
        <v>151</v>
      </c>
      <c r="F225" s="83"/>
      <c r="G225" s="84"/>
      <c r="H225" s="85">
        <v>1567118360</v>
      </c>
      <c r="I225" s="67" t="s">
        <v>132</v>
      </c>
      <c r="J225" s="52">
        <v>5806</v>
      </c>
      <c r="K225" s="67" t="s">
        <v>132</v>
      </c>
      <c r="L225" s="106">
        <f t="shared" si="359"/>
        <v>269913.59972442302</v>
      </c>
      <c r="M225" s="67">
        <f t="shared" si="395"/>
        <v>0.11976813746725251</v>
      </c>
      <c r="P225" s="112"/>
      <c r="Q225" s="112"/>
      <c r="R225" s="112"/>
    </row>
    <row r="226" spans="2:18">
      <c r="B226" s="298">
        <v>38</v>
      </c>
      <c r="C226" s="298" t="s">
        <v>47</v>
      </c>
      <c r="D226" s="312">
        <f>R41</f>
        <v>10298</v>
      </c>
      <c r="E226" s="57">
        <v>1</v>
      </c>
      <c r="F226" s="86" t="s">
        <v>224</v>
      </c>
      <c r="G226" s="30" t="s">
        <v>225</v>
      </c>
      <c r="H226" s="235">
        <v>31579392</v>
      </c>
      <c r="I226" s="58">
        <f t="shared" ref="I226" si="402">IFERROR(H226/H231,"-")</f>
        <v>0.12625006966275551</v>
      </c>
      <c r="J226" s="46">
        <v>661</v>
      </c>
      <c r="K226" s="58">
        <f t="shared" ref="K226" si="403">IFERROR(J226/J231,"-")</f>
        <v>0.7224043715846995</v>
      </c>
      <c r="L226" s="102">
        <f t="shared" si="359"/>
        <v>47775.177004538578</v>
      </c>
      <c r="M226" s="58">
        <f>IFERROR(J226/$R$41,0)</f>
        <v>6.4187220819576618E-2</v>
      </c>
      <c r="P226" s="112"/>
      <c r="Q226" s="112"/>
      <c r="R226" s="112"/>
    </row>
    <row r="227" spans="2:18">
      <c r="B227" s="316"/>
      <c r="C227" s="316"/>
      <c r="D227" s="313"/>
      <c r="E227" s="60">
        <v>2</v>
      </c>
      <c r="F227" s="75" t="s">
        <v>230</v>
      </c>
      <c r="G227" s="31" t="s">
        <v>231</v>
      </c>
      <c r="H227" s="77">
        <v>27053287</v>
      </c>
      <c r="I227" s="61">
        <f t="shared" ref="I227" si="404">IFERROR(H227/H231,"-")</f>
        <v>0.10815532383766344</v>
      </c>
      <c r="J227" s="48">
        <v>569</v>
      </c>
      <c r="K227" s="61">
        <f t="shared" ref="K227" si="405">IFERROR(J227/J231,"-")</f>
        <v>0.62185792349726776</v>
      </c>
      <c r="L227" s="103">
        <f t="shared" si="359"/>
        <v>47545.319859402458</v>
      </c>
      <c r="M227" s="61">
        <f t="shared" ref="M227:M231" si="406">IFERROR(J227/$R$41,0)</f>
        <v>5.5253447271314815E-2</v>
      </c>
      <c r="P227" s="112"/>
      <c r="Q227" s="112"/>
      <c r="R227" s="112"/>
    </row>
    <row r="228" spans="2:18">
      <c r="B228" s="316"/>
      <c r="C228" s="316"/>
      <c r="D228" s="313"/>
      <c r="E228" s="60">
        <v>3</v>
      </c>
      <c r="F228" s="75" t="s">
        <v>226</v>
      </c>
      <c r="G228" s="34" t="s">
        <v>227</v>
      </c>
      <c r="H228" s="77">
        <v>27110212</v>
      </c>
      <c r="I228" s="61">
        <f t="shared" ref="I228" si="407">IFERROR(H228/H231,"-")</f>
        <v>0.10838290216518641</v>
      </c>
      <c r="J228" s="48">
        <v>379</v>
      </c>
      <c r="K228" s="61">
        <f t="shared" ref="K228" si="408">IFERROR(J228/J231,"-")</f>
        <v>0.41420765027322404</v>
      </c>
      <c r="L228" s="103">
        <f t="shared" si="359"/>
        <v>71530.902374670186</v>
      </c>
      <c r="M228" s="61">
        <f t="shared" si="406"/>
        <v>3.6803262769469797E-2</v>
      </c>
      <c r="P228" s="112"/>
      <c r="Q228" s="112"/>
      <c r="R228" s="112"/>
    </row>
    <row r="229" spans="2:18">
      <c r="B229" s="316"/>
      <c r="C229" s="316"/>
      <c r="D229" s="313"/>
      <c r="E229" s="60">
        <v>4</v>
      </c>
      <c r="F229" s="75" t="s">
        <v>232</v>
      </c>
      <c r="G229" s="34" t="s">
        <v>233</v>
      </c>
      <c r="H229" s="77">
        <v>20585977</v>
      </c>
      <c r="I229" s="61">
        <f t="shared" ref="I229" si="409">IFERROR(H229/H231,"-")</f>
        <v>8.2299907177626558E-2</v>
      </c>
      <c r="J229" s="48">
        <v>376</v>
      </c>
      <c r="K229" s="61">
        <f t="shared" ref="K229" si="410">IFERROR(J229/J231,"-")</f>
        <v>0.41092896174863386</v>
      </c>
      <c r="L229" s="103">
        <f t="shared" si="359"/>
        <v>54749.938829787236</v>
      </c>
      <c r="M229" s="61">
        <f t="shared" si="406"/>
        <v>3.6511944066809091E-2</v>
      </c>
      <c r="P229" s="112"/>
      <c r="Q229" s="112"/>
      <c r="R229" s="112"/>
    </row>
    <row r="230" spans="2:18">
      <c r="B230" s="316"/>
      <c r="C230" s="316"/>
      <c r="D230" s="313"/>
      <c r="E230" s="63">
        <v>5</v>
      </c>
      <c r="F230" s="79" t="s">
        <v>234</v>
      </c>
      <c r="G230" s="35" t="s">
        <v>235</v>
      </c>
      <c r="H230" s="81">
        <v>19865069</v>
      </c>
      <c r="I230" s="101">
        <f t="shared" ref="I230" si="411">IFERROR(H230/H231,"-")</f>
        <v>7.941781605882231E-2</v>
      </c>
      <c r="J230" s="50">
        <v>359</v>
      </c>
      <c r="K230" s="101">
        <f t="shared" ref="K230" si="412">IFERROR(J230/J231,"-")</f>
        <v>0.39234972677595631</v>
      </c>
      <c r="L230" s="104">
        <f t="shared" si="359"/>
        <v>55334.454038997217</v>
      </c>
      <c r="M230" s="101">
        <f t="shared" si="406"/>
        <v>3.4861138085065059E-2</v>
      </c>
      <c r="P230" s="112"/>
      <c r="Q230" s="112"/>
      <c r="R230" s="112"/>
    </row>
    <row r="231" spans="2:18">
      <c r="B231" s="299"/>
      <c r="C231" s="299"/>
      <c r="D231" s="315"/>
      <c r="E231" s="82" t="s">
        <v>151</v>
      </c>
      <c r="F231" s="83"/>
      <c r="G231" s="84"/>
      <c r="H231" s="85">
        <v>250133660</v>
      </c>
      <c r="I231" s="67" t="s">
        <v>132</v>
      </c>
      <c r="J231" s="52">
        <v>915</v>
      </c>
      <c r="K231" s="67" t="s">
        <v>132</v>
      </c>
      <c r="L231" s="106">
        <f t="shared" si="359"/>
        <v>273370.12021857925</v>
      </c>
      <c r="M231" s="67">
        <f t="shared" si="406"/>
        <v>8.8852204311516803E-2</v>
      </c>
      <c r="P231" s="112"/>
      <c r="Q231" s="112"/>
      <c r="R231" s="112"/>
    </row>
    <row r="232" spans="2:18">
      <c r="B232" s="298">
        <v>39</v>
      </c>
      <c r="C232" s="298" t="s">
        <v>10</v>
      </c>
      <c r="D232" s="312">
        <f>R42</f>
        <v>57396</v>
      </c>
      <c r="E232" s="57">
        <v>1</v>
      </c>
      <c r="F232" s="86" t="s">
        <v>224</v>
      </c>
      <c r="G232" s="30" t="s">
        <v>225</v>
      </c>
      <c r="H232" s="235">
        <v>223128549</v>
      </c>
      <c r="I232" s="58">
        <f t="shared" ref="I232" si="413">IFERROR(H232/H237,"-")</f>
        <v>0.1444854346655286</v>
      </c>
      <c r="J232" s="46">
        <v>3620</v>
      </c>
      <c r="K232" s="58">
        <f t="shared" ref="K232" si="414">IFERROR(J232/J237,"-")</f>
        <v>0.69401840490797551</v>
      </c>
      <c r="L232" s="102">
        <f t="shared" si="359"/>
        <v>61637.720718232042</v>
      </c>
      <c r="M232" s="58">
        <f>IFERROR(J232/$R$42,0)</f>
        <v>6.3070597254164057E-2</v>
      </c>
      <c r="P232" s="112"/>
      <c r="Q232" s="112"/>
      <c r="R232" s="112"/>
    </row>
    <row r="233" spans="2:18">
      <c r="B233" s="316"/>
      <c r="C233" s="316"/>
      <c r="D233" s="313"/>
      <c r="E233" s="60">
        <v>2</v>
      </c>
      <c r="F233" s="75" t="s">
        <v>230</v>
      </c>
      <c r="G233" s="31" t="s">
        <v>231</v>
      </c>
      <c r="H233" s="77">
        <v>145422576</v>
      </c>
      <c r="I233" s="61">
        <f t="shared" ref="I233" si="415">IFERROR(H233/H237,"-")</f>
        <v>9.4167439342514925E-2</v>
      </c>
      <c r="J233" s="48">
        <v>3065</v>
      </c>
      <c r="K233" s="61">
        <f t="shared" ref="K233" si="416">IFERROR(J233/J237,"-")</f>
        <v>0.58761503067484666</v>
      </c>
      <c r="L233" s="103">
        <f t="shared" si="359"/>
        <v>47446.1911908646</v>
      </c>
      <c r="M233" s="61">
        <f t="shared" ref="M233:M237" si="417">IFERROR(J233/$R$42,0)</f>
        <v>5.3400933862986971E-2</v>
      </c>
      <c r="P233" s="112"/>
      <c r="Q233" s="112"/>
      <c r="R233" s="112"/>
    </row>
    <row r="234" spans="2:18">
      <c r="B234" s="316"/>
      <c r="C234" s="316"/>
      <c r="D234" s="313"/>
      <c r="E234" s="60">
        <v>3</v>
      </c>
      <c r="F234" s="75" t="s">
        <v>226</v>
      </c>
      <c r="G234" s="34" t="s">
        <v>227</v>
      </c>
      <c r="H234" s="77">
        <v>229453416</v>
      </c>
      <c r="I234" s="61">
        <f t="shared" ref="I234" si="418">IFERROR(H234/H237,"-")</f>
        <v>0.14858106098404447</v>
      </c>
      <c r="J234" s="48">
        <v>2392</v>
      </c>
      <c r="K234" s="61">
        <f t="shared" ref="K234" si="419">IFERROR(J234/J237,"-")</f>
        <v>0.45858895705521474</v>
      </c>
      <c r="L234" s="103">
        <f t="shared" si="359"/>
        <v>95925.341137123745</v>
      </c>
      <c r="M234" s="61">
        <f t="shared" si="417"/>
        <v>4.1675378075127188E-2</v>
      </c>
      <c r="P234" s="112"/>
      <c r="Q234" s="112"/>
      <c r="R234" s="112"/>
    </row>
    <row r="235" spans="2:18" ht="36">
      <c r="B235" s="316"/>
      <c r="C235" s="316"/>
      <c r="D235" s="313"/>
      <c r="E235" s="60">
        <v>4</v>
      </c>
      <c r="F235" s="75" t="s">
        <v>236</v>
      </c>
      <c r="G235" s="34" t="s">
        <v>237</v>
      </c>
      <c r="H235" s="77">
        <v>82433048</v>
      </c>
      <c r="I235" s="61">
        <f t="shared" ref="I235" si="420">IFERROR(H235/H237,"-")</f>
        <v>5.337898186701507E-2</v>
      </c>
      <c r="J235" s="48">
        <v>1998</v>
      </c>
      <c r="K235" s="61">
        <f t="shared" ref="K235" si="421">IFERROR(J235/J237,"-")</f>
        <v>0.38305214723926378</v>
      </c>
      <c r="L235" s="103">
        <f t="shared" si="359"/>
        <v>41257.781781781785</v>
      </c>
      <c r="M235" s="61">
        <f t="shared" si="417"/>
        <v>3.4810788208237506E-2</v>
      </c>
      <c r="P235" s="112"/>
      <c r="Q235" s="112"/>
      <c r="R235" s="112"/>
    </row>
    <row r="236" spans="2:18" ht="24">
      <c r="B236" s="316"/>
      <c r="C236" s="316"/>
      <c r="D236" s="313"/>
      <c r="E236" s="63">
        <v>5</v>
      </c>
      <c r="F236" s="79" t="s">
        <v>260</v>
      </c>
      <c r="G236" s="35" t="s">
        <v>261</v>
      </c>
      <c r="H236" s="81">
        <v>35528392</v>
      </c>
      <c r="I236" s="101">
        <f t="shared" ref="I236" si="422">IFERROR(H236/H237,"-")</f>
        <v>2.3006178205762857E-2</v>
      </c>
      <c r="J236" s="50">
        <v>1968</v>
      </c>
      <c r="K236" s="101">
        <f t="shared" ref="K236" si="423">IFERROR(J236/J237,"-")</f>
        <v>0.3773006134969325</v>
      </c>
      <c r="L236" s="104">
        <f t="shared" si="359"/>
        <v>18053.044715447155</v>
      </c>
      <c r="M236" s="101">
        <f t="shared" si="417"/>
        <v>3.4288103700606316E-2</v>
      </c>
      <c r="P236" s="112"/>
      <c r="Q236" s="112"/>
      <c r="R236" s="112"/>
    </row>
    <row r="237" spans="2:18">
      <c r="B237" s="299"/>
      <c r="C237" s="299"/>
      <c r="D237" s="315"/>
      <c r="E237" s="82" t="s">
        <v>151</v>
      </c>
      <c r="F237" s="83"/>
      <c r="G237" s="84"/>
      <c r="H237" s="85">
        <v>1544297870</v>
      </c>
      <c r="I237" s="67" t="s">
        <v>132</v>
      </c>
      <c r="J237" s="52">
        <v>5216</v>
      </c>
      <c r="K237" s="67" t="s">
        <v>132</v>
      </c>
      <c r="L237" s="106">
        <f t="shared" si="359"/>
        <v>296069.37691717793</v>
      </c>
      <c r="M237" s="67">
        <f t="shared" si="417"/>
        <v>9.0877413060143561E-2</v>
      </c>
      <c r="P237" s="112"/>
      <c r="Q237" s="112"/>
      <c r="R237" s="112"/>
    </row>
    <row r="238" spans="2:18">
      <c r="B238" s="298">
        <v>40</v>
      </c>
      <c r="C238" s="298" t="s">
        <v>48</v>
      </c>
      <c r="D238" s="312">
        <f>R43</f>
        <v>12654</v>
      </c>
      <c r="E238" s="57">
        <v>1</v>
      </c>
      <c r="F238" s="86" t="s">
        <v>224</v>
      </c>
      <c r="G238" s="30" t="s">
        <v>225</v>
      </c>
      <c r="H238" s="235">
        <v>34619910</v>
      </c>
      <c r="I238" s="58">
        <f t="shared" ref="I238" si="424">IFERROR(H238/H243,"-")</f>
        <v>0.12043297960315039</v>
      </c>
      <c r="J238" s="46">
        <v>737</v>
      </c>
      <c r="K238" s="58">
        <f t="shared" ref="K238" si="425">IFERROR(J238/J243,"-")</f>
        <v>0.67988929889298888</v>
      </c>
      <c r="L238" s="102">
        <f t="shared" si="359"/>
        <v>46974.097693351425</v>
      </c>
      <c r="M238" s="58">
        <f>IFERROR(J238/$R$43,0)</f>
        <v>5.8242452979295083E-2</v>
      </c>
      <c r="P238" s="112"/>
      <c r="Q238" s="112"/>
      <c r="R238" s="112"/>
    </row>
    <row r="239" spans="2:18">
      <c r="B239" s="316"/>
      <c r="C239" s="316"/>
      <c r="D239" s="313"/>
      <c r="E239" s="60">
        <v>2</v>
      </c>
      <c r="F239" s="75" t="s">
        <v>230</v>
      </c>
      <c r="G239" s="31" t="s">
        <v>231</v>
      </c>
      <c r="H239" s="77">
        <v>33392656</v>
      </c>
      <c r="I239" s="61">
        <f t="shared" ref="I239" si="426">IFERROR(H239/H243,"-")</f>
        <v>0.1161637063453665</v>
      </c>
      <c r="J239" s="48">
        <v>697</v>
      </c>
      <c r="K239" s="61">
        <f t="shared" ref="K239" si="427">IFERROR(J239/J243,"-")</f>
        <v>0.6429889298892989</v>
      </c>
      <c r="L239" s="103">
        <f t="shared" si="359"/>
        <v>47909.119081779056</v>
      </c>
      <c r="M239" s="61">
        <f t="shared" ref="M239:M243" si="428">IFERROR(J239/$R$43,0)</f>
        <v>5.5081397186660344E-2</v>
      </c>
      <c r="P239" s="112"/>
      <c r="Q239" s="112"/>
      <c r="R239" s="112"/>
    </row>
    <row r="240" spans="2:18">
      <c r="B240" s="316"/>
      <c r="C240" s="316"/>
      <c r="D240" s="313"/>
      <c r="E240" s="60">
        <v>3</v>
      </c>
      <c r="F240" s="75" t="s">
        <v>226</v>
      </c>
      <c r="G240" s="34" t="s">
        <v>227</v>
      </c>
      <c r="H240" s="77">
        <v>35694289</v>
      </c>
      <c r="I240" s="61">
        <f t="shared" ref="I240" si="429">IFERROR(H240/H243,"-")</f>
        <v>0.12417044351316786</v>
      </c>
      <c r="J240" s="48">
        <v>524</v>
      </c>
      <c r="K240" s="61">
        <f t="shared" ref="K240" si="430">IFERROR(J240/J243,"-")</f>
        <v>0.48339483394833949</v>
      </c>
      <c r="L240" s="103">
        <f t="shared" si="359"/>
        <v>68118.872137404585</v>
      </c>
      <c r="M240" s="61">
        <f t="shared" si="428"/>
        <v>4.1409830883515096E-2</v>
      </c>
      <c r="P240" s="112"/>
      <c r="Q240" s="112"/>
      <c r="R240" s="112"/>
    </row>
    <row r="241" spans="2:18">
      <c r="B241" s="316"/>
      <c r="C241" s="316"/>
      <c r="D241" s="313"/>
      <c r="E241" s="60">
        <v>4</v>
      </c>
      <c r="F241" s="75" t="s">
        <v>232</v>
      </c>
      <c r="G241" s="34" t="s">
        <v>233</v>
      </c>
      <c r="H241" s="77">
        <v>17618049</v>
      </c>
      <c r="I241" s="61">
        <f t="shared" ref="I241" si="431">IFERROR(H241/H243,"-")</f>
        <v>6.1288262617213735E-2</v>
      </c>
      <c r="J241" s="48">
        <v>419</v>
      </c>
      <c r="K241" s="61">
        <f t="shared" ref="K241" si="432">IFERROR(J241/J243,"-")</f>
        <v>0.38653136531365312</v>
      </c>
      <c r="L241" s="103">
        <f t="shared" si="359"/>
        <v>42047.849642004774</v>
      </c>
      <c r="M241" s="61">
        <f t="shared" si="428"/>
        <v>3.3112059427848901E-2</v>
      </c>
      <c r="P241" s="112"/>
      <c r="Q241" s="112"/>
      <c r="R241" s="112"/>
    </row>
    <row r="242" spans="2:18" ht="36">
      <c r="B242" s="316"/>
      <c r="C242" s="316"/>
      <c r="D242" s="313"/>
      <c r="E242" s="63">
        <v>5</v>
      </c>
      <c r="F242" s="79" t="s">
        <v>236</v>
      </c>
      <c r="G242" s="35" t="s">
        <v>237</v>
      </c>
      <c r="H242" s="81">
        <v>17595228</v>
      </c>
      <c r="I242" s="101">
        <f t="shared" ref="I242" si="433">IFERROR(H242/H243,"-")</f>
        <v>6.1208874743948802E-2</v>
      </c>
      <c r="J242" s="50">
        <v>413</v>
      </c>
      <c r="K242" s="101">
        <f t="shared" ref="K242" si="434">IFERROR(J242/J243,"-")</f>
        <v>0.38099630996309963</v>
      </c>
      <c r="L242" s="104">
        <f t="shared" si="359"/>
        <v>42603.457627118645</v>
      </c>
      <c r="M242" s="101">
        <f t="shared" si="428"/>
        <v>3.2637901058953693E-2</v>
      </c>
      <c r="P242" s="112"/>
      <c r="Q242" s="112"/>
      <c r="R242" s="112"/>
    </row>
    <row r="243" spans="2:18">
      <c r="B243" s="299"/>
      <c r="C243" s="299"/>
      <c r="D243" s="315"/>
      <c r="E243" s="82" t="s">
        <v>151</v>
      </c>
      <c r="F243" s="83"/>
      <c r="G243" s="84"/>
      <c r="H243" s="85">
        <v>287462040</v>
      </c>
      <c r="I243" s="67" t="s">
        <v>132</v>
      </c>
      <c r="J243" s="52">
        <v>1084</v>
      </c>
      <c r="K243" s="67" t="s">
        <v>132</v>
      </c>
      <c r="L243" s="106">
        <f t="shared" si="359"/>
        <v>265186.38376383763</v>
      </c>
      <c r="M243" s="67">
        <f t="shared" si="428"/>
        <v>8.5664611980401456E-2</v>
      </c>
      <c r="P243" s="112"/>
      <c r="Q243" s="112"/>
      <c r="R243" s="112"/>
    </row>
    <row r="244" spans="2:18">
      <c r="B244" s="298">
        <v>41</v>
      </c>
      <c r="C244" s="298" t="s">
        <v>15</v>
      </c>
      <c r="D244" s="312">
        <f>R44</f>
        <v>23319</v>
      </c>
      <c r="E244" s="57">
        <v>1</v>
      </c>
      <c r="F244" s="86" t="s">
        <v>224</v>
      </c>
      <c r="G244" s="30" t="s">
        <v>225</v>
      </c>
      <c r="H244" s="235">
        <v>100462894</v>
      </c>
      <c r="I244" s="58">
        <f t="shared" ref="I244" si="435">IFERROR(H244/H249,"-")</f>
        <v>0.14269599773261085</v>
      </c>
      <c r="J244" s="46">
        <v>1794</v>
      </c>
      <c r="K244" s="58">
        <f t="shared" ref="K244" si="436">IFERROR(J244/J249,"-")</f>
        <v>0.6956184567661885</v>
      </c>
      <c r="L244" s="102">
        <f t="shared" si="359"/>
        <v>55999.383500557415</v>
      </c>
      <c r="M244" s="58">
        <f>IFERROR(J244/$R$44,0)</f>
        <v>7.6932973112054548E-2</v>
      </c>
      <c r="P244" s="112"/>
      <c r="Q244" s="112"/>
      <c r="R244" s="112"/>
    </row>
    <row r="245" spans="2:18">
      <c r="B245" s="316"/>
      <c r="C245" s="316"/>
      <c r="D245" s="313"/>
      <c r="E245" s="60">
        <v>2</v>
      </c>
      <c r="F245" s="75" t="s">
        <v>230</v>
      </c>
      <c r="G245" s="31" t="s">
        <v>231</v>
      </c>
      <c r="H245" s="77">
        <v>76608432</v>
      </c>
      <c r="I245" s="61">
        <f t="shared" ref="I245" si="437">IFERROR(H245/H249,"-")</f>
        <v>0.10881347534116301</v>
      </c>
      <c r="J245" s="48">
        <v>1592</v>
      </c>
      <c r="K245" s="61">
        <f t="shared" ref="K245" si="438">IFERROR(J245/J249,"-")</f>
        <v>0.61729352462194653</v>
      </c>
      <c r="L245" s="103">
        <f t="shared" si="359"/>
        <v>48120.874371859296</v>
      </c>
      <c r="M245" s="61">
        <f t="shared" ref="M245:M249" si="439">IFERROR(J245/$R$44,0)</f>
        <v>6.8270509026973708E-2</v>
      </c>
      <c r="P245" s="112"/>
      <c r="Q245" s="112"/>
      <c r="R245" s="112"/>
    </row>
    <row r="246" spans="2:18">
      <c r="B246" s="316"/>
      <c r="C246" s="316"/>
      <c r="D246" s="313"/>
      <c r="E246" s="60">
        <v>3</v>
      </c>
      <c r="F246" s="75" t="s">
        <v>226</v>
      </c>
      <c r="G246" s="34" t="s">
        <v>227</v>
      </c>
      <c r="H246" s="77">
        <v>82898021</v>
      </c>
      <c r="I246" s="61">
        <f t="shared" ref="I246" si="440">IFERROR(H246/H249,"-")</f>
        <v>0.11774711384139429</v>
      </c>
      <c r="J246" s="48">
        <v>1157</v>
      </c>
      <c r="K246" s="61">
        <f t="shared" ref="K246" si="441">IFERROR(J246/J249,"-")</f>
        <v>0.44862349747964325</v>
      </c>
      <c r="L246" s="103">
        <f t="shared" si="359"/>
        <v>71649.110630942087</v>
      </c>
      <c r="M246" s="61">
        <f t="shared" si="439"/>
        <v>4.9616192804151124E-2</v>
      </c>
      <c r="P246" s="112"/>
      <c r="Q246" s="112"/>
      <c r="R246" s="112"/>
    </row>
    <row r="247" spans="2:18">
      <c r="B247" s="316"/>
      <c r="C247" s="316"/>
      <c r="D247" s="313"/>
      <c r="E247" s="60">
        <v>4</v>
      </c>
      <c r="F247" s="75" t="s">
        <v>234</v>
      </c>
      <c r="G247" s="34" t="s">
        <v>235</v>
      </c>
      <c r="H247" s="77">
        <v>59627126</v>
      </c>
      <c r="I247" s="61">
        <f t="shared" ref="I247" si="442">IFERROR(H247/H249,"-")</f>
        <v>8.4693481321552438E-2</v>
      </c>
      <c r="J247" s="48">
        <v>1076</v>
      </c>
      <c r="K247" s="61">
        <f t="shared" ref="K247" si="443">IFERROR(J247/J249,"-")</f>
        <v>0.41721597518417991</v>
      </c>
      <c r="L247" s="103">
        <f t="shared" si="359"/>
        <v>55415.544609665427</v>
      </c>
      <c r="M247" s="61">
        <f t="shared" si="439"/>
        <v>4.6142630473004848E-2</v>
      </c>
      <c r="P247" s="112"/>
      <c r="Q247" s="112"/>
      <c r="R247" s="112"/>
    </row>
    <row r="248" spans="2:18" ht="36">
      <c r="B248" s="316"/>
      <c r="C248" s="316"/>
      <c r="D248" s="313"/>
      <c r="E248" s="63">
        <v>5</v>
      </c>
      <c r="F248" s="79" t="s">
        <v>236</v>
      </c>
      <c r="G248" s="35" t="s">
        <v>237</v>
      </c>
      <c r="H248" s="81">
        <v>31278319</v>
      </c>
      <c r="I248" s="101">
        <f t="shared" ref="I248" si="444">IFERROR(H248/H249,"-")</f>
        <v>4.4427258258197093E-2</v>
      </c>
      <c r="J248" s="50">
        <v>1009</v>
      </c>
      <c r="K248" s="101">
        <f t="shared" ref="K248" si="445">IFERROR(J248/J249,"-")</f>
        <v>0.39123691353237688</v>
      </c>
      <c r="L248" s="104">
        <f t="shared" si="359"/>
        <v>30999.32507433102</v>
      </c>
      <c r="M248" s="101">
        <f t="shared" si="439"/>
        <v>4.3269436939834469E-2</v>
      </c>
      <c r="P248" s="112"/>
      <c r="Q248" s="112"/>
      <c r="R248" s="112"/>
    </row>
    <row r="249" spans="2:18">
      <c r="B249" s="299"/>
      <c r="C249" s="299"/>
      <c r="D249" s="315"/>
      <c r="E249" s="82" t="s">
        <v>151</v>
      </c>
      <c r="F249" s="83"/>
      <c r="G249" s="84"/>
      <c r="H249" s="85">
        <v>704034420</v>
      </c>
      <c r="I249" s="67" t="s">
        <v>132</v>
      </c>
      <c r="J249" s="52">
        <v>2579</v>
      </c>
      <c r="K249" s="67" t="s">
        <v>132</v>
      </c>
      <c r="L249" s="106">
        <f t="shared" si="359"/>
        <v>272987.36719658785</v>
      </c>
      <c r="M249" s="67">
        <f t="shared" si="439"/>
        <v>0.11059650928427463</v>
      </c>
      <c r="P249" s="112"/>
      <c r="Q249" s="112"/>
      <c r="R249" s="112"/>
    </row>
    <row r="250" spans="2:18">
      <c r="B250" s="298">
        <v>42</v>
      </c>
      <c r="C250" s="298" t="s">
        <v>16</v>
      </c>
      <c r="D250" s="312">
        <f>R45</f>
        <v>59276</v>
      </c>
      <c r="E250" s="57">
        <v>1</v>
      </c>
      <c r="F250" s="86" t="s">
        <v>224</v>
      </c>
      <c r="G250" s="30" t="s">
        <v>225</v>
      </c>
      <c r="H250" s="235">
        <v>263017652</v>
      </c>
      <c r="I250" s="58">
        <f t="shared" ref="I250" si="446">IFERROR(H250/H255,"-")</f>
        <v>0.17897888578762811</v>
      </c>
      <c r="J250" s="46">
        <v>4108</v>
      </c>
      <c r="K250" s="58">
        <f t="shared" ref="K250" si="447">IFERROR(J250/J255,"-")</f>
        <v>0.72656526353024409</v>
      </c>
      <c r="L250" s="102">
        <f t="shared" si="359"/>
        <v>64025.718597857842</v>
      </c>
      <c r="M250" s="58">
        <f>IFERROR(J250/$R$45,0)</f>
        <v>6.930292192455631E-2</v>
      </c>
      <c r="P250" s="112"/>
      <c r="Q250" s="112"/>
      <c r="R250" s="112"/>
    </row>
    <row r="251" spans="2:18">
      <c r="B251" s="316"/>
      <c r="C251" s="316"/>
      <c r="D251" s="313"/>
      <c r="E251" s="60">
        <v>2</v>
      </c>
      <c r="F251" s="75" t="s">
        <v>230</v>
      </c>
      <c r="G251" s="31" t="s">
        <v>231</v>
      </c>
      <c r="H251" s="77">
        <v>143595306</v>
      </c>
      <c r="I251" s="61">
        <f t="shared" ref="I251" si="448">IFERROR(H251/H255,"-")</f>
        <v>9.7714079936404838E-2</v>
      </c>
      <c r="J251" s="48">
        <v>3373</v>
      </c>
      <c r="K251" s="61">
        <f t="shared" ref="K251" si="449">IFERROR(J251/J255,"-")</f>
        <v>0.59656880084895647</v>
      </c>
      <c r="L251" s="103">
        <f t="shared" si="359"/>
        <v>42571.985176400827</v>
      </c>
      <c r="M251" s="61">
        <f t="shared" ref="M251:M255" si="450">IFERROR(J251/$R$45,0)</f>
        <v>5.690329981780147E-2</v>
      </c>
      <c r="P251" s="112"/>
      <c r="Q251" s="112"/>
      <c r="R251" s="112"/>
    </row>
    <row r="252" spans="2:18">
      <c r="B252" s="316"/>
      <c r="C252" s="316"/>
      <c r="D252" s="313"/>
      <c r="E252" s="60">
        <v>3</v>
      </c>
      <c r="F252" s="75" t="s">
        <v>226</v>
      </c>
      <c r="G252" s="34" t="s">
        <v>227</v>
      </c>
      <c r="H252" s="77">
        <v>202625857</v>
      </c>
      <c r="I252" s="61">
        <f t="shared" ref="I252" si="451">IFERROR(H252/H255,"-")</f>
        <v>0.13788333156294494</v>
      </c>
      <c r="J252" s="48">
        <v>2892</v>
      </c>
      <c r="K252" s="61">
        <f t="shared" ref="K252" si="452">IFERROR(J252/J255,"-")</f>
        <v>0.511496285815352</v>
      </c>
      <c r="L252" s="103">
        <f t="shared" si="359"/>
        <v>70064.265905947439</v>
      </c>
      <c r="M252" s="61">
        <f t="shared" si="450"/>
        <v>4.878871718739456E-2</v>
      </c>
      <c r="P252" s="112"/>
      <c r="Q252" s="112"/>
      <c r="R252" s="112"/>
    </row>
    <row r="253" spans="2:18" ht="36">
      <c r="B253" s="316"/>
      <c r="C253" s="316"/>
      <c r="D253" s="313"/>
      <c r="E253" s="60">
        <v>4</v>
      </c>
      <c r="F253" s="75" t="s">
        <v>236</v>
      </c>
      <c r="G253" s="34" t="s">
        <v>237</v>
      </c>
      <c r="H253" s="77">
        <v>70670574</v>
      </c>
      <c r="I253" s="61">
        <f t="shared" ref="I253" si="453">IFERROR(H253/H255,"-")</f>
        <v>4.80900825336701E-2</v>
      </c>
      <c r="J253" s="48">
        <v>2316</v>
      </c>
      <c r="K253" s="61">
        <f t="shared" ref="K253" si="454">IFERROR(J253/J255,"-")</f>
        <v>0.40962150689777149</v>
      </c>
      <c r="L253" s="103">
        <f t="shared" si="359"/>
        <v>30514.064766839379</v>
      </c>
      <c r="M253" s="61">
        <f t="shared" si="450"/>
        <v>3.9071462311896892E-2</v>
      </c>
      <c r="P253" s="112"/>
      <c r="Q253" s="112"/>
      <c r="R253" s="112"/>
    </row>
    <row r="254" spans="2:18" ht="24">
      <c r="B254" s="316"/>
      <c r="C254" s="316"/>
      <c r="D254" s="313"/>
      <c r="E254" s="63">
        <v>5</v>
      </c>
      <c r="F254" s="79" t="s">
        <v>260</v>
      </c>
      <c r="G254" s="35" t="s">
        <v>261</v>
      </c>
      <c r="H254" s="81">
        <v>38273024</v>
      </c>
      <c r="I254" s="101">
        <f t="shared" ref="I254" si="455">IFERROR(H254/H255,"-")</f>
        <v>2.6044119621458525E-2</v>
      </c>
      <c r="J254" s="50">
        <v>2166</v>
      </c>
      <c r="K254" s="101">
        <f t="shared" ref="K254" si="456">IFERROR(J254/J255,"-")</f>
        <v>0.38309161655465157</v>
      </c>
      <c r="L254" s="104">
        <f t="shared" si="359"/>
        <v>17669.909510618651</v>
      </c>
      <c r="M254" s="101">
        <f t="shared" si="450"/>
        <v>3.6540927188069373E-2</v>
      </c>
      <c r="P254" s="112"/>
      <c r="Q254" s="112"/>
      <c r="R254" s="112"/>
    </row>
    <row r="255" spans="2:18">
      <c r="B255" s="299"/>
      <c r="C255" s="299"/>
      <c r="D255" s="315"/>
      <c r="E255" s="82" t="s">
        <v>151</v>
      </c>
      <c r="F255" s="83"/>
      <c r="G255" s="84"/>
      <c r="H255" s="85">
        <v>1469545700</v>
      </c>
      <c r="I255" s="67" t="s">
        <v>132</v>
      </c>
      <c r="J255" s="52">
        <v>5654</v>
      </c>
      <c r="K255" s="67" t="s">
        <v>132</v>
      </c>
      <c r="L255" s="106">
        <f t="shared" si="359"/>
        <v>259912.57516802265</v>
      </c>
      <c r="M255" s="67">
        <f t="shared" si="450"/>
        <v>9.5384303934138603E-2</v>
      </c>
      <c r="P255" s="112"/>
      <c r="Q255" s="112"/>
      <c r="R255" s="112"/>
    </row>
    <row r="256" spans="2:18">
      <c r="B256" s="298">
        <v>43</v>
      </c>
      <c r="C256" s="298" t="s">
        <v>11</v>
      </c>
      <c r="D256" s="312">
        <f>R46</f>
        <v>36315</v>
      </c>
      <c r="E256" s="57">
        <v>1</v>
      </c>
      <c r="F256" s="86" t="s">
        <v>224</v>
      </c>
      <c r="G256" s="30" t="s">
        <v>225</v>
      </c>
      <c r="H256" s="235">
        <v>151319294</v>
      </c>
      <c r="I256" s="58">
        <f t="shared" ref="I256" si="457">IFERROR(H256/H261,"-")</f>
        <v>0.13889886830122844</v>
      </c>
      <c r="J256" s="46">
        <v>2686</v>
      </c>
      <c r="K256" s="58">
        <f t="shared" ref="K256" si="458">IFERROR(J256/J261,"-")</f>
        <v>0.68995633187772931</v>
      </c>
      <c r="L256" s="102">
        <f t="shared" si="359"/>
        <v>56336.297096053611</v>
      </c>
      <c r="M256" s="58">
        <f>IFERROR(J256/$R$46,0)</f>
        <v>7.396392675203084E-2</v>
      </c>
      <c r="P256" s="112"/>
      <c r="Q256" s="112"/>
      <c r="R256" s="112"/>
    </row>
    <row r="257" spans="2:18">
      <c r="B257" s="316"/>
      <c r="C257" s="316"/>
      <c r="D257" s="313"/>
      <c r="E257" s="60">
        <v>2</v>
      </c>
      <c r="F257" s="75" t="s">
        <v>230</v>
      </c>
      <c r="G257" s="31" t="s">
        <v>231</v>
      </c>
      <c r="H257" s="77">
        <v>103791151</v>
      </c>
      <c r="I257" s="61">
        <f t="shared" ref="I257" si="459">IFERROR(H257/H261,"-")</f>
        <v>9.5271878638172311E-2</v>
      </c>
      <c r="J257" s="48">
        <v>2275</v>
      </c>
      <c r="K257" s="61">
        <f t="shared" ref="K257" si="460">IFERROR(J257/J261,"-")</f>
        <v>0.58438222450552268</v>
      </c>
      <c r="L257" s="103">
        <f t="shared" si="359"/>
        <v>45622.483956043958</v>
      </c>
      <c r="M257" s="61">
        <f t="shared" ref="M257:M261" si="461">IFERROR(J257/$R$46,0)</f>
        <v>6.2646289412088663E-2</v>
      </c>
      <c r="P257" s="112"/>
      <c r="Q257" s="112"/>
      <c r="R257" s="112"/>
    </row>
    <row r="258" spans="2:18">
      <c r="B258" s="316"/>
      <c r="C258" s="316"/>
      <c r="D258" s="313"/>
      <c r="E258" s="60">
        <v>3</v>
      </c>
      <c r="F258" s="75" t="s">
        <v>226</v>
      </c>
      <c r="G258" s="34" t="s">
        <v>227</v>
      </c>
      <c r="H258" s="77">
        <v>146991391</v>
      </c>
      <c r="I258" s="61">
        <f t="shared" ref="I258" si="462">IFERROR(H258/H261,"-")</f>
        <v>0.13492620352777601</v>
      </c>
      <c r="J258" s="48">
        <v>1821</v>
      </c>
      <c r="K258" s="61">
        <f t="shared" ref="K258" si="463">IFERROR(J258/J261,"-")</f>
        <v>0.46776265091189312</v>
      </c>
      <c r="L258" s="103">
        <f t="shared" si="359"/>
        <v>80720.148819330032</v>
      </c>
      <c r="M258" s="61">
        <f t="shared" si="461"/>
        <v>5.0144568360181746E-2</v>
      </c>
      <c r="P258" s="112"/>
      <c r="Q258" s="112"/>
      <c r="R258" s="112"/>
    </row>
    <row r="259" spans="2:18" ht="36">
      <c r="B259" s="316"/>
      <c r="C259" s="316"/>
      <c r="D259" s="313"/>
      <c r="E259" s="60">
        <v>4</v>
      </c>
      <c r="F259" s="75" t="s">
        <v>236</v>
      </c>
      <c r="G259" s="34" t="s">
        <v>237</v>
      </c>
      <c r="H259" s="77">
        <v>54604659</v>
      </c>
      <c r="I259" s="61">
        <f t="shared" ref="I259" si="464">IFERROR(H259/H261,"-")</f>
        <v>5.0122658773933272E-2</v>
      </c>
      <c r="J259" s="48">
        <v>1519</v>
      </c>
      <c r="K259" s="61">
        <f t="shared" ref="K259" si="465">IFERROR(J259/J261,"-")</f>
        <v>0.39018751605445673</v>
      </c>
      <c r="L259" s="103">
        <f t="shared" si="359"/>
        <v>35947.767610269912</v>
      </c>
      <c r="M259" s="61">
        <f t="shared" si="461"/>
        <v>4.1828445545917664E-2</v>
      </c>
      <c r="P259" s="112"/>
      <c r="Q259" s="112"/>
      <c r="R259" s="112"/>
    </row>
    <row r="260" spans="2:18">
      <c r="B260" s="316"/>
      <c r="C260" s="316"/>
      <c r="D260" s="313"/>
      <c r="E260" s="63">
        <v>5</v>
      </c>
      <c r="F260" s="79" t="s">
        <v>234</v>
      </c>
      <c r="G260" s="35" t="s">
        <v>235</v>
      </c>
      <c r="H260" s="81">
        <v>68882138</v>
      </c>
      <c r="I260" s="101">
        <f t="shared" ref="I260" si="466">IFERROR(H260/H261,"-")</f>
        <v>6.3228229272395645E-2</v>
      </c>
      <c r="J260" s="50">
        <v>1490</v>
      </c>
      <c r="K260" s="101">
        <f t="shared" ref="K260" si="467">IFERROR(J260/J261,"-")</f>
        <v>0.38273824813768303</v>
      </c>
      <c r="L260" s="104">
        <f t="shared" si="359"/>
        <v>46229.622818791948</v>
      </c>
      <c r="M260" s="101">
        <f t="shared" si="461"/>
        <v>4.1029877461104224E-2</v>
      </c>
      <c r="P260" s="112"/>
      <c r="Q260" s="112"/>
      <c r="R260" s="112"/>
    </row>
    <row r="261" spans="2:18">
      <c r="B261" s="299"/>
      <c r="C261" s="299"/>
      <c r="D261" s="315"/>
      <c r="E261" s="82" t="s">
        <v>151</v>
      </c>
      <c r="F261" s="83"/>
      <c r="G261" s="84"/>
      <c r="H261" s="85">
        <v>1089420640</v>
      </c>
      <c r="I261" s="67" t="s">
        <v>132</v>
      </c>
      <c r="J261" s="52">
        <v>3893</v>
      </c>
      <c r="K261" s="67" t="s">
        <v>132</v>
      </c>
      <c r="L261" s="106">
        <f t="shared" si="359"/>
        <v>279840.90418700234</v>
      </c>
      <c r="M261" s="67">
        <f t="shared" si="461"/>
        <v>0.10720088117857635</v>
      </c>
      <c r="P261" s="112"/>
      <c r="Q261" s="112"/>
      <c r="R261" s="112"/>
    </row>
    <row r="262" spans="2:18">
      <c r="B262" s="298">
        <v>44</v>
      </c>
      <c r="C262" s="298" t="s">
        <v>23</v>
      </c>
      <c r="D262" s="312">
        <f>R47</f>
        <v>41260</v>
      </c>
      <c r="E262" s="57">
        <v>1</v>
      </c>
      <c r="F262" s="86" t="s">
        <v>224</v>
      </c>
      <c r="G262" s="30" t="s">
        <v>225</v>
      </c>
      <c r="H262" s="235">
        <v>211456397</v>
      </c>
      <c r="I262" s="58">
        <f t="shared" ref="I262" si="468">IFERROR(H262/H267,"-")</f>
        <v>0.12616506481857054</v>
      </c>
      <c r="J262" s="46">
        <v>3212</v>
      </c>
      <c r="K262" s="58">
        <f t="shared" ref="K262" si="469">IFERROR(J262/J267,"-")</f>
        <v>0.677351328553353</v>
      </c>
      <c r="L262" s="102">
        <f t="shared" si="359"/>
        <v>65833.249377335</v>
      </c>
      <c r="M262" s="58">
        <f>IFERROR(J262/$R$47,0)</f>
        <v>7.7847794474066895E-2</v>
      </c>
      <c r="P262" s="112"/>
      <c r="Q262" s="112"/>
      <c r="R262" s="112"/>
    </row>
    <row r="263" spans="2:18">
      <c r="B263" s="316"/>
      <c r="C263" s="316"/>
      <c r="D263" s="313"/>
      <c r="E263" s="60">
        <v>2</v>
      </c>
      <c r="F263" s="75" t="s">
        <v>230</v>
      </c>
      <c r="G263" s="31" t="s">
        <v>231</v>
      </c>
      <c r="H263" s="77">
        <v>141047650</v>
      </c>
      <c r="I263" s="61">
        <f t="shared" ref="I263" si="470">IFERROR(H263/H267,"-")</f>
        <v>8.4155817261735766E-2</v>
      </c>
      <c r="J263" s="48">
        <v>2714</v>
      </c>
      <c r="K263" s="61">
        <f t="shared" ref="K263" si="471">IFERROR(J263/J267,"-")</f>
        <v>0.57233234921973852</v>
      </c>
      <c r="L263" s="103">
        <f t="shared" si="359"/>
        <v>51970.394252026526</v>
      </c>
      <c r="M263" s="61">
        <f t="shared" ref="M263:M267" si="472">IFERROR(J263/$R$47,0)</f>
        <v>6.5777993213766359E-2</v>
      </c>
      <c r="P263" s="112"/>
      <c r="Q263" s="112"/>
      <c r="R263" s="112"/>
    </row>
    <row r="264" spans="2:18">
      <c r="B264" s="316"/>
      <c r="C264" s="316"/>
      <c r="D264" s="313"/>
      <c r="E264" s="60">
        <v>3</v>
      </c>
      <c r="F264" s="75" t="s">
        <v>226</v>
      </c>
      <c r="G264" s="34" t="s">
        <v>227</v>
      </c>
      <c r="H264" s="77">
        <v>203617166</v>
      </c>
      <c r="I264" s="61">
        <f t="shared" ref="I264" si="473">IFERROR(H264/H267,"-")</f>
        <v>0.12148780226574862</v>
      </c>
      <c r="J264" s="48">
        <v>2199</v>
      </c>
      <c r="K264" s="61">
        <f t="shared" ref="K264" si="474">IFERROR(J264/J267,"-")</f>
        <v>0.4637283846478279</v>
      </c>
      <c r="L264" s="103">
        <f t="shared" si="359"/>
        <v>92595.346066393817</v>
      </c>
      <c r="M264" s="61">
        <f t="shared" si="472"/>
        <v>5.3296170625302959E-2</v>
      </c>
      <c r="P264" s="112"/>
      <c r="Q264" s="112"/>
      <c r="R264" s="112"/>
    </row>
    <row r="265" spans="2:18">
      <c r="B265" s="316"/>
      <c r="C265" s="316"/>
      <c r="D265" s="313"/>
      <c r="E265" s="60">
        <v>4</v>
      </c>
      <c r="F265" s="75" t="s">
        <v>234</v>
      </c>
      <c r="G265" s="34" t="s">
        <v>235</v>
      </c>
      <c r="H265" s="77">
        <v>112982719</v>
      </c>
      <c r="I265" s="61">
        <f t="shared" ref="I265" si="475">IFERROR(H265/H267,"-")</f>
        <v>6.741092853300315E-2</v>
      </c>
      <c r="J265" s="48">
        <v>1834</v>
      </c>
      <c r="K265" s="61">
        <f t="shared" ref="K265" si="476">IFERROR(J265/J267,"-")</f>
        <v>0.38675664276676508</v>
      </c>
      <c r="L265" s="103">
        <f t="shared" si="359"/>
        <v>61604.535986913848</v>
      </c>
      <c r="M265" s="61">
        <f t="shared" si="472"/>
        <v>4.4449830344158989E-2</v>
      </c>
      <c r="P265" s="112"/>
      <c r="Q265" s="112"/>
      <c r="R265" s="112"/>
    </row>
    <row r="266" spans="2:18" ht="36">
      <c r="B266" s="316"/>
      <c r="C266" s="316"/>
      <c r="D266" s="313"/>
      <c r="E266" s="63">
        <v>5</v>
      </c>
      <c r="F266" s="79" t="s">
        <v>236</v>
      </c>
      <c r="G266" s="35" t="s">
        <v>237</v>
      </c>
      <c r="H266" s="81">
        <v>88288782</v>
      </c>
      <c r="I266" s="101">
        <f t="shared" ref="I266" si="477">IFERROR(H266/H267,"-")</f>
        <v>5.2677337086106904E-2</v>
      </c>
      <c r="J266" s="50">
        <v>1824</v>
      </c>
      <c r="K266" s="101">
        <f t="shared" ref="K266" si="478">IFERROR(J266/J267,"-")</f>
        <v>0.38464782792070856</v>
      </c>
      <c r="L266" s="104">
        <f t="shared" ref="L266:L329" si="479">IFERROR(H266/J266,"-")</f>
        <v>48403.9375</v>
      </c>
      <c r="M266" s="101">
        <f t="shared" si="472"/>
        <v>4.4207464857004365E-2</v>
      </c>
      <c r="P266" s="112"/>
      <c r="Q266" s="112"/>
      <c r="R266" s="112"/>
    </row>
    <row r="267" spans="2:18">
      <c r="B267" s="299"/>
      <c r="C267" s="299"/>
      <c r="D267" s="315"/>
      <c r="E267" s="82" t="s">
        <v>151</v>
      </c>
      <c r="F267" s="83"/>
      <c r="G267" s="84"/>
      <c r="H267" s="85">
        <v>1676029710</v>
      </c>
      <c r="I267" s="67" t="s">
        <v>132</v>
      </c>
      <c r="J267" s="52">
        <v>4742</v>
      </c>
      <c r="K267" s="67" t="s">
        <v>132</v>
      </c>
      <c r="L267" s="106">
        <f t="shared" si="479"/>
        <v>353443.63348797977</v>
      </c>
      <c r="M267" s="67">
        <f t="shared" si="472"/>
        <v>0.11492971400872516</v>
      </c>
      <c r="P267" s="112"/>
      <c r="Q267" s="112"/>
      <c r="R267" s="112"/>
    </row>
    <row r="268" spans="2:18">
      <c r="B268" s="298">
        <v>45</v>
      </c>
      <c r="C268" s="298" t="s">
        <v>49</v>
      </c>
      <c r="D268" s="312">
        <f>R48</f>
        <v>14459</v>
      </c>
      <c r="E268" s="57">
        <v>1</v>
      </c>
      <c r="F268" s="86" t="s">
        <v>224</v>
      </c>
      <c r="G268" s="30" t="s">
        <v>225</v>
      </c>
      <c r="H268" s="235">
        <v>50554848</v>
      </c>
      <c r="I268" s="58">
        <f t="shared" ref="I268" si="480">IFERROR(H268/H273,"-")</f>
        <v>0.1110746200244578</v>
      </c>
      <c r="J268" s="46">
        <v>986</v>
      </c>
      <c r="K268" s="58">
        <f t="shared" ref="K268" si="481">IFERROR(J268/J273,"-")</f>
        <v>0.6866295264623955</v>
      </c>
      <c r="L268" s="102">
        <f t="shared" si="479"/>
        <v>51272.665314401624</v>
      </c>
      <c r="M268" s="58">
        <f>IFERROR(J268/$R$48,0)</f>
        <v>6.8192821080296007E-2</v>
      </c>
      <c r="P268" s="112"/>
      <c r="Q268" s="112"/>
      <c r="R268" s="112"/>
    </row>
    <row r="269" spans="2:18">
      <c r="B269" s="316"/>
      <c r="C269" s="316"/>
      <c r="D269" s="313"/>
      <c r="E269" s="60">
        <v>2</v>
      </c>
      <c r="F269" s="75" t="s">
        <v>230</v>
      </c>
      <c r="G269" s="31" t="s">
        <v>231</v>
      </c>
      <c r="H269" s="77">
        <v>39120922</v>
      </c>
      <c r="I269" s="61">
        <f t="shared" ref="I269" si="482">IFERROR(H269/H273,"-")</f>
        <v>8.5953013767471956E-2</v>
      </c>
      <c r="J269" s="48">
        <v>903</v>
      </c>
      <c r="K269" s="61">
        <f t="shared" ref="K269" si="483">IFERROR(J269/J273,"-")</f>
        <v>0.62883008356545966</v>
      </c>
      <c r="L269" s="103">
        <f t="shared" si="479"/>
        <v>43323.280177187153</v>
      </c>
      <c r="M269" s="61">
        <f t="shared" ref="M269:M273" si="484">IFERROR(J269/$R$48,0)</f>
        <v>6.2452451760149387E-2</v>
      </c>
      <c r="P269" s="112"/>
      <c r="Q269" s="112"/>
      <c r="R269" s="112"/>
    </row>
    <row r="270" spans="2:18">
      <c r="B270" s="316"/>
      <c r="C270" s="316"/>
      <c r="D270" s="313"/>
      <c r="E270" s="60">
        <v>3</v>
      </c>
      <c r="F270" s="75" t="s">
        <v>226</v>
      </c>
      <c r="G270" s="34" t="s">
        <v>227</v>
      </c>
      <c r="H270" s="77">
        <v>59461924</v>
      </c>
      <c r="I270" s="61">
        <f t="shared" ref="I270" si="485">IFERROR(H270/H273,"-")</f>
        <v>0.13064445598220745</v>
      </c>
      <c r="J270" s="48">
        <v>679</v>
      </c>
      <c r="K270" s="61">
        <f t="shared" ref="K270" si="486">IFERROR(J270/J273,"-")</f>
        <v>0.47284122562674097</v>
      </c>
      <c r="L270" s="103">
        <f t="shared" si="479"/>
        <v>87572.789396170832</v>
      </c>
      <c r="M270" s="61">
        <f t="shared" si="484"/>
        <v>4.6960370703368143E-2</v>
      </c>
      <c r="P270" s="112"/>
      <c r="Q270" s="112"/>
      <c r="R270" s="112"/>
    </row>
    <row r="271" spans="2:18" ht="36">
      <c r="B271" s="316"/>
      <c r="C271" s="316"/>
      <c r="D271" s="313"/>
      <c r="E271" s="60">
        <v>4</v>
      </c>
      <c r="F271" s="75" t="s">
        <v>236</v>
      </c>
      <c r="G271" s="34" t="s">
        <v>237</v>
      </c>
      <c r="H271" s="77">
        <v>32856504</v>
      </c>
      <c r="I271" s="61">
        <f t="shared" ref="I271" si="487">IFERROR(H271/H273,"-")</f>
        <v>7.2189391156552929E-2</v>
      </c>
      <c r="J271" s="48">
        <v>595</v>
      </c>
      <c r="K271" s="61">
        <f t="shared" ref="K271" si="488">IFERROR(J271/J273,"-")</f>
        <v>0.41434540389972147</v>
      </c>
      <c r="L271" s="103">
        <f t="shared" si="479"/>
        <v>55221.015126050421</v>
      </c>
      <c r="M271" s="61">
        <f t="shared" si="484"/>
        <v>4.1150840307075179E-2</v>
      </c>
      <c r="P271" s="112"/>
      <c r="Q271" s="112"/>
      <c r="R271" s="112"/>
    </row>
    <row r="272" spans="2:18">
      <c r="B272" s="316"/>
      <c r="C272" s="316"/>
      <c r="D272" s="313"/>
      <c r="E272" s="63">
        <v>5</v>
      </c>
      <c r="F272" s="79" t="s">
        <v>232</v>
      </c>
      <c r="G272" s="35" t="s">
        <v>233</v>
      </c>
      <c r="H272" s="81">
        <v>25210945</v>
      </c>
      <c r="I272" s="101">
        <f t="shared" ref="I272" si="489">IFERROR(H272/H273,"-")</f>
        <v>5.539124826035486E-2</v>
      </c>
      <c r="J272" s="50">
        <v>558</v>
      </c>
      <c r="K272" s="101">
        <f t="shared" ref="K272" si="490">IFERROR(J272/J273,"-")</f>
        <v>0.38857938718662954</v>
      </c>
      <c r="L272" s="104">
        <f t="shared" si="479"/>
        <v>45180.905017921148</v>
      </c>
      <c r="M272" s="101">
        <f t="shared" si="484"/>
        <v>3.8591880489660418E-2</v>
      </c>
      <c r="P272" s="112"/>
      <c r="Q272" s="112"/>
      <c r="R272" s="112"/>
    </row>
    <row r="273" spans="2:18">
      <c r="B273" s="299"/>
      <c r="C273" s="299"/>
      <c r="D273" s="315"/>
      <c r="E273" s="82" t="s">
        <v>151</v>
      </c>
      <c r="F273" s="83"/>
      <c r="G273" s="84"/>
      <c r="H273" s="85">
        <v>455143110</v>
      </c>
      <c r="I273" s="67" t="s">
        <v>132</v>
      </c>
      <c r="J273" s="52">
        <v>1436</v>
      </c>
      <c r="K273" s="67" t="s">
        <v>132</v>
      </c>
      <c r="L273" s="106">
        <f t="shared" si="479"/>
        <v>316952.02646239556</v>
      </c>
      <c r="M273" s="67">
        <f t="shared" si="484"/>
        <v>9.9315305346151184E-2</v>
      </c>
      <c r="P273" s="112"/>
      <c r="Q273" s="112"/>
      <c r="R273" s="112"/>
    </row>
    <row r="274" spans="2:18">
      <c r="B274" s="298">
        <v>46</v>
      </c>
      <c r="C274" s="298" t="s">
        <v>27</v>
      </c>
      <c r="D274" s="312">
        <f>R49</f>
        <v>18259</v>
      </c>
      <c r="E274" s="57">
        <v>1</v>
      </c>
      <c r="F274" s="86" t="s">
        <v>224</v>
      </c>
      <c r="G274" s="30" t="s">
        <v>225</v>
      </c>
      <c r="H274" s="235">
        <v>64602172</v>
      </c>
      <c r="I274" s="58">
        <f t="shared" ref="I274" si="491">IFERROR(H274/H279,"-")</f>
        <v>0.1250250346473171</v>
      </c>
      <c r="J274" s="46">
        <v>1324</v>
      </c>
      <c r="K274" s="58">
        <f t="shared" ref="K274" si="492">IFERROR(J274/J279,"-")</f>
        <v>0.65707196029776671</v>
      </c>
      <c r="L274" s="102">
        <f t="shared" si="479"/>
        <v>48793.181268882174</v>
      </c>
      <c r="M274" s="58">
        <f>IFERROR(J274/$R$49,0)</f>
        <v>7.2512185771400409E-2</v>
      </c>
      <c r="P274" s="112"/>
      <c r="Q274" s="112"/>
      <c r="R274" s="112"/>
    </row>
    <row r="275" spans="2:18">
      <c r="B275" s="316"/>
      <c r="C275" s="316"/>
      <c r="D275" s="313"/>
      <c r="E275" s="60">
        <v>2</v>
      </c>
      <c r="F275" s="75" t="s">
        <v>230</v>
      </c>
      <c r="G275" s="31" t="s">
        <v>231</v>
      </c>
      <c r="H275" s="77">
        <v>53463939</v>
      </c>
      <c r="I275" s="61">
        <f t="shared" ref="I275" si="493">IFERROR(H275/H279,"-")</f>
        <v>0.10346913453400682</v>
      </c>
      <c r="J275" s="48">
        <v>1195</v>
      </c>
      <c r="K275" s="61">
        <f t="shared" ref="K275" si="494">IFERROR(J275/J279,"-")</f>
        <v>0.59305210918114148</v>
      </c>
      <c r="L275" s="103">
        <f t="shared" si="479"/>
        <v>44739.697907949791</v>
      </c>
      <c r="M275" s="61">
        <f t="shared" ref="M275:M279" si="495">IFERROR(J275/$R$49,0)</f>
        <v>6.5447176734760942E-2</v>
      </c>
      <c r="P275" s="112"/>
      <c r="Q275" s="112"/>
      <c r="R275" s="112"/>
    </row>
    <row r="276" spans="2:18">
      <c r="B276" s="316"/>
      <c r="C276" s="316"/>
      <c r="D276" s="313"/>
      <c r="E276" s="60">
        <v>3</v>
      </c>
      <c r="F276" s="75" t="s">
        <v>226</v>
      </c>
      <c r="G276" s="34" t="s">
        <v>227</v>
      </c>
      <c r="H276" s="77">
        <v>63366056</v>
      </c>
      <c r="I276" s="61">
        <f t="shared" ref="I276" si="496">IFERROR(H276/H279,"-")</f>
        <v>0.12263277071959494</v>
      </c>
      <c r="J276" s="48">
        <v>861</v>
      </c>
      <c r="K276" s="61">
        <f t="shared" ref="K276" si="497">IFERROR(J276/J279,"-")</f>
        <v>0.42729528535980149</v>
      </c>
      <c r="L276" s="103">
        <f t="shared" si="479"/>
        <v>73595.883855981418</v>
      </c>
      <c r="M276" s="61">
        <f t="shared" si="495"/>
        <v>4.7154827756175036E-2</v>
      </c>
      <c r="P276" s="112"/>
      <c r="Q276" s="112"/>
      <c r="R276" s="112"/>
    </row>
    <row r="277" spans="2:18" ht="36">
      <c r="B277" s="316"/>
      <c r="C277" s="316"/>
      <c r="D277" s="313"/>
      <c r="E277" s="60">
        <v>4</v>
      </c>
      <c r="F277" s="75" t="s">
        <v>236</v>
      </c>
      <c r="G277" s="34" t="s">
        <v>237</v>
      </c>
      <c r="H277" s="77">
        <v>21363208</v>
      </c>
      <c r="I277" s="61">
        <f t="shared" ref="I277" si="498">IFERROR(H277/H279,"-")</f>
        <v>4.1344365641109437E-2</v>
      </c>
      <c r="J277" s="48">
        <v>762</v>
      </c>
      <c r="K277" s="61">
        <f t="shared" ref="K277" si="499">IFERROR(J277/J279,"-")</f>
        <v>0.37816377171215881</v>
      </c>
      <c r="L277" s="103">
        <f t="shared" si="479"/>
        <v>28035.706036745407</v>
      </c>
      <c r="M277" s="61">
        <f t="shared" si="495"/>
        <v>4.1732844076893587E-2</v>
      </c>
      <c r="P277" s="112"/>
      <c r="Q277" s="112"/>
      <c r="R277" s="112"/>
    </row>
    <row r="278" spans="2:18">
      <c r="B278" s="316"/>
      <c r="C278" s="316"/>
      <c r="D278" s="313"/>
      <c r="E278" s="63">
        <v>5</v>
      </c>
      <c r="F278" s="79" t="s">
        <v>232</v>
      </c>
      <c r="G278" s="35" t="s">
        <v>233</v>
      </c>
      <c r="H278" s="81">
        <v>35328310</v>
      </c>
      <c r="I278" s="101">
        <f t="shared" ref="I278" si="500">IFERROR(H278/H279,"-")</f>
        <v>6.837112507271674E-2</v>
      </c>
      <c r="J278" s="50">
        <v>722</v>
      </c>
      <c r="K278" s="101">
        <f t="shared" ref="K278" si="501">IFERROR(J278/J279,"-")</f>
        <v>0.35831265508684862</v>
      </c>
      <c r="L278" s="104">
        <f t="shared" si="479"/>
        <v>48931.177285318561</v>
      </c>
      <c r="M278" s="101">
        <f t="shared" si="495"/>
        <v>3.9542143600416232E-2</v>
      </c>
      <c r="P278" s="112"/>
      <c r="Q278" s="112"/>
      <c r="R278" s="112"/>
    </row>
    <row r="279" spans="2:18">
      <c r="B279" s="299"/>
      <c r="C279" s="299"/>
      <c r="D279" s="315"/>
      <c r="E279" s="82" t="s">
        <v>151</v>
      </c>
      <c r="F279" s="83"/>
      <c r="G279" s="84"/>
      <c r="H279" s="85">
        <v>516713890</v>
      </c>
      <c r="I279" s="67" t="s">
        <v>132</v>
      </c>
      <c r="J279" s="52">
        <v>2015</v>
      </c>
      <c r="K279" s="67" t="s">
        <v>132</v>
      </c>
      <c r="L279" s="106">
        <f t="shared" si="479"/>
        <v>256433.69230769231</v>
      </c>
      <c r="M279" s="67">
        <f t="shared" si="495"/>
        <v>0.11035653650254669</v>
      </c>
      <c r="P279" s="112"/>
      <c r="Q279" s="112"/>
      <c r="R279" s="112"/>
    </row>
    <row r="280" spans="2:18">
      <c r="B280" s="298">
        <v>47</v>
      </c>
      <c r="C280" s="298" t="s">
        <v>17</v>
      </c>
      <c r="D280" s="312">
        <f>R50</f>
        <v>36741</v>
      </c>
      <c r="E280" s="57">
        <v>1</v>
      </c>
      <c r="F280" s="86" t="s">
        <v>224</v>
      </c>
      <c r="G280" s="30" t="s">
        <v>225</v>
      </c>
      <c r="H280" s="235">
        <v>140704182</v>
      </c>
      <c r="I280" s="58">
        <f t="shared" ref="I280" si="502">IFERROR(H280/H285,"-")</f>
        <v>0.15135855921089178</v>
      </c>
      <c r="J280" s="46">
        <v>2407</v>
      </c>
      <c r="K280" s="58">
        <f t="shared" ref="K280" si="503">IFERROR(J280/J285,"-")</f>
        <v>0.70982011206133888</v>
      </c>
      <c r="L280" s="102">
        <f t="shared" si="479"/>
        <v>58456.245118404651</v>
      </c>
      <c r="M280" s="58">
        <f>IFERROR(J280/$R$50,0)</f>
        <v>6.551264255191748E-2</v>
      </c>
      <c r="P280" s="112"/>
      <c r="Q280" s="112"/>
      <c r="R280" s="112"/>
    </row>
    <row r="281" spans="2:18">
      <c r="B281" s="316"/>
      <c r="C281" s="316"/>
      <c r="D281" s="313"/>
      <c r="E281" s="60">
        <v>2</v>
      </c>
      <c r="F281" s="75" t="s">
        <v>230</v>
      </c>
      <c r="G281" s="31" t="s">
        <v>231</v>
      </c>
      <c r="H281" s="77">
        <v>87905743</v>
      </c>
      <c r="I281" s="61">
        <f t="shared" ref="I281" si="504">IFERROR(H281/H285,"-")</f>
        <v>9.4562126140948222E-2</v>
      </c>
      <c r="J281" s="48">
        <v>2082</v>
      </c>
      <c r="K281" s="61">
        <f t="shared" ref="K281" si="505">IFERROR(J281/J285,"-")</f>
        <v>0.61397817752875261</v>
      </c>
      <c r="L281" s="103">
        <f t="shared" si="479"/>
        <v>42221.778578290105</v>
      </c>
      <c r="M281" s="61">
        <f t="shared" ref="M281:M285" si="506">IFERROR(J281/$R$50,0)</f>
        <v>5.6666938842165428E-2</v>
      </c>
      <c r="P281" s="112"/>
      <c r="Q281" s="112"/>
      <c r="R281" s="112"/>
    </row>
    <row r="282" spans="2:18">
      <c r="B282" s="316"/>
      <c r="C282" s="316"/>
      <c r="D282" s="313"/>
      <c r="E282" s="60">
        <v>3</v>
      </c>
      <c r="F282" s="75" t="s">
        <v>226</v>
      </c>
      <c r="G282" s="34" t="s">
        <v>227</v>
      </c>
      <c r="H282" s="77">
        <v>129769402</v>
      </c>
      <c r="I282" s="61">
        <f t="shared" ref="I282" si="507">IFERROR(H282/H285,"-")</f>
        <v>0.139595777731603</v>
      </c>
      <c r="J282" s="48">
        <v>1619</v>
      </c>
      <c r="K282" s="61">
        <f t="shared" ref="K282" si="508">IFERROR(J282/J285,"-")</f>
        <v>0.47744028310232972</v>
      </c>
      <c r="L282" s="103">
        <f t="shared" si="479"/>
        <v>80154.046942557135</v>
      </c>
      <c r="M282" s="61">
        <f t="shared" si="506"/>
        <v>4.4065213249503278E-2</v>
      </c>
      <c r="P282" s="112"/>
      <c r="Q282" s="112"/>
      <c r="R282" s="112"/>
    </row>
    <row r="283" spans="2:18">
      <c r="B283" s="316"/>
      <c r="C283" s="316"/>
      <c r="D283" s="313"/>
      <c r="E283" s="60">
        <v>4</v>
      </c>
      <c r="F283" s="75" t="s">
        <v>234</v>
      </c>
      <c r="G283" s="34" t="s">
        <v>235</v>
      </c>
      <c r="H283" s="77">
        <v>73674366</v>
      </c>
      <c r="I283" s="61">
        <f t="shared" ref="I283" si="509">IFERROR(H283/H285,"-")</f>
        <v>7.9253123326042382E-2</v>
      </c>
      <c r="J283" s="48">
        <v>1373</v>
      </c>
      <c r="K283" s="61">
        <f t="shared" ref="K283" si="510">IFERROR(J283/J285,"-")</f>
        <v>0.40489531111766441</v>
      </c>
      <c r="L283" s="103">
        <f t="shared" si="479"/>
        <v>53659.407137654773</v>
      </c>
      <c r="M283" s="61">
        <f t="shared" si="506"/>
        <v>3.7369695979967886E-2</v>
      </c>
      <c r="P283" s="112"/>
      <c r="Q283" s="112"/>
      <c r="R283" s="112"/>
    </row>
    <row r="284" spans="2:18" ht="36">
      <c r="B284" s="316"/>
      <c r="C284" s="316"/>
      <c r="D284" s="313"/>
      <c r="E284" s="63">
        <v>5</v>
      </c>
      <c r="F284" s="79" t="s">
        <v>236</v>
      </c>
      <c r="G284" s="35" t="s">
        <v>237</v>
      </c>
      <c r="H284" s="81">
        <v>36562296</v>
      </c>
      <c r="I284" s="101">
        <f t="shared" ref="I284" si="511">IFERROR(H284/H285,"-")</f>
        <v>3.9330859718172073E-2</v>
      </c>
      <c r="J284" s="50">
        <v>1304</v>
      </c>
      <c r="K284" s="101">
        <f t="shared" ref="K284" si="512">IFERROR(J284/J285,"-")</f>
        <v>0.38454733117074608</v>
      </c>
      <c r="L284" s="104">
        <f t="shared" si="479"/>
        <v>28038.570552147241</v>
      </c>
      <c r="M284" s="101">
        <f t="shared" si="506"/>
        <v>3.5491685038512834E-2</v>
      </c>
      <c r="P284" s="112"/>
      <c r="Q284" s="112"/>
      <c r="R284" s="112"/>
    </row>
    <row r="285" spans="2:18">
      <c r="B285" s="299"/>
      <c r="C285" s="299"/>
      <c r="D285" s="315"/>
      <c r="E285" s="82" t="s">
        <v>151</v>
      </c>
      <c r="F285" s="83"/>
      <c r="G285" s="84"/>
      <c r="H285" s="85">
        <v>929608360</v>
      </c>
      <c r="I285" s="67" t="s">
        <v>132</v>
      </c>
      <c r="J285" s="52">
        <v>3391</v>
      </c>
      <c r="K285" s="67" t="s">
        <v>132</v>
      </c>
      <c r="L285" s="106">
        <f t="shared" si="479"/>
        <v>274139.88793866115</v>
      </c>
      <c r="M285" s="67">
        <f t="shared" si="506"/>
        <v>9.2294711630059062E-2</v>
      </c>
      <c r="P285" s="112"/>
      <c r="Q285" s="112"/>
      <c r="R285" s="112"/>
    </row>
    <row r="286" spans="2:18">
      <c r="B286" s="298">
        <v>48</v>
      </c>
      <c r="C286" s="298" t="s">
        <v>28</v>
      </c>
      <c r="D286" s="312">
        <f>R51</f>
        <v>19692</v>
      </c>
      <c r="E286" s="57">
        <v>1</v>
      </c>
      <c r="F286" s="86" t="s">
        <v>224</v>
      </c>
      <c r="G286" s="30" t="s">
        <v>225</v>
      </c>
      <c r="H286" s="235">
        <v>60123775</v>
      </c>
      <c r="I286" s="58">
        <f t="shared" ref="I286" si="513">IFERROR(H286/H291,"-")</f>
        <v>0.14776794339378307</v>
      </c>
      <c r="J286" s="46">
        <v>1155</v>
      </c>
      <c r="K286" s="58">
        <f t="shared" ref="K286" si="514">IFERROR(J286/J291,"-")</f>
        <v>0.66724436741767768</v>
      </c>
      <c r="L286" s="102">
        <f t="shared" si="479"/>
        <v>52055.216450216452</v>
      </c>
      <c r="M286" s="58">
        <f>IFERROR(J286/$R$51,0)</f>
        <v>5.8653260207190736E-2</v>
      </c>
      <c r="P286" s="112"/>
      <c r="Q286" s="112"/>
      <c r="R286" s="112"/>
    </row>
    <row r="287" spans="2:18">
      <c r="B287" s="316"/>
      <c r="C287" s="316"/>
      <c r="D287" s="313"/>
      <c r="E287" s="60">
        <v>2</v>
      </c>
      <c r="F287" s="75" t="s">
        <v>230</v>
      </c>
      <c r="G287" s="31" t="s">
        <v>231</v>
      </c>
      <c r="H287" s="77">
        <v>43025772</v>
      </c>
      <c r="I287" s="61">
        <f t="shared" ref="I287" si="515">IFERROR(H287/H291,"-")</f>
        <v>0.10574568615110772</v>
      </c>
      <c r="J287" s="48">
        <v>1033</v>
      </c>
      <c r="K287" s="61">
        <f t="shared" ref="K287" si="516">IFERROR(J287/J291,"-")</f>
        <v>0.59676487579433857</v>
      </c>
      <c r="L287" s="103">
        <f t="shared" si="479"/>
        <v>41651.279767666987</v>
      </c>
      <c r="M287" s="61">
        <f t="shared" ref="M287:M291" si="517">IFERROR(J287/$R$51,0)</f>
        <v>5.2457850903920376E-2</v>
      </c>
      <c r="P287" s="112"/>
      <c r="Q287" s="112"/>
      <c r="R287" s="112"/>
    </row>
    <row r="288" spans="2:18">
      <c r="B288" s="316"/>
      <c r="C288" s="316"/>
      <c r="D288" s="313"/>
      <c r="E288" s="60">
        <v>3</v>
      </c>
      <c r="F288" s="75" t="s">
        <v>226</v>
      </c>
      <c r="G288" s="34" t="s">
        <v>227</v>
      </c>
      <c r="H288" s="77">
        <v>43361026</v>
      </c>
      <c r="I288" s="61">
        <f t="shared" ref="I288" si="518">IFERROR(H288/H291,"-")</f>
        <v>0.10656964961804803</v>
      </c>
      <c r="J288" s="48">
        <v>713</v>
      </c>
      <c r="K288" s="61">
        <f t="shared" ref="K288" si="519">IFERROR(J288/J291,"-")</f>
        <v>0.41190063547082612</v>
      </c>
      <c r="L288" s="103">
        <f t="shared" si="479"/>
        <v>60814.903225806454</v>
      </c>
      <c r="M288" s="61">
        <f t="shared" si="517"/>
        <v>3.6207596993703024E-2</v>
      </c>
      <c r="P288" s="112"/>
      <c r="Q288" s="112"/>
      <c r="R288" s="112"/>
    </row>
    <row r="289" spans="2:18">
      <c r="B289" s="316"/>
      <c r="C289" s="316"/>
      <c r="D289" s="313"/>
      <c r="E289" s="60">
        <v>4</v>
      </c>
      <c r="F289" s="75" t="s">
        <v>232</v>
      </c>
      <c r="G289" s="34" t="s">
        <v>233</v>
      </c>
      <c r="H289" s="77">
        <v>31049524</v>
      </c>
      <c r="I289" s="61">
        <f t="shared" ref="I289" si="520">IFERROR(H289/H291,"-")</f>
        <v>7.6311314531329888E-2</v>
      </c>
      <c r="J289" s="48">
        <v>606</v>
      </c>
      <c r="K289" s="61">
        <f t="shared" ref="K289" si="521">IFERROR(J289/J291,"-")</f>
        <v>0.35008665511265163</v>
      </c>
      <c r="L289" s="103">
        <f t="shared" si="479"/>
        <v>51236.83828382838</v>
      </c>
      <c r="M289" s="61">
        <f t="shared" si="517"/>
        <v>3.0773918342474102E-2</v>
      </c>
      <c r="P289" s="112"/>
      <c r="Q289" s="112"/>
      <c r="R289" s="112"/>
    </row>
    <row r="290" spans="2:18" ht="24">
      <c r="B290" s="316"/>
      <c r="C290" s="316"/>
      <c r="D290" s="313"/>
      <c r="E290" s="63">
        <v>5</v>
      </c>
      <c r="F290" s="79" t="s">
        <v>260</v>
      </c>
      <c r="G290" s="35" t="s">
        <v>261</v>
      </c>
      <c r="H290" s="81">
        <v>12141402</v>
      </c>
      <c r="I290" s="101">
        <f t="shared" ref="I290" si="522">IFERROR(H290/H291,"-")</f>
        <v>2.9840275389513789E-2</v>
      </c>
      <c r="J290" s="50">
        <v>596</v>
      </c>
      <c r="K290" s="101">
        <f t="shared" ref="K290" si="523">IFERROR(J290/J291,"-")</f>
        <v>0.3443096476025419</v>
      </c>
      <c r="L290" s="104">
        <f t="shared" si="479"/>
        <v>20371.479865771813</v>
      </c>
      <c r="M290" s="101">
        <f t="shared" si="517"/>
        <v>3.0266097907779808E-2</v>
      </c>
      <c r="P290" s="112"/>
      <c r="Q290" s="112"/>
      <c r="R290" s="112"/>
    </row>
    <row r="291" spans="2:18">
      <c r="B291" s="299"/>
      <c r="C291" s="299"/>
      <c r="D291" s="315"/>
      <c r="E291" s="82" t="s">
        <v>151</v>
      </c>
      <c r="F291" s="83"/>
      <c r="G291" s="84"/>
      <c r="H291" s="85">
        <v>406879690</v>
      </c>
      <c r="I291" s="67" t="s">
        <v>132</v>
      </c>
      <c r="J291" s="52">
        <v>1731</v>
      </c>
      <c r="K291" s="67" t="s">
        <v>132</v>
      </c>
      <c r="L291" s="106">
        <f t="shared" si="479"/>
        <v>235054.70248411322</v>
      </c>
      <c r="M291" s="67">
        <f t="shared" si="517"/>
        <v>8.7903717245581964E-2</v>
      </c>
      <c r="P291" s="112"/>
      <c r="Q291" s="112"/>
      <c r="R291" s="112"/>
    </row>
    <row r="292" spans="2:18">
      <c r="B292" s="298">
        <v>49</v>
      </c>
      <c r="C292" s="298" t="s">
        <v>29</v>
      </c>
      <c r="D292" s="312">
        <f>R52</f>
        <v>20040</v>
      </c>
      <c r="E292" s="57">
        <v>1</v>
      </c>
      <c r="F292" s="86" t="s">
        <v>224</v>
      </c>
      <c r="G292" s="30" t="s">
        <v>225</v>
      </c>
      <c r="H292" s="235">
        <v>68869432</v>
      </c>
      <c r="I292" s="58">
        <f t="shared" ref="I292" si="524">IFERROR(H292/H297,"-")</f>
        <v>0.13566405591477509</v>
      </c>
      <c r="J292" s="46">
        <v>1279</v>
      </c>
      <c r="K292" s="58">
        <f t="shared" ref="K292" si="525">IFERROR(J292/J297,"-")</f>
        <v>0.67103882476390342</v>
      </c>
      <c r="L292" s="102">
        <f t="shared" si="479"/>
        <v>53846.311180609853</v>
      </c>
      <c r="M292" s="58">
        <f>IFERROR(J292/$R$52,0)</f>
        <v>6.3822355289421151E-2</v>
      </c>
      <c r="P292" s="112"/>
      <c r="Q292" s="112"/>
      <c r="R292" s="112"/>
    </row>
    <row r="293" spans="2:18">
      <c r="B293" s="316"/>
      <c r="C293" s="316"/>
      <c r="D293" s="313"/>
      <c r="E293" s="60">
        <v>2</v>
      </c>
      <c r="F293" s="75" t="s">
        <v>230</v>
      </c>
      <c r="G293" s="31" t="s">
        <v>231</v>
      </c>
      <c r="H293" s="77">
        <v>47986573</v>
      </c>
      <c r="I293" s="61">
        <f t="shared" ref="I293" si="526">IFERROR(H293/H297,"-")</f>
        <v>9.4527469351430637E-2</v>
      </c>
      <c r="J293" s="48">
        <v>1116</v>
      </c>
      <c r="K293" s="61">
        <f t="shared" ref="K293" si="527">IFERROR(J293/J297,"-")</f>
        <v>0.58551941238195171</v>
      </c>
      <c r="L293" s="103">
        <f t="shared" si="479"/>
        <v>42998.721326164872</v>
      </c>
      <c r="M293" s="61">
        <f t="shared" ref="M293:M297" si="528">IFERROR(J293/$R$52,0)</f>
        <v>5.5688622754491018E-2</v>
      </c>
      <c r="P293" s="112"/>
      <c r="Q293" s="112"/>
      <c r="R293" s="112"/>
    </row>
    <row r="294" spans="2:18">
      <c r="B294" s="316"/>
      <c r="C294" s="316"/>
      <c r="D294" s="313"/>
      <c r="E294" s="60">
        <v>3</v>
      </c>
      <c r="F294" s="75" t="s">
        <v>226</v>
      </c>
      <c r="G294" s="34" t="s">
        <v>227</v>
      </c>
      <c r="H294" s="77">
        <v>53978565</v>
      </c>
      <c r="I294" s="61">
        <f t="shared" ref="I294" si="529">IFERROR(H294/H297,"-")</f>
        <v>0.10633093446101488</v>
      </c>
      <c r="J294" s="48">
        <v>848</v>
      </c>
      <c r="K294" s="61">
        <f t="shared" ref="K294" si="530">IFERROR(J294/J297,"-")</f>
        <v>0.44491080797481636</v>
      </c>
      <c r="L294" s="103">
        <f t="shared" si="479"/>
        <v>63653.968160377357</v>
      </c>
      <c r="M294" s="61">
        <f t="shared" si="528"/>
        <v>4.2315369261477047E-2</v>
      </c>
      <c r="P294" s="112"/>
      <c r="Q294" s="112"/>
      <c r="R294" s="112"/>
    </row>
    <row r="295" spans="2:18" ht="36">
      <c r="B295" s="316"/>
      <c r="C295" s="316"/>
      <c r="D295" s="313"/>
      <c r="E295" s="60">
        <v>4</v>
      </c>
      <c r="F295" s="75" t="s">
        <v>236</v>
      </c>
      <c r="G295" s="34" t="s">
        <v>237</v>
      </c>
      <c r="H295" s="77">
        <v>26494514</v>
      </c>
      <c r="I295" s="61">
        <f t="shared" ref="I295" si="531">IFERROR(H295/H297,"-")</f>
        <v>5.2190835968137381E-2</v>
      </c>
      <c r="J295" s="48">
        <v>751</v>
      </c>
      <c r="K295" s="61">
        <f t="shared" ref="K295" si="532">IFERROR(J295/J297,"-")</f>
        <v>0.39401888772298005</v>
      </c>
      <c r="L295" s="103">
        <f t="shared" si="479"/>
        <v>35278.980026631158</v>
      </c>
      <c r="M295" s="61">
        <f t="shared" si="528"/>
        <v>3.7475049900199599E-2</v>
      </c>
      <c r="P295" s="112"/>
      <c r="Q295" s="112"/>
      <c r="R295" s="112"/>
    </row>
    <row r="296" spans="2:18">
      <c r="B296" s="316"/>
      <c r="C296" s="316"/>
      <c r="D296" s="313"/>
      <c r="E296" s="63">
        <v>5</v>
      </c>
      <c r="F296" s="79" t="s">
        <v>232</v>
      </c>
      <c r="G296" s="35" t="s">
        <v>233</v>
      </c>
      <c r="H296" s="81">
        <v>34335169</v>
      </c>
      <c r="I296" s="101">
        <f t="shared" ref="I296" si="533">IFERROR(H296/H297,"-")</f>
        <v>6.7635932979079202E-2</v>
      </c>
      <c r="J296" s="50">
        <v>690</v>
      </c>
      <c r="K296" s="101">
        <f t="shared" ref="K296" si="534">IFERROR(J296/J297,"-")</f>
        <v>0.36201469045120671</v>
      </c>
      <c r="L296" s="104">
        <f t="shared" si="479"/>
        <v>49761.114492753622</v>
      </c>
      <c r="M296" s="101">
        <f t="shared" si="528"/>
        <v>3.4431137724550899E-2</v>
      </c>
      <c r="P296" s="112"/>
      <c r="Q296" s="112"/>
      <c r="R296" s="112"/>
    </row>
    <row r="297" spans="2:18">
      <c r="B297" s="299"/>
      <c r="C297" s="299"/>
      <c r="D297" s="315"/>
      <c r="E297" s="82" t="s">
        <v>151</v>
      </c>
      <c r="F297" s="83"/>
      <c r="G297" s="84"/>
      <c r="H297" s="85">
        <v>507646860</v>
      </c>
      <c r="I297" s="67" t="s">
        <v>132</v>
      </c>
      <c r="J297" s="52">
        <v>1906</v>
      </c>
      <c r="K297" s="67" t="s">
        <v>132</v>
      </c>
      <c r="L297" s="106">
        <f t="shared" si="479"/>
        <v>266341.47953830013</v>
      </c>
      <c r="M297" s="67">
        <f t="shared" si="528"/>
        <v>9.5109780439121758E-2</v>
      </c>
      <c r="P297" s="112"/>
      <c r="Q297" s="112"/>
      <c r="R297" s="112"/>
    </row>
    <row r="298" spans="2:18">
      <c r="B298" s="298">
        <v>50</v>
      </c>
      <c r="C298" s="298" t="s">
        <v>18</v>
      </c>
      <c r="D298" s="312">
        <f>R53</f>
        <v>17774</v>
      </c>
      <c r="E298" s="57">
        <v>1</v>
      </c>
      <c r="F298" s="86" t="s">
        <v>224</v>
      </c>
      <c r="G298" s="30" t="s">
        <v>225</v>
      </c>
      <c r="H298" s="235">
        <v>64414934</v>
      </c>
      <c r="I298" s="58">
        <f t="shared" ref="I298" si="535">IFERROR(H298/H303,"-")</f>
        <v>0.14151411492425445</v>
      </c>
      <c r="J298" s="46">
        <v>1132</v>
      </c>
      <c r="K298" s="58">
        <f t="shared" ref="K298" si="536">IFERROR(J298/J303,"-")</f>
        <v>0.68606060606060604</v>
      </c>
      <c r="L298" s="102">
        <f t="shared" si="479"/>
        <v>56903.651943462901</v>
      </c>
      <c r="M298" s="58">
        <f>IFERROR(J298/$R$53,0)</f>
        <v>6.3688533813435352E-2</v>
      </c>
      <c r="P298" s="112"/>
      <c r="Q298" s="112"/>
      <c r="R298" s="112"/>
    </row>
    <row r="299" spans="2:18">
      <c r="B299" s="316"/>
      <c r="C299" s="316"/>
      <c r="D299" s="313"/>
      <c r="E299" s="60">
        <v>2</v>
      </c>
      <c r="F299" s="75" t="s">
        <v>230</v>
      </c>
      <c r="G299" s="31" t="s">
        <v>231</v>
      </c>
      <c r="H299" s="77">
        <v>43516883</v>
      </c>
      <c r="I299" s="61">
        <f t="shared" ref="I299" si="537">IFERROR(H299/H303,"-")</f>
        <v>9.5602879636690064E-2</v>
      </c>
      <c r="J299" s="48">
        <v>1001</v>
      </c>
      <c r="K299" s="61">
        <f t="shared" ref="K299" si="538">IFERROR(J299/J303,"-")</f>
        <v>0.60666666666666669</v>
      </c>
      <c r="L299" s="103">
        <f t="shared" si="479"/>
        <v>43473.409590409588</v>
      </c>
      <c r="M299" s="61">
        <f t="shared" ref="M299:M303" si="539">IFERROR(J299/$R$53,0)</f>
        <v>5.6318217621244518E-2</v>
      </c>
      <c r="P299" s="112"/>
      <c r="Q299" s="112"/>
      <c r="R299" s="112"/>
    </row>
    <row r="300" spans="2:18">
      <c r="B300" s="316"/>
      <c r="C300" s="316"/>
      <c r="D300" s="313"/>
      <c r="E300" s="60">
        <v>3</v>
      </c>
      <c r="F300" s="75" t="s">
        <v>226</v>
      </c>
      <c r="G300" s="34" t="s">
        <v>227</v>
      </c>
      <c r="H300" s="77">
        <v>51526564</v>
      </c>
      <c r="I300" s="61">
        <f t="shared" ref="I300" si="540">IFERROR(H300/H303,"-")</f>
        <v>0.11319946550823062</v>
      </c>
      <c r="J300" s="48">
        <v>643</v>
      </c>
      <c r="K300" s="61">
        <f t="shared" ref="K300" si="541">IFERROR(J300/J303,"-")</f>
        <v>0.38969696969696971</v>
      </c>
      <c r="L300" s="103">
        <f t="shared" si="479"/>
        <v>80134.625194401247</v>
      </c>
      <c r="M300" s="61">
        <f t="shared" si="539"/>
        <v>3.6176437492967256E-2</v>
      </c>
      <c r="P300" s="112"/>
      <c r="Q300" s="112"/>
      <c r="R300" s="112"/>
    </row>
    <row r="301" spans="2:18" ht="24">
      <c r="B301" s="316"/>
      <c r="C301" s="316"/>
      <c r="D301" s="313"/>
      <c r="E301" s="60">
        <v>4</v>
      </c>
      <c r="F301" s="75" t="s">
        <v>260</v>
      </c>
      <c r="G301" s="34" t="s">
        <v>261</v>
      </c>
      <c r="H301" s="77">
        <v>12147190</v>
      </c>
      <c r="I301" s="61">
        <f t="shared" ref="I301" si="542">IFERROR(H301/H303,"-")</f>
        <v>2.6686340184199433E-2</v>
      </c>
      <c r="J301" s="48">
        <v>643</v>
      </c>
      <c r="K301" s="61">
        <f t="shared" ref="K301" si="543">IFERROR(J301/J303,"-")</f>
        <v>0.38969696969696971</v>
      </c>
      <c r="L301" s="103">
        <f t="shared" si="479"/>
        <v>18891.430793157077</v>
      </c>
      <c r="M301" s="61">
        <f t="shared" si="539"/>
        <v>3.6176437492967256E-2</v>
      </c>
      <c r="P301" s="112"/>
      <c r="Q301" s="112"/>
      <c r="R301" s="112"/>
    </row>
    <row r="302" spans="2:18">
      <c r="B302" s="316"/>
      <c r="C302" s="316"/>
      <c r="D302" s="313"/>
      <c r="E302" s="63">
        <v>5</v>
      </c>
      <c r="F302" s="79" t="s">
        <v>232</v>
      </c>
      <c r="G302" s="35" t="s">
        <v>233</v>
      </c>
      <c r="H302" s="81">
        <v>27808332</v>
      </c>
      <c r="I302" s="101">
        <f t="shared" ref="I302" si="544">IFERROR(H302/H303,"-")</f>
        <v>6.1092533146115194E-2</v>
      </c>
      <c r="J302" s="50">
        <v>623</v>
      </c>
      <c r="K302" s="101">
        <f t="shared" ref="K302" si="545">IFERROR(J302/J303,"-")</f>
        <v>0.37757575757575756</v>
      </c>
      <c r="L302" s="104">
        <f t="shared" si="479"/>
        <v>44636.166934189408</v>
      </c>
      <c r="M302" s="101">
        <f t="shared" si="539"/>
        <v>3.5051198379655674E-2</v>
      </c>
      <c r="P302" s="112"/>
      <c r="Q302" s="112"/>
      <c r="R302" s="112"/>
    </row>
    <row r="303" spans="2:18">
      <c r="B303" s="299"/>
      <c r="C303" s="299"/>
      <c r="D303" s="315"/>
      <c r="E303" s="82" t="s">
        <v>151</v>
      </c>
      <c r="F303" s="83"/>
      <c r="G303" s="84"/>
      <c r="H303" s="85">
        <v>455183810</v>
      </c>
      <c r="I303" s="67" t="s">
        <v>132</v>
      </c>
      <c r="J303" s="52">
        <v>1650</v>
      </c>
      <c r="K303" s="67" t="s">
        <v>132</v>
      </c>
      <c r="L303" s="106">
        <f t="shared" si="479"/>
        <v>275868.97575757577</v>
      </c>
      <c r="M303" s="67">
        <f t="shared" si="539"/>
        <v>9.2832226848205246E-2</v>
      </c>
      <c r="P303" s="112"/>
      <c r="Q303" s="112"/>
      <c r="R303" s="112"/>
    </row>
    <row r="304" spans="2:18">
      <c r="B304" s="298">
        <v>51</v>
      </c>
      <c r="C304" s="298" t="s">
        <v>50</v>
      </c>
      <c r="D304" s="312">
        <f>R54</f>
        <v>23492</v>
      </c>
      <c r="E304" s="57">
        <v>1</v>
      </c>
      <c r="F304" s="86" t="s">
        <v>224</v>
      </c>
      <c r="G304" s="30" t="s">
        <v>225</v>
      </c>
      <c r="H304" s="235">
        <v>86942514</v>
      </c>
      <c r="I304" s="58">
        <f t="shared" ref="I304" si="546">IFERROR(H304/H309,"-")</f>
        <v>0.1396591621447551</v>
      </c>
      <c r="J304" s="46">
        <v>1474</v>
      </c>
      <c r="K304" s="58">
        <f t="shared" ref="K304" si="547">IFERROR(J304/J309,"-")</f>
        <v>0.70899470899470896</v>
      </c>
      <c r="L304" s="102">
        <f t="shared" si="479"/>
        <v>58984.06648575305</v>
      </c>
      <c r="M304" s="58">
        <f>IFERROR(J304/$R$54,0)</f>
        <v>6.2744764175038312E-2</v>
      </c>
      <c r="P304" s="112"/>
      <c r="Q304" s="112"/>
      <c r="R304" s="112"/>
    </row>
    <row r="305" spans="2:18">
      <c r="B305" s="316"/>
      <c r="C305" s="316"/>
      <c r="D305" s="313"/>
      <c r="E305" s="60">
        <v>2</v>
      </c>
      <c r="F305" s="75" t="s">
        <v>230</v>
      </c>
      <c r="G305" s="31" t="s">
        <v>231</v>
      </c>
      <c r="H305" s="77">
        <v>62104355</v>
      </c>
      <c r="I305" s="61">
        <f t="shared" ref="I305" si="548">IFERROR(H305/H309,"-")</f>
        <v>9.9760655469893947E-2</v>
      </c>
      <c r="J305" s="48">
        <v>1245</v>
      </c>
      <c r="K305" s="61">
        <f t="shared" ref="K305" si="549">IFERROR(J305/J309,"-")</f>
        <v>0.59884559884559885</v>
      </c>
      <c r="L305" s="103">
        <f t="shared" si="479"/>
        <v>49883.016064257026</v>
      </c>
      <c r="M305" s="61">
        <f t="shared" ref="M305:M309" si="550">IFERROR(J305/$R$54,0)</f>
        <v>5.2996764856121231E-2</v>
      </c>
      <c r="P305" s="112"/>
      <c r="Q305" s="112"/>
      <c r="R305" s="112"/>
    </row>
    <row r="306" spans="2:18">
      <c r="B306" s="316"/>
      <c r="C306" s="316"/>
      <c r="D306" s="313"/>
      <c r="E306" s="60">
        <v>3</v>
      </c>
      <c r="F306" s="75" t="s">
        <v>226</v>
      </c>
      <c r="G306" s="34" t="s">
        <v>227</v>
      </c>
      <c r="H306" s="77">
        <v>85721684</v>
      </c>
      <c r="I306" s="61">
        <f t="shared" ref="I306" si="551">IFERROR(H306/H309,"-")</f>
        <v>0.13769809514683987</v>
      </c>
      <c r="J306" s="48">
        <v>941</v>
      </c>
      <c r="K306" s="61">
        <f t="shared" ref="K306" si="552">IFERROR(J306/J309,"-")</f>
        <v>0.45262145262145265</v>
      </c>
      <c r="L306" s="103">
        <f t="shared" si="479"/>
        <v>91096.369819341126</v>
      </c>
      <c r="M306" s="61">
        <f t="shared" si="550"/>
        <v>4.0056189341052276E-2</v>
      </c>
      <c r="P306" s="112"/>
      <c r="Q306" s="112"/>
      <c r="R306" s="112"/>
    </row>
    <row r="307" spans="2:18">
      <c r="B307" s="316"/>
      <c r="C307" s="316"/>
      <c r="D307" s="313"/>
      <c r="E307" s="60">
        <v>4</v>
      </c>
      <c r="F307" s="75" t="s">
        <v>234</v>
      </c>
      <c r="G307" s="34" t="s">
        <v>235</v>
      </c>
      <c r="H307" s="77">
        <v>43631374</v>
      </c>
      <c r="I307" s="61">
        <f t="shared" ref="I307" si="553">IFERROR(H307/H309,"-")</f>
        <v>7.0086783274572115E-2</v>
      </c>
      <c r="J307" s="48">
        <v>919</v>
      </c>
      <c r="K307" s="61">
        <f t="shared" ref="K307" si="554">IFERROR(J307/J309,"-")</f>
        <v>0.44203944203944207</v>
      </c>
      <c r="L307" s="103">
        <f t="shared" si="479"/>
        <v>47477.011969532097</v>
      </c>
      <c r="M307" s="61">
        <f t="shared" si="550"/>
        <v>3.9119700323514389E-2</v>
      </c>
      <c r="P307" s="112"/>
      <c r="Q307" s="112"/>
      <c r="R307" s="112"/>
    </row>
    <row r="308" spans="2:18">
      <c r="B308" s="316"/>
      <c r="C308" s="316"/>
      <c r="D308" s="313"/>
      <c r="E308" s="63">
        <v>5</v>
      </c>
      <c r="F308" s="79" t="s">
        <v>232</v>
      </c>
      <c r="G308" s="35" t="s">
        <v>233</v>
      </c>
      <c r="H308" s="81">
        <v>38397406</v>
      </c>
      <c r="I308" s="101">
        <f t="shared" ref="I308" si="555">IFERROR(H308/H309,"-")</f>
        <v>6.1679255680276185E-2</v>
      </c>
      <c r="J308" s="50">
        <v>783</v>
      </c>
      <c r="K308" s="101">
        <f t="shared" ref="K308" si="556">IFERROR(J308/J309,"-")</f>
        <v>0.37662337662337664</v>
      </c>
      <c r="L308" s="104">
        <f t="shared" si="479"/>
        <v>49038.832694763732</v>
      </c>
      <c r="M308" s="101">
        <f t="shared" si="550"/>
        <v>3.3330495487825643E-2</v>
      </c>
      <c r="P308" s="112"/>
      <c r="Q308" s="112"/>
      <c r="R308" s="112"/>
    </row>
    <row r="309" spans="2:18">
      <c r="B309" s="299"/>
      <c r="C309" s="299"/>
      <c r="D309" s="315"/>
      <c r="E309" s="82" t="s">
        <v>151</v>
      </c>
      <c r="F309" s="83"/>
      <c r="G309" s="84"/>
      <c r="H309" s="85">
        <v>622533550</v>
      </c>
      <c r="I309" s="67" t="s">
        <v>132</v>
      </c>
      <c r="J309" s="52">
        <v>2079</v>
      </c>
      <c r="K309" s="67" t="s">
        <v>132</v>
      </c>
      <c r="L309" s="106">
        <f t="shared" si="479"/>
        <v>299438.93698893697</v>
      </c>
      <c r="M309" s="67">
        <f t="shared" si="550"/>
        <v>8.8498212157330156E-2</v>
      </c>
      <c r="P309" s="112"/>
      <c r="Q309" s="112"/>
      <c r="R309" s="112"/>
    </row>
    <row r="310" spans="2:18">
      <c r="B310" s="298">
        <v>52</v>
      </c>
      <c r="C310" s="298" t="s">
        <v>6</v>
      </c>
      <c r="D310" s="312">
        <f>R55</f>
        <v>19280</v>
      </c>
      <c r="E310" s="57">
        <v>1</v>
      </c>
      <c r="F310" s="86" t="s">
        <v>224</v>
      </c>
      <c r="G310" s="30" t="s">
        <v>225</v>
      </c>
      <c r="H310" s="235">
        <v>104926848</v>
      </c>
      <c r="I310" s="58">
        <f t="shared" ref="I310" si="557">IFERROR(H310/H315,"-")</f>
        <v>0.15390056589528481</v>
      </c>
      <c r="J310" s="46">
        <v>1745</v>
      </c>
      <c r="K310" s="58">
        <f t="shared" ref="K310" si="558">IFERROR(J310/J315,"-")</f>
        <v>0.73012552301255229</v>
      </c>
      <c r="L310" s="102">
        <f t="shared" si="479"/>
        <v>60129.998853868194</v>
      </c>
      <c r="M310" s="58">
        <f>IFERROR(J310/$R$55,0)</f>
        <v>9.050829875518672E-2</v>
      </c>
      <c r="P310" s="112"/>
      <c r="Q310" s="112"/>
      <c r="R310" s="112"/>
    </row>
    <row r="311" spans="2:18">
      <c r="B311" s="316"/>
      <c r="C311" s="316"/>
      <c r="D311" s="313"/>
      <c r="E311" s="60">
        <v>2</v>
      </c>
      <c r="F311" s="75" t="s">
        <v>230</v>
      </c>
      <c r="G311" s="31" t="s">
        <v>231</v>
      </c>
      <c r="H311" s="77">
        <v>68830789</v>
      </c>
      <c r="I311" s="61">
        <f t="shared" ref="I311" si="559">IFERROR(H311/H315,"-")</f>
        <v>0.10095697697999033</v>
      </c>
      <c r="J311" s="48">
        <v>1424</v>
      </c>
      <c r="K311" s="61">
        <f t="shared" ref="K311" si="560">IFERROR(J311/J315,"-")</f>
        <v>0.59581589958158998</v>
      </c>
      <c r="L311" s="103">
        <f t="shared" si="479"/>
        <v>48336.228230337081</v>
      </c>
      <c r="M311" s="61">
        <f t="shared" ref="M311:M315" si="561">IFERROR(J311/$R$55,0)</f>
        <v>7.3858921161825727E-2</v>
      </c>
      <c r="P311" s="112"/>
      <c r="Q311" s="112"/>
      <c r="R311" s="112"/>
    </row>
    <row r="312" spans="2:18">
      <c r="B312" s="316"/>
      <c r="C312" s="316"/>
      <c r="D312" s="313"/>
      <c r="E312" s="60">
        <v>3</v>
      </c>
      <c r="F312" s="75" t="s">
        <v>226</v>
      </c>
      <c r="G312" s="34" t="s">
        <v>227</v>
      </c>
      <c r="H312" s="77">
        <v>102073355</v>
      </c>
      <c r="I312" s="61">
        <f t="shared" ref="I312" si="562">IFERROR(H312/H315,"-")</f>
        <v>0.1497152291978722</v>
      </c>
      <c r="J312" s="48">
        <v>1043</v>
      </c>
      <c r="K312" s="61">
        <f t="shared" ref="K312" si="563">IFERROR(J312/J315,"-")</f>
        <v>0.43640167364016735</v>
      </c>
      <c r="L312" s="103">
        <f t="shared" si="479"/>
        <v>97865.15340364333</v>
      </c>
      <c r="M312" s="61">
        <f t="shared" si="561"/>
        <v>5.4097510373443985E-2</v>
      </c>
      <c r="P312" s="112"/>
      <c r="Q312" s="112"/>
      <c r="R312" s="112"/>
    </row>
    <row r="313" spans="2:18">
      <c r="B313" s="316"/>
      <c r="C313" s="316"/>
      <c r="D313" s="313"/>
      <c r="E313" s="60">
        <v>4</v>
      </c>
      <c r="F313" s="75" t="s">
        <v>262</v>
      </c>
      <c r="G313" s="34" t="s">
        <v>263</v>
      </c>
      <c r="H313" s="77">
        <v>16743082</v>
      </c>
      <c r="I313" s="61">
        <f t="shared" ref="I313" si="564">IFERROR(H313/H315,"-")</f>
        <v>2.455777376092682E-2</v>
      </c>
      <c r="J313" s="48">
        <v>915</v>
      </c>
      <c r="K313" s="61">
        <f t="shared" ref="K313" si="565">IFERROR(J313/J315,"-")</f>
        <v>0.38284518828451886</v>
      </c>
      <c r="L313" s="103">
        <f t="shared" si="479"/>
        <v>18298.450273224043</v>
      </c>
      <c r="M313" s="61">
        <f t="shared" si="561"/>
        <v>4.7458506224066388E-2</v>
      </c>
      <c r="P313" s="112"/>
      <c r="Q313" s="112"/>
      <c r="R313" s="112"/>
    </row>
    <row r="314" spans="2:18">
      <c r="B314" s="316"/>
      <c r="C314" s="316"/>
      <c r="D314" s="313"/>
      <c r="E314" s="63">
        <v>5</v>
      </c>
      <c r="F314" s="79" t="s">
        <v>232</v>
      </c>
      <c r="G314" s="35" t="s">
        <v>233</v>
      </c>
      <c r="H314" s="81">
        <v>50398259</v>
      </c>
      <c r="I314" s="101">
        <f t="shared" ref="I314" si="566">IFERROR(H314/H315,"-")</f>
        <v>7.3921219669508514E-2</v>
      </c>
      <c r="J314" s="50">
        <v>892</v>
      </c>
      <c r="K314" s="101">
        <f t="shared" ref="K314" si="567">IFERROR(J314/J315,"-")</f>
        <v>0.37322175732217572</v>
      </c>
      <c r="L314" s="104">
        <f t="shared" si="479"/>
        <v>56500.290358744394</v>
      </c>
      <c r="M314" s="101">
        <f t="shared" si="561"/>
        <v>4.6265560165975106E-2</v>
      </c>
      <c r="P314" s="112"/>
      <c r="Q314" s="112"/>
      <c r="R314" s="112"/>
    </row>
    <row r="315" spans="2:18">
      <c r="B315" s="299"/>
      <c r="C315" s="299"/>
      <c r="D315" s="315"/>
      <c r="E315" s="82" t="s">
        <v>151</v>
      </c>
      <c r="F315" s="83"/>
      <c r="G315" s="84"/>
      <c r="H315" s="85">
        <v>681783380</v>
      </c>
      <c r="I315" s="67" t="s">
        <v>132</v>
      </c>
      <c r="J315" s="52">
        <v>2390</v>
      </c>
      <c r="K315" s="67" t="s">
        <v>132</v>
      </c>
      <c r="L315" s="106">
        <f t="shared" si="479"/>
        <v>285265.01255230128</v>
      </c>
      <c r="M315" s="67">
        <f t="shared" si="561"/>
        <v>0.12396265560165975</v>
      </c>
      <c r="P315" s="112"/>
      <c r="Q315" s="112"/>
      <c r="R315" s="112"/>
    </row>
    <row r="316" spans="2:18">
      <c r="B316" s="298">
        <v>53</v>
      </c>
      <c r="C316" s="298" t="s">
        <v>24</v>
      </c>
      <c r="D316" s="312">
        <f>R56</f>
        <v>10926</v>
      </c>
      <c r="E316" s="57">
        <v>1</v>
      </c>
      <c r="F316" s="86" t="s">
        <v>224</v>
      </c>
      <c r="G316" s="30" t="s">
        <v>225</v>
      </c>
      <c r="H316" s="235">
        <v>42113570</v>
      </c>
      <c r="I316" s="58">
        <f t="shared" ref="I316" si="568">IFERROR(H316/H321,"-")</f>
        <v>0.15859089679560195</v>
      </c>
      <c r="J316" s="46">
        <v>720</v>
      </c>
      <c r="K316" s="58">
        <f t="shared" ref="K316" si="569">IFERROR(J316/J321,"-")</f>
        <v>0.71216617210682498</v>
      </c>
      <c r="L316" s="102">
        <f t="shared" si="479"/>
        <v>58491.069444444445</v>
      </c>
      <c r="M316" s="58">
        <f>IFERROR(J316/$R$56,0)</f>
        <v>6.589785831960461E-2</v>
      </c>
      <c r="P316" s="112"/>
      <c r="Q316" s="112"/>
      <c r="R316" s="112"/>
    </row>
    <row r="317" spans="2:18">
      <c r="B317" s="316"/>
      <c r="C317" s="316"/>
      <c r="D317" s="313"/>
      <c r="E317" s="60">
        <v>2</v>
      </c>
      <c r="F317" s="75" t="s">
        <v>230</v>
      </c>
      <c r="G317" s="31" t="s">
        <v>231</v>
      </c>
      <c r="H317" s="77">
        <v>25420638</v>
      </c>
      <c r="I317" s="61">
        <f t="shared" ref="I317" si="570">IFERROR(H317/H321,"-")</f>
        <v>9.572880611965115E-2</v>
      </c>
      <c r="J317" s="48">
        <v>639</v>
      </c>
      <c r="K317" s="61">
        <f t="shared" ref="K317" si="571">IFERROR(J317/J321,"-")</f>
        <v>0.63204747774480707</v>
      </c>
      <c r="L317" s="103">
        <f t="shared" si="479"/>
        <v>39781.906103286383</v>
      </c>
      <c r="M317" s="61">
        <f t="shared" ref="M317:M321" si="572">IFERROR(J317/$R$56,0)</f>
        <v>5.8484349258649093E-2</v>
      </c>
      <c r="P317" s="112"/>
      <c r="Q317" s="112"/>
      <c r="R317" s="112"/>
    </row>
    <row r="318" spans="2:18" ht="36">
      <c r="B318" s="316"/>
      <c r="C318" s="316"/>
      <c r="D318" s="313"/>
      <c r="E318" s="60">
        <v>3</v>
      </c>
      <c r="F318" s="75" t="s">
        <v>236</v>
      </c>
      <c r="G318" s="34" t="s">
        <v>237</v>
      </c>
      <c r="H318" s="77">
        <v>11449407</v>
      </c>
      <c r="I318" s="61">
        <f t="shared" ref="I318" si="573">IFERROR(H318/H321,"-")</f>
        <v>4.3116072180720909E-2</v>
      </c>
      <c r="J318" s="48">
        <v>467</v>
      </c>
      <c r="K318" s="61">
        <f t="shared" ref="K318" si="574">IFERROR(J318/J321,"-")</f>
        <v>0.4619188921859545</v>
      </c>
      <c r="L318" s="103">
        <f t="shared" si="479"/>
        <v>24516.93147751606</v>
      </c>
      <c r="M318" s="61">
        <f t="shared" si="572"/>
        <v>4.2742083104521322E-2</v>
      </c>
      <c r="P318" s="112"/>
      <c r="Q318" s="112"/>
      <c r="R318" s="112"/>
    </row>
    <row r="319" spans="2:18">
      <c r="B319" s="316"/>
      <c r="C319" s="316"/>
      <c r="D319" s="313"/>
      <c r="E319" s="60">
        <v>4</v>
      </c>
      <c r="F319" s="75" t="s">
        <v>226</v>
      </c>
      <c r="G319" s="34" t="s">
        <v>227</v>
      </c>
      <c r="H319" s="77">
        <v>33922275</v>
      </c>
      <c r="I319" s="61">
        <f t="shared" ref="I319" si="575">IFERROR(H319/H321,"-")</f>
        <v>0.12774419299045481</v>
      </c>
      <c r="J319" s="48">
        <v>452</v>
      </c>
      <c r="K319" s="61">
        <f t="shared" ref="K319" si="576">IFERROR(J319/J321,"-")</f>
        <v>0.44708209693372897</v>
      </c>
      <c r="L319" s="103">
        <f t="shared" si="479"/>
        <v>75049.280973451328</v>
      </c>
      <c r="M319" s="61">
        <f t="shared" si="572"/>
        <v>4.1369211056196231E-2</v>
      </c>
      <c r="P319" s="112"/>
      <c r="Q319" s="112"/>
      <c r="R319" s="112"/>
    </row>
    <row r="320" spans="2:18" ht="24">
      <c r="B320" s="316"/>
      <c r="C320" s="316"/>
      <c r="D320" s="313"/>
      <c r="E320" s="63">
        <v>5</v>
      </c>
      <c r="F320" s="79" t="s">
        <v>260</v>
      </c>
      <c r="G320" s="35" t="s">
        <v>261</v>
      </c>
      <c r="H320" s="81">
        <v>10159130</v>
      </c>
      <c r="I320" s="101">
        <f t="shared" ref="I320" si="577">IFERROR(H320/H321,"-")</f>
        <v>3.825715885314647E-2</v>
      </c>
      <c r="J320" s="50">
        <v>411</v>
      </c>
      <c r="K320" s="101">
        <f t="shared" ref="K320" si="578">IFERROR(J320/J321,"-")</f>
        <v>0.40652818991097922</v>
      </c>
      <c r="L320" s="104">
        <f t="shared" si="479"/>
        <v>24718.077858880777</v>
      </c>
      <c r="M320" s="101">
        <f t="shared" si="572"/>
        <v>3.7616694124107633E-2</v>
      </c>
      <c r="P320" s="112"/>
      <c r="Q320" s="112"/>
      <c r="R320" s="112"/>
    </row>
    <row r="321" spans="2:18">
      <c r="B321" s="299"/>
      <c r="C321" s="299"/>
      <c r="D321" s="315"/>
      <c r="E321" s="82" t="s">
        <v>151</v>
      </c>
      <c r="F321" s="83"/>
      <c r="G321" s="84"/>
      <c r="H321" s="85">
        <v>265548470</v>
      </c>
      <c r="I321" s="67" t="s">
        <v>132</v>
      </c>
      <c r="J321" s="52">
        <v>1011</v>
      </c>
      <c r="K321" s="67" t="s">
        <v>132</v>
      </c>
      <c r="L321" s="106">
        <f t="shared" si="479"/>
        <v>262659.21859545005</v>
      </c>
      <c r="M321" s="67">
        <f t="shared" si="572"/>
        <v>9.2531576057111473E-2</v>
      </c>
      <c r="P321" s="112"/>
      <c r="Q321" s="112"/>
      <c r="R321" s="112"/>
    </row>
    <row r="322" spans="2:18">
      <c r="B322" s="298">
        <v>54</v>
      </c>
      <c r="C322" s="298" t="s">
        <v>30</v>
      </c>
      <c r="D322" s="312">
        <f>R57</f>
        <v>18396</v>
      </c>
      <c r="E322" s="57">
        <v>1</v>
      </c>
      <c r="F322" s="86" t="s">
        <v>224</v>
      </c>
      <c r="G322" s="30" t="s">
        <v>225</v>
      </c>
      <c r="H322" s="235">
        <v>75888596</v>
      </c>
      <c r="I322" s="58">
        <f t="shared" ref="I322" si="579">IFERROR(H322/H327,"-")</f>
        <v>0.14613344246270044</v>
      </c>
      <c r="J322" s="46">
        <v>1413</v>
      </c>
      <c r="K322" s="58">
        <f t="shared" ref="K322" si="580">IFERROR(J322/J327,"-")</f>
        <v>0.73023255813953492</v>
      </c>
      <c r="L322" s="102">
        <f t="shared" si="479"/>
        <v>53707.428167020524</v>
      </c>
      <c r="M322" s="58">
        <f>IFERROR(J322/$R$57,0)</f>
        <v>7.6810176125244614E-2</v>
      </c>
      <c r="P322" s="112"/>
      <c r="Q322" s="112"/>
      <c r="R322" s="112"/>
    </row>
    <row r="323" spans="2:18">
      <c r="B323" s="316"/>
      <c r="C323" s="316"/>
      <c r="D323" s="313"/>
      <c r="E323" s="60">
        <v>2</v>
      </c>
      <c r="F323" s="75" t="s">
        <v>230</v>
      </c>
      <c r="G323" s="31" t="s">
        <v>231</v>
      </c>
      <c r="H323" s="77">
        <v>54763864</v>
      </c>
      <c r="I323" s="61">
        <f t="shared" ref="I323" si="581">IFERROR(H323/H327,"-")</f>
        <v>0.10545500102385807</v>
      </c>
      <c r="J323" s="48">
        <v>1186</v>
      </c>
      <c r="K323" s="61">
        <f t="shared" ref="K323" si="582">IFERROR(J323/J327,"-")</f>
        <v>0.61291989664082691</v>
      </c>
      <c r="L323" s="103">
        <f t="shared" si="479"/>
        <v>46175.26475548061</v>
      </c>
      <c r="M323" s="61">
        <f t="shared" ref="M323:M327" si="583">IFERROR(J323/$R$57,0)</f>
        <v>6.4470537073276796E-2</v>
      </c>
      <c r="P323" s="112"/>
      <c r="Q323" s="112"/>
      <c r="R323" s="112"/>
    </row>
    <row r="324" spans="2:18">
      <c r="B324" s="316"/>
      <c r="C324" s="316"/>
      <c r="D324" s="313"/>
      <c r="E324" s="60">
        <v>3</v>
      </c>
      <c r="F324" s="75" t="s">
        <v>226</v>
      </c>
      <c r="G324" s="34" t="s">
        <v>227</v>
      </c>
      <c r="H324" s="77">
        <v>71325232</v>
      </c>
      <c r="I324" s="61">
        <f t="shared" ref="I324" si="584">IFERROR(H324/H327,"-")</f>
        <v>0.13734608671124657</v>
      </c>
      <c r="J324" s="48">
        <v>838</v>
      </c>
      <c r="K324" s="61">
        <f t="shared" ref="K324" si="585">IFERROR(J324/J327,"-")</f>
        <v>0.43307493540051678</v>
      </c>
      <c r="L324" s="103">
        <f t="shared" si="479"/>
        <v>85113.642004773268</v>
      </c>
      <c r="M324" s="61">
        <f t="shared" si="583"/>
        <v>4.5553381169819523E-2</v>
      </c>
      <c r="P324" s="112"/>
      <c r="Q324" s="112"/>
      <c r="R324" s="112"/>
    </row>
    <row r="325" spans="2:18" ht="36">
      <c r="B325" s="316"/>
      <c r="C325" s="316"/>
      <c r="D325" s="313"/>
      <c r="E325" s="60">
        <v>4</v>
      </c>
      <c r="F325" s="75" t="s">
        <v>236</v>
      </c>
      <c r="G325" s="34" t="s">
        <v>237</v>
      </c>
      <c r="H325" s="77">
        <v>23313488</v>
      </c>
      <c r="I325" s="61">
        <f t="shared" ref="I325" si="586">IFERROR(H325/H327,"-")</f>
        <v>4.4893178116681157E-2</v>
      </c>
      <c r="J325" s="48">
        <v>814</v>
      </c>
      <c r="K325" s="61">
        <f t="shared" ref="K325" si="587">IFERROR(J325/J327,"-")</f>
        <v>0.42067183462532298</v>
      </c>
      <c r="L325" s="103">
        <f t="shared" si="479"/>
        <v>28640.64864864865</v>
      </c>
      <c r="M325" s="61">
        <f t="shared" si="583"/>
        <v>4.4248749728201781E-2</v>
      </c>
      <c r="P325" s="112"/>
      <c r="Q325" s="112"/>
      <c r="R325" s="112"/>
    </row>
    <row r="326" spans="2:18">
      <c r="B326" s="316"/>
      <c r="C326" s="316"/>
      <c r="D326" s="313"/>
      <c r="E326" s="63">
        <v>5</v>
      </c>
      <c r="F326" s="79" t="s">
        <v>232</v>
      </c>
      <c r="G326" s="35" t="s">
        <v>233</v>
      </c>
      <c r="H326" s="81">
        <v>39053745</v>
      </c>
      <c r="I326" s="101">
        <f t="shared" ref="I326" si="588">IFERROR(H326/H327,"-")</f>
        <v>7.5203106905686781E-2</v>
      </c>
      <c r="J326" s="50">
        <v>764</v>
      </c>
      <c r="K326" s="101">
        <f t="shared" ref="K326" si="589">IFERROR(J326/J327,"-")</f>
        <v>0.39483204134366923</v>
      </c>
      <c r="L326" s="104">
        <f t="shared" si="479"/>
        <v>51117.46727748691</v>
      </c>
      <c r="M326" s="101">
        <f t="shared" si="583"/>
        <v>4.1530767558164816E-2</v>
      </c>
      <c r="P326" s="112"/>
      <c r="Q326" s="112"/>
      <c r="R326" s="112"/>
    </row>
    <row r="327" spans="2:18">
      <c r="B327" s="299"/>
      <c r="C327" s="299"/>
      <c r="D327" s="315"/>
      <c r="E327" s="82" t="s">
        <v>151</v>
      </c>
      <c r="F327" s="83"/>
      <c r="G327" s="84"/>
      <c r="H327" s="85">
        <v>519310260</v>
      </c>
      <c r="I327" s="67" t="s">
        <v>132</v>
      </c>
      <c r="J327" s="52">
        <v>1935</v>
      </c>
      <c r="K327" s="67" t="s">
        <v>132</v>
      </c>
      <c r="L327" s="106">
        <f t="shared" si="479"/>
        <v>268377.39534883719</v>
      </c>
      <c r="M327" s="67">
        <f t="shared" si="583"/>
        <v>0.10518590998043052</v>
      </c>
      <c r="P327" s="112"/>
      <c r="Q327" s="112"/>
      <c r="R327" s="112"/>
    </row>
    <row r="328" spans="2:18">
      <c r="B328" s="298">
        <v>55</v>
      </c>
      <c r="C328" s="298" t="s">
        <v>19</v>
      </c>
      <c r="D328" s="312">
        <f>R58</f>
        <v>19190</v>
      </c>
      <c r="E328" s="57">
        <v>1</v>
      </c>
      <c r="F328" s="86" t="s">
        <v>224</v>
      </c>
      <c r="G328" s="30" t="s">
        <v>225</v>
      </c>
      <c r="H328" s="235">
        <v>59331007</v>
      </c>
      <c r="I328" s="58">
        <f t="shared" ref="I328" si="590">IFERROR(H328/H333,"-")</f>
        <v>0.1547534292574429</v>
      </c>
      <c r="J328" s="46">
        <v>1057</v>
      </c>
      <c r="K328" s="58">
        <f t="shared" ref="K328" si="591">IFERROR(J328/J333,"-")</f>
        <v>0.71322537112010798</v>
      </c>
      <c r="L328" s="102">
        <f t="shared" si="479"/>
        <v>56131.510879848625</v>
      </c>
      <c r="M328" s="58">
        <f>IFERROR(J328/$R$58,0)</f>
        <v>5.5080771235018242E-2</v>
      </c>
      <c r="P328" s="112"/>
      <c r="Q328" s="112"/>
      <c r="R328" s="112"/>
    </row>
    <row r="329" spans="2:18">
      <c r="B329" s="316"/>
      <c r="C329" s="316"/>
      <c r="D329" s="313"/>
      <c r="E329" s="60">
        <v>2</v>
      </c>
      <c r="F329" s="75" t="s">
        <v>230</v>
      </c>
      <c r="G329" s="31" t="s">
        <v>231</v>
      </c>
      <c r="H329" s="77">
        <v>39381349</v>
      </c>
      <c r="I329" s="61">
        <f t="shared" ref="I329" si="592">IFERROR(H329/H333,"-")</f>
        <v>0.10271861400454857</v>
      </c>
      <c r="J329" s="48">
        <v>917</v>
      </c>
      <c r="K329" s="61">
        <f t="shared" ref="K329" si="593">IFERROR(J329/J333,"-")</f>
        <v>0.61875843454790824</v>
      </c>
      <c r="L329" s="103">
        <f t="shared" si="479"/>
        <v>42945.854961832061</v>
      </c>
      <c r="M329" s="61">
        <f t="shared" ref="M329:M333" si="594">IFERROR(J329/$R$58,0)</f>
        <v>4.77853048462741E-2</v>
      </c>
      <c r="P329" s="112"/>
      <c r="Q329" s="112"/>
      <c r="R329" s="112"/>
    </row>
    <row r="330" spans="2:18">
      <c r="B330" s="316"/>
      <c r="C330" s="316"/>
      <c r="D330" s="313"/>
      <c r="E330" s="60">
        <v>3</v>
      </c>
      <c r="F330" s="75" t="s">
        <v>226</v>
      </c>
      <c r="G330" s="34" t="s">
        <v>227</v>
      </c>
      <c r="H330" s="77">
        <v>43936711</v>
      </c>
      <c r="I330" s="61">
        <f t="shared" ref="I330" si="595">IFERROR(H330/H333,"-")</f>
        <v>0.11460039263353836</v>
      </c>
      <c r="J330" s="48">
        <v>657</v>
      </c>
      <c r="K330" s="61">
        <f t="shared" ref="K330" si="596">IFERROR(J330/J333,"-")</f>
        <v>0.44331983805668018</v>
      </c>
      <c r="L330" s="103">
        <f t="shared" ref="L330:L393" si="597">IFERROR(H330/J330,"-")</f>
        <v>66874.750380517507</v>
      </c>
      <c r="M330" s="61">
        <f t="shared" si="594"/>
        <v>3.423658155289213E-2</v>
      </c>
      <c r="P330" s="112"/>
      <c r="Q330" s="112"/>
      <c r="R330" s="112"/>
    </row>
    <row r="331" spans="2:18">
      <c r="B331" s="316"/>
      <c r="C331" s="316"/>
      <c r="D331" s="313"/>
      <c r="E331" s="60">
        <v>4</v>
      </c>
      <c r="F331" s="75" t="s">
        <v>232</v>
      </c>
      <c r="G331" s="34" t="s">
        <v>233</v>
      </c>
      <c r="H331" s="77">
        <v>28415203</v>
      </c>
      <c r="I331" s="61">
        <f t="shared" ref="I331" si="598">IFERROR(H331/H333,"-")</f>
        <v>7.4115548170223686E-2</v>
      </c>
      <c r="J331" s="48">
        <v>593</v>
      </c>
      <c r="K331" s="61">
        <f t="shared" ref="K331" si="599">IFERROR(J331/J333,"-")</f>
        <v>0.40013495276653172</v>
      </c>
      <c r="L331" s="103">
        <f t="shared" si="597"/>
        <v>47917.71163575042</v>
      </c>
      <c r="M331" s="61">
        <f t="shared" si="594"/>
        <v>3.0901511203751956E-2</v>
      </c>
      <c r="P331" s="112"/>
      <c r="Q331" s="112"/>
      <c r="R331" s="112"/>
    </row>
    <row r="332" spans="2:18" ht="36">
      <c r="B332" s="316"/>
      <c r="C332" s="316"/>
      <c r="D332" s="313"/>
      <c r="E332" s="63">
        <v>5</v>
      </c>
      <c r="F332" s="79" t="s">
        <v>236</v>
      </c>
      <c r="G332" s="35" t="s">
        <v>237</v>
      </c>
      <c r="H332" s="81">
        <v>23229056</v>
      </c>
      <c r="I332" s="101">
        <f t="shared" ref="I332" si="600">IFERROR(H332/H333,"-")</f>
        <v>6.0588489159018981E-2</v>
      </c>
      <c r="J332" s="50">
        <v>586</v>
      </c>
      <c r="K332" s="101">
        <f t="shared" ref="K332" si="601">IFERROR(J332/J333,"-")</f>
        <v>0.39541160593792174</v>
      </c>
      <c r="L332" s="104">
        <f t="shared" si="597"/>
        <v>39640.027303754265</v>
      </c>
      <c r="M332" s="101">
        <f t="shared" si="594"/>
        <v>3.0536737884314748E-2</v>
      </c>
      <c r="P332" s="112"/>
      <c r="Q332" s="112"/>
      <c r="R332" s="112"/>
    </row>
    <row r="333" spans="2:18">
      <c r="B333" s="299"/>
      <c r="C333" s="299"/>
      <c r="D333" s="315"/>
      <c r="E333" s="82" t="s">
        <v>151</v>
      </c>
      <c r="F333" s="83"/>
      <c r="G333" s="84"/>
      <c r="H333" s="85">
        <v>383390580</v>
      </c>
      <c r="I333" s="67" t="s">
        <v>132</v>
      </c>
      <c r="J333" s="52">
        <v>1482</v>
      </c>
      <c r="K333" s="67" t="s">
        <v>132</v>
      </c>
      <c r="L333" s="106">
        <f t="shared" si="597"/>
        <v>258698.0971659919</v>
      </c>
      <c r="M333" s="67">
        <f t="shared" si="594"/>
        <v>7.7227722772277227E-2</v>
      </c>
      <c r="P333" s="112"/>
      <c r="Q333" s="112"/>
      <c r="R333" s="112"/>
    </row>
    <row r="334" spans="2:18">
      <c r="B334" s="298">
        <v>56</v>
      </c>
      <c r="C334" s="298" t="s">
        <v>12</v>
      </c>
      <c r="D334" s="312">
        <f>R59</f>
        <v>11815</v>
      </c>
      <c r="E334" s="57">
        <v>1</v>
      </c>
      <c r="F334" s="86" t="s">
        <v>224</v>
      </c>
      <c r="G334" s="30" t="s">
        <v>225</v>
      </c>
      <c r="H334" s="235">
        <v>41124297</v>
      </c>
      <c r="I334" s="58">
        <f t="shared" ref="I334" si="602">IFERROR(H334/H339,"-")</f>
        <v>0.1413689797570942</v>
      </c>
      <c r="J334" s="46">
        <v>772</v>
      </c>
      <c r="K334" s="58">
        <f t="shared" ref="K334" si="603">IFERROR(J334/J339,"-")</f>
        <v>0.69486948694869488</v>
      </c>
      <c r="L334" s="102">
        <f t="shared" si="597"/>
        <v>53269.814766839379</v>
      </c>
      <c r="M334" s="58">
        <f>IFERROR(J334/$R$59,0)</f>
        <v>6.534066864155734E-2</v>
      </c>
      <c r="P334" s="112"/>
      <c r="Q334" s="112"/>
      <c r="R334" s="112"/>
    </row>
    <row r="335" spans="2:18">
      <c r="B335" s="316"/>
      <c r="C335" s="316"/>
      <c r="D335" s="313"/>
      <c r="E335" s="60">
        <v>2</v>
      </c>
      <c r="F335" s="75" t="s">
        <v>230</v>
      </c>
      <c r="G335" s="31" t="s">
        <v>231</v>
      </c>
      <c r="H335" s="77">
        <v>24419888</v>
      </c>
      <c r="I335" s="61">
        <f t="shared" ref="I335" si="604">IFERROR(H335/H339,"-")</f>
        <v>8.3945864225776504E-2</v>
      </c>
      <c r="J335" s="48">
        <v>670</v>
      </c>
      <c r="K335" s="61">
        <f t="shared" ref="K335" si="605">IFERROR(J335/J339,"-")</f>
        <v>0.60306030603060301</v>
      </c>
      <c r="L335" s="103">
        <f t="shared" si="597"/>
        <v>36447.594029850748</v>
      </c>
      <c r="M335" s="61">
        <f t="shared" ref="M335:M339" si="606">IFERROR(J335/$R$59,0)</f>
        <v>5.6707575116377487E-2</v>
      </c>
      <c r="P335" s="112"/>
      <c r="Q335" s="112"/>
      <c r="R335" s="112"/>
    </row>
    <row r="336" spans="2:18">
      <c r="B336" s="316"/>
      <c r="C336" s="316"/>
      <c r="D336" s="313"/>
      <c r="E336" s="60">
        <v>3</v>
      </c>
      <c r="F336" s="75" t="s">
        <v>226</v>
      </c>
      <c r="G336" s="34" t="s">
        <v>227</v>
      </c>
      <c r="H336" s="77">
        <v>37810422</v>
      </c>
      <c r="I336" s="61">
        <f t="shared" ref="I336" si="607">IFERROR(H336/H339,"-")</f>
        <v>0.12997719528981103</v>
      </c>
      <c r="J336" s="48">
        <v>510</v>
      </c>
      <c r="K336" s="61">
        <f t="shared" ref="K336" si="608">IFERROR(J336/J339,"-")</f>
        <v>0.45904590459045902</v>
      </c>
      <c r="L336" s="103">
        <f t="shared" si="597"/>
        <v>74138.082352941172</v>
      </c>
      <c r="M336" s="61">
        <f t="shared" si="606"/>
        <v>4.3165467625899283E-2</v>
      </c>
      <c r="P336" s="112"/>
      <c r="Q336" s="112"/>
      <c r="R336" s="112"/>
    </row>
    <row r="337" spans="2:18">
      <c r="B337" s="316"/>
      <c r="C337" s="316"/>
      <c r="D337" s="313"/>
      <c r="E337" s="60">
        <v>4</v>
      </c>
      <c r="F337" s="75" t="s">
        <v>232</v>
      </c>
      <c r="G337" s="34" t="s">
        <v>233</v>
      </c>
      <c r="H337" s="77">
        <v>25012069</v>
      </c>
      <c r="I337" s="61">
        <f t="shared" ref="I337" si="609">IFERROR(H337/H339,"-")</f>
        <v>8.5981547019370164E-2</v>
      </c>
      <c r="J337" s="48">
        <v>466</v>
      </c>
      <c r="K337" s="61">
        <f t="shared" ref="K337" si="610">IFERROR(J337/J339,"-")</f>
        <v>0.41944194419441944</v>
      </c>
      <c r="L337" s="103">
        <f t="shared" si="597"/>
        <v>53673.9678111588</v>
      </c>
      <c r="M337" s="61">
        <f t="shared" si="606"/>
        <v>3.9441388066017775E-2</v>
      </c>
      <c r="P337" s="112"/>
      <c r="Q337" s="112"/>
      <c r="R337" s="112"/>
    </row>
    <row r="338" spans="2:18">
      <c r="B338" s="316"/>
      <c r="C338" s="316"/>
      <c r="D338" s="313"/>
      <c r="E338" s="63">
        <v>5</v>
      </c>
      <c r="F338" s="79" t="s">
        <v>234</v>
      </c>
      <c r="G338" s="35" t="s">
        <v>235</v>
      </c>
      <c r="H338" s="81">
        <v>20548107</v>
      </c>
      <c r="I338" s="101">
        <f t="shared" ref="I338" si="611">IFERROR(H338/H339,"-")</f>
        <v>7.0636220785235695E-2</v>
      </c>
      <c r="J338" s="50">
        <v>436</v>
      </c>
      <c r="K338" s="101">
        <f t="shared" ref="K338" si="612">IFERROR(J338/J339,"-")</f>
        <v>0.39243924392439244</v>
      </c>
      <c r="L338" s="104">
        <f t="shared" si="597"/>
        <v>47128.685779816515</v>
      </c>
      <c r="M338" s="101">
        <f t="shared" si="606"/>
        <v>3.6902242911553113E-2</v>
      </c>
      <c r="P338" s="112"/>
      <c r="Q338" s="112"/>
      <c r="R338" s="112"/>
    </row>
    <row r="339" spans="2:18">
      <c r="B339" s="299"/>
      <c r="C339" s="299"/>
      <c r="D339" s="315"/>
      <c r="E339" s="82" t="s">
        <v>151</v>
      </c>
      <c r="F339" s="83"/>
      <c r="G339" s="84"/>
      <c r="H339" s="85">
        <v>290900430</v>
      </c>
      <c r="I339" s="67" t="s">
        <v>132</v>
      </c>
      <c r="J339" s="52">
        <v>1111</v>
      </c>
      <c r="K339" s="67" t="s">
        <v>132</v>
      </c>
      <c r="L339" s="106">
        <f t="shared" si="597"/>
        <v>261836.57065706572</v>
      </c>
      <c r="M339" s="67">
        <f t="shared" si="606"/>
        <v>9.4033008887008038E-2</v>
      </c>
      <c r="P339" s="112"/>
      <c r="Q339" s="112"/>
      <c r="R339" s="112"/>
    </row>
    <row r="340" spans="2:18">
      <c r="B340" s="298">
        <v>57</v>
      </c>
      <c r="C340" s="298" t="s">
        <v>51</v>
      </c>
      <c r="D340" s="312">
        <f>R60</f>
        <v>8838</v>
      </c>
      <c r="E340" s="57">
        <v>1</v>
      </c>
      <c r="F340" s="86" t="s">
        <v>224</v>
      </c>
      <c r="G340" s="30" t="s">
        <v>225</v>
      </c>
      <c r="H340" s="235">
        <v>43259127</v>
      </c>
      <c r="I340" s="58">
        <f t="shared" ref="I340" si="613">IFERROR(H340/H345,"-")</f>
        <v>0.128778780115262</v>
      </c>
      <c r="J340" s="46">
        <v>765</v>
      </c>
      <c r="K340" s="58">
        <f t="shared" ref="K340" si="614">IFERROR(J340/J345,"-")</f>
        <v>0.7589285714285714</v>
      </c>
      <c r="L340" s="102">
        <f t="shared" si="597"/>
        <v>56547.878431372548</v>
      </c>
      <c r="M340" s="58">
        <f>IFERROR(J340/$R$60,0)</f>
        <v>8.6558044806517312E-2</v>
      </c>
      <c r="P340" s="112"/>
      <c r="Q340" s="112"/>
      <c r="R340" s="112"/>
    </row>
    <row r="341" spans="2:18">
      <c r="B341" s="316"/>
      <c r="C341" s="316"/>
      <c r="D341" s="313"/>
      <c r="E341" s="60">
        <v>2</v>
      </c>
      <c r="F341" s="75" t="s">
        <v>230</v>
      </c>
      <c r="G341" s="31" t="s">
        <v>231</v>
      </c>
      <c r="H341" s="77">
        <v>30568823</v>
      </c>
      <c r="I341" s="61">
        <f t="shared" ref="I341" si="615">IFERROR(H341/H345,"-")</f>
        <v>9.1000813204098266E-2</v>
      </c>
      <c r="J341" s="48">
        <v>641</v>
      </c>
      <c r="K341" s="61">
        <f t="shared" ref="K341" si="616">IFERROR(J341/J345,"-")</f>
        <v>0.63591269841269837</v>
      </c>
      <c r="L341" s="103">
        <f t="shared" si="597"/>
        <v>47689.271450858032</v>
      </c>
      <c r="M341" s="61">
        <f t="shared" ref="M341:M345" si="617">IFERROR(J341/$R$60,0)</f>
        <v>7.2527721203892281E-2</v>
      </c>
      <c r="P341" s="112"/>
      <c r="Q341" s="112"/>
      <c r="R341" s="112"/>
    </row>
    <row r="342" spans="2:18">
      <c r="B342" s="316"/>
      <c r="C342" s="316"/>
      <c r="D342" s="313"/>
      <c r="E342" s="60">
        <v>3</v>
      </c>
      <c r="F342" s="75" t="s">
        <v>226</v>
      </c>
      <c r="G342" s="34" t="s">
        <v>227</v>
      </c>
      <c r="H342" s="77">
        <v>41233998</v>
      </c>
      <c r="I342" s="61">
        <f t="shared" ref="I342" si="618">IFERROR(H342/H345,"-")</f>
        <v>0.12275014153002102</v>
      </c>
      <c r="J342" s="48">
        <v>505</v>
      </c>
      <c r="K342" s="61">
        <f t="shared" ref="K342" si="619">IFERROR(J342/J345,"-")</f>
        <v>0.50099206349206349</v>
      </c>
      <c r="L342" s="103">
        <f t="shared" si="597"/>
        <v>81651.481188118807</v>
      </c>
      <c r="M342" s="61">
        <f t="shared" si="617"/>
        <v>5.7139624349400314E-2</v>
      </c>
      <c r="P342" s="112"/>
      <c r="Q342" s="112"/>
      <c r="R342" s="112"/>
    </row>
    <row r="343" spans="2:18" ht="24">
      <c r="B343" s="316"/>
      <c r="C343" s="316"/>
      <c r="D343" s="313"/>
      <c r="E343" s="60">
        <v>4</v>
      </c>
      <c r="F343" s="75" t="s">
        <v>260</v>
      </c>
      <c r="G343" s="34" t="s">
        <v>261</v>
      </c>
      <c r="H343" s="77">
        <v>10081842</v>
      </c>
      <c r="I343" s="61">
        <f t="shared" ref="I343" si="620">IFERROR(H343/H345,"-")</f>
        <v>3.0012795081944519E-2</v>
      </c>
      <c r="J343" s="48">
        <v>427</v>
      </c>
      <c r="K343" s="61">
        <f t="shared" ref="K343" si="621">IFERROR(J343/J345,"-")</f>
        <v>0.4236111111111111</v>
      </c>
      <c r="L343" s="103">
        <f t="shared" si="597"/>
        <v>23610.87119437939</v>
      </c>
      <c r="M343" s="61">
        <f t="shared" si="617"/>
        <v>4.8314098212265219E-2</v>
      </c>
      <c r="P343" s="112"/>
      <c r="Q343" s="112"/>
      <c r="R343" s="112"/>
    </row>
    <row r="344" spans="2:18">
      <c r="B344" s="316"/>
      <c r="C344" s="316"/>
      <c r="D344" s="313"/>
      <c r="E344" s="63">
        <v>5</v>
      </c>
      <c r="F344" s="79" t="s">
        <v>234</v>
      </c>
      <c r="G344" s="35" t="s">
        <v>235</v>
      </c>
      <c r="H344" s="81">
        <v>22832232</v>
      </c>
      <c r="I344" s="101">
        <f t="shared" ref="I344" si="622">IFERROR(H344/H345,"-")</f>
        <v>6.7969632957887688E-2</v>
      </c>
      <c r="J344" s="50">
        <v>395</v>
      </c>
      <c r="K344" s="101">
        <f t="shared" ref="K344" si="623">IFERROR(J344/J345,"-")</f>
        <v>0.39186507936507936</v>
      </c>
      <c r="L344" s="104">
        <f t="shared" si="597"/>
        <v>57803.118987341775</v>
      </c>
      <c r="M344" s="101">
        <f t="shared" si="617"/>
        <v>4.4693369540620052E-2</v>
      </c>
      <c r="P344" s="112"/>
      <c r="Q344" s="112"/>
      <c r="R344" s="112"/>
    </row>
    <row r="345" spans="2:18">
      <c r="B345" s="299"/>
      <c r="C345" s="299"/>
      <c r="D345" s="315"/>
      <c r="E345" s="82" t="s">
        <v>151</v>
      </c>
      <c r="F345" s="83"/>
      <c r="G345" s="84"/>
      <c r="H345" s="85">
        <v>335918130</v>
      </c>
      <c r="I345" s="67" t="s">
        <v>132</v>
      </c>
      <c r="J345" s="52">
        <v>1008</v>
      </c>
      <c r="K345" s="67" t="s">
        <v>132</v>
      </c>
      <c r="L345" s="106">
        <f t="shared" si="597"/>
        <v>333252.11309523811</v>
      </c>
      <c r="M345" s="67">
        <f t="shared" si="617"/>
        <v>0.11405295315682282</v>
      </c>
      <c r="P345" s="112"/>
      <c r="Q345" s="112"/>
      <c r="R345" s="112"/>
    </row>
    <row r="346" spans="2:18">
      <c r="B346" s="298">
        <v>58</v>
      </c>
      <c r="C346" s="298" t="s">
        <v>31</v>
      </c>
      <c r="D346" s="312">
        <f>R61</f>
        <v>10258</v>
      </c>
      <c r="E346" s="57">
        <v>1</v>
      </c>
      <c r="F346" s="86" t="s">
        <v>224</v>
      </c>
      <c r="G346" s="30" t="s">
        <v>225</v>
      </c>
      <c r="H346" s="235">
        <v>52655222</v>
      </c>
      <c r="I346" s="58">
        <f t="shared" ref="I346" si="624">IFERROR(H346/H351,"-")</f>
        <v>0.14248659615528919</v>
      </c>
      <c r="J346" s="46">
        <v>910</v>
      </c>
      <c r="K346" s="58">
        <f t="shared" ref="K346" si="625">IFERROR(J346/J351,"-")</f>
        <v>0.7380373073803731</v>
      </c>
      <c r="L346" s="102">
        <f t="shared" si="597"/>
        <v>57862.88131868132</v>
      </c>
      <c r="M346" s="58">
        <f>IFERROR(J346/$R$61,0)</f>
        <v>8.8711249756287774E-2</v>
      </c>
      <c r="P346" s="112"/>
      <c r="Q346" s="112"/>
      <c r="R346" s="112"/>
    </row>
    <row r="347" spans="2:18">
      <c r="B347" s="316"/>
      <c r="C347" s="316"/>
      <c r="D347" s="313"/>
      <c r="E347" s="60">
        <v>2</v>
      </c>
      <c r="F347" s="75" t="s">
        <v>230</v>
      </c>
      <c r="G347" s="31" t="s">
        <v>231</v>
      </c>
      <c r="H347" s="77">
        <v>36017363</v>
      </c>
      <c r="I347" s="61">
        <f t="shared" ref="I347" si="626">IFERROR(H347/H351,"-")</f>
        <v>9.7464055062942381E-2</v>
      </c>
      <c r="J347" s="48">
        <v>776</v>
      </c>
      <c r="K347" s="61">
        <f t="shared" ref="K347" si="627">IFERROR(J347/J351,"-")</f>
        <v>0.62935928629359283</v>
      </c>
      <c r="L347" s="103">
        <f t="shared" si="597"/>
        <v>46414.127577319588</v>
      </c>
      <c r="M347" s="61">
        <f t="shared" ref="M347:M351" si="628">IFERROR(J347/$R$61,0)</f>
        <v>7.5648274517449793E-2</v>
      </c>
      <c r="P347" s="112"/>
      <c r="Q347" s="112"/>
      <c r="R347" s="112"/>
    </row>
    <row r="348" spans="2:18">
      <c r="B348" s="316"/>
      <c r="C348" s="316"/>
      <c r="D348" s="313"/>
      <c r="E348" s="60">
        <v>3</v>
      </c>
      <c r="F348" s="75" t="s">
        <v>226</v>
      </c>
      <c r="G348" s="34" t="s">
        <v>227</v>
      </c>
      <c r="H348" s="77">
        <v>52208193</v>
      </c>
      <c r="I348" s="61">
        <f t="shared" ref="I348" si="629">IFERROR(H348/H351,"-")</f>
        <v>0.14127692239125678</v>
      </c>
      <c r="J348" s="48">
        <v>577</v>
      </c>
      <c r="K348" s="61">
        <f t="shared" ref="K348" si="630">IFERROR(J348/J351,"-")</f>
        <v>0.46796431467964317</v>
      </c>
      <c r="L348" s="103">
        <f t="shared" si="597"/>
        <v>90482.136915077994</v>
      </c>
      <c r="M348" s="61">
        <f t="shared" si="628"/>
        <v>5.6248781438876974E-2</v>
      </c>
      <c r="P348" s="112"/>
      <c r="Q348" s="112"/>
      <c r="R348" s="112"/>
    </row>
    <row r="349" spans="2:18" ht="36">
      <c r="B349" s="316"/>
      <c r="C349" s="316"/>
      <c r="D349" s="313"/>
      <c r="E349" s="60">
        <v>4</v>
      </c>
      <c r="F349" s="75" t="s">
        <v>236</v>
      </c>
      <c r="G349" s="34" t="s">
        <v>237</v>
      </c>
      <c r="H349" s="77">
        <v>15762058</v>
      </c>
      <c r="I349" s="61">
        <f t="shared" ref="I349" si="631">IFERROR(H349/H351,"-")</f>
        <v>4.265259754905687E-2</v>
      </c>
      <c r="J349" s="48">
        <v>541</v>
      </c>
      <c r="K349" s="61">
        <f t="shared" ref="K349" si="632">IFERROR(J349/J351,"-")</f>
        <v>0.43876723438767234</v>
      </c>
      <c r="L349" s="103">
        <f t="shared" si="597"/>
        <v>29135.042513863216</v>
      </c>
      <c r="M349" s="61">
        <f t="shared" si="628"/>
        <v>5.273932540456229E-2</v>
      </c>
      <c r="P349" s="112"/>
      <c r="Q349" s="112"/>
      <c r="R349" s="112"/>
    </row>
    <row r="350" spans="2:18">
      <c r="B350" s="316"/>
      <c r="C350" s="316"/>
      <c r="D350" s="313"/>
      <c r="E350" s="63">
        <v>5</v>
      </c>
      <c r="F350" s="79" t="s">
        <v>232</v>
      </c>
      <c r="G350" s="35" t="s">
        <v>233</v>
      </c>
      <c r="H350" s="81">
        <v>24734975</v>
      </c>
      <c r="I350" s="101">
        <f t="shared" ref="I350" si="633">IFERROR(H350/H351,"-")</f>
        <v>6.6933577713074205E-2</v>
      </c>
      <c r="J350" s="50">
        <v>501</v>
      </c>
      <c r="K350" s="101">
        <f t="shared" ref="K350" si="634">IFERROR(J350/J351,"-")</f>
        <v>0.40632603406326034</v>
      </c>
      <c r="L350" s="104">
        <f t="shared" si="597"/>
        <v>49371.207584830336</v>
      </c>
      <c r="M350" s="101">
        <f t="shared" si="628"/>
        <v>4.8839929810879312E-2</v>
      </c>
      <c r="P350" s="112"/>
      <c r="Q350" s="112"/>
      <c r="R350" s="112"/>
    </row>
    <row r="351" spans="2:18">
      <c r="B351" s="299"/>
      <c r="C351" s="299"/>
      <c r="D351" s="315"/>
      <c r="E351" s="82" t="s">
        <v>151</v>
      </c>
      <c r="F351" s="83"/>
      <c r="G351" s="84"/>
      <c r="H351" s="85">
        <v>369545090</v>
      </c>
      <c r="I351" s="67" t="s">
        <v>132</v>
      </c>
      <c r="J351" s="52">
        <v>1233</v>
      </c>
      <c r="K351" s="67" t="s">
        <v>132</v>
      </c>
      <c r="L351" s="106">
        <f t="shared" si="597"/>
        <v>299712.15733982157</v>
      </c>
      <c r="M351" s="67">
        <f t="shared" si="628"/>
        <v>0.12019886917527783</v>
      </c>
      <c r="P351" s="112"/>
      <c r="Q351" s="112"/>
      <c r="R351" s="112"/>
    </row>
    <row r="352" spans="2:18">
      <c r="B352" s="298">
        <v>59</v>
      </c>
      <c r="C352" s="298" t="s">
        <v>25</v>
      </c>
      <c r="D352" s="312">
        <f>R62</f>
        <v>73515</v>
      </c>
      <c r="E352" s="57">
        <v>1</v>
      </c>
      <c r="F352" s="86" t="s">
        <v>224</v>
      </c>
      <c r="G352" s="30" t="s">
        <v>225</v>
      </c>
      <c r="H352" s="235">
        <v>312444078</v>
      </c>
      <c r="I352" s="58">
        <f t="shared" ref="I352" si="635">IFERROR(H352/H357,"-")</f>
        <v>0.13358523595428515</v>
      </c>
      <c r="J352" s="46">
        <v>5541</v>
      </c>
      <c r="K352" s="58">
        <f t="shared" ref="K352" si="636">IFERROR(J352/J357,"-")</f>
        <v>0.70838660189209923</v>
      </c>
      <c r="L352" s="102">
        <f t="shared" si="597"/>
        <v>56387.669734704927</v>
      </c>
      <c r="M352" s="58">
        <f>IFERROR(J352/$R$62,0)</f>
        <v>7.5372372985105074E-2</v>
      </c>
      <c r="P352" s="112"/>
      <c r="Q352" s="112"/>
      <c r="R352" s="112"/>
    </row>
    <row r="353" spans="2:18">
      <c r="B353" s="316"/>
      <c r="C353" s="316"/>
      <c r="D353" s="313"/>
      <c r="E353" s="60">
        <v>2</v>
      </c>
      <c r="F353" s="75" t="s">
        <v>230</v>
      </c>
      <c r="G353" s="31" t="s">
        <v>231</v>
      </c>
      <c r="H353" s="77">
        <v>222055952</v>
      </c>
      <c r="I353" s="61">
        <f t="shared" ref="I353" si="637">IFERROR(H353/H357,"-")</f>
        <v>9.4939859103277416E-2</v>
      </c>
      <c r="J353" s="48">
        <v>4698</v>
      </c>
      <c r="K353" s="61">
        <f t="shared" ref="K353" si="638">IFERROR(J353/J357,"-")</f>
        <v>0.60061365379698284</v>
      </c>
      <c r="L353" s="103">
        <f t="shared" si="597"/>
        <v>47266.060451255857</v>
      </c>
      <c r="M353" s="61">
        <f t="shared" ref="M353:M357" si="639">IFERROR(J353/$R$62,0)</f>
        <v>6.3905325443786978E-2</v>
      </c>
      <c r="P353" s="112"/>
      <c r="Q353" s="112"/>
      <c r="R353" s="112"/>
    </row>
    <row r="354" spans="2:18">
      <c r="B354" s="316"/>
      <c r="C354" s="316"/>
      <c r="D354" s="313"/>
      <c r="E354" s="60">
        <v>3</v>
      </c>
      <c r="F354" s="75" t="s">
        <v>226</v>
      </c>
      <c r="G354" s="34" t="s">
        <v>227</v>
      </c>
      <c r="H354" s="77">
        <v>294207089</v>
      </c>
      <c r="I354" s="61">
        <f t="shared" ref="I354" si="640">IFERROR(H354/H357,"-")</f>
        <v>0.12578802470849959</v>
      </c>
      <c r="J354" s="48">
        <v>3719</v>
      </c>
      <c r="K354" s="61">
        <f t="shared" ref="K354" si="641">IFERROR(J354/J357,"-")</f>
        <v>0.47545384812068525</v>
      </c>
      <c r="L354" s="103">
        <f t="shared" si="597"/>
        <v>79109.193062651248</v>
      </c>
      <c r="M354" s="61">
        <f t="shared" si="639"/>
        <v>5.0588315309800722E-2</v>
      </c>
      <c r="P354" s="112"/>
      <c r="Q354" s="112"/>
      <c r="R354" s="112"/>
    </row>
    <row r="355" spans="2:18" ht="36">
      <c r="B355" s="316"/>
      <c r="C355" s="316"/>
      <c r="D355" s="313"/>
      <c r="E355" s="60">
        <v>4</v>
      </c>
      <c r="F355" s="75" t="s">
        <v>236</v>
      </c>
      <c r="G355" s="34" t="s">
        <v>237</v>
      </c>
      <c r="H355" s="77">
        <v>110278534</v>
      </c>
      <c r="I355" s="61">
        <f t="shared" ref="I355" si="642">IFERROR(H355/H357,"-")</f>
        <v>4.7149506175254367E-2</v>
      </c>
      <c r="J355" s="48">
        <v>3180</v>
      </c>
      <c r="K355" s="61">
        <f t="shared" ref="K355" si="643">IFERROR(J355/J357,"-")</f>
        <v>0.40654564050115061</v>
      </c>
      <c r="L355" s="103">
        <f t="shared" si="597"/>
        <v>34678.784276729559</v>
      </c>
      <c r="M355" s="61">
        <f t="shared" si="639"/>
        <v>4.325647826974087E-2</v>
      </c>
      <c r="P355" s="112"/>
      <c r="Q355" s="112"/>
      <c r="R355" s="112"/>
    </row>
    <row r="356" spans="2:18">
      <c r="B356" s="316"/>
      <c r="C356" s="316"/>
      <c r="D356" s="313"/>
      <c r="E356" s="63">
        <v>5</v>
      </c>
      <c r="F356" s="79" t="s">
        <v>234</v>
      </c>
      <c r="G356" s="35" t="s">
        <v>235</v>
      </c>
      <c r="H356" s="81">
        <v>186661304</v>
      </c>
      <c r="I356" s="101">
        <f t="shared" ref="I356" si="644">IFERROR(H356/H357,"-")</f>
        <v>7.9806903360077605E-2</v>
      </c>
      <c r="J356" s="50">
        <v>3146</v>
      </c>
      <c r="K356" s="101">
        <f t="shared" ref="K356" si="645">IFERROR(J356/J357,"-")</f>
        <v>0.40219892610585528</v>
      </c>
      <c r="L356" s="104">
        <f t="shared" si="597"/>
        <v>59332.90019071837</v>
      </c>
      <c r="M356" s="101">
        <f t="shared" si="639"/>
        <v>4.2793987621573826E-2</v>
      </c>
      <c r="P356" s="112"/>
      <c r="Q356" s="112"/>
      <c r="R356" s="112"/>
    </row>
    <row r="357" spans="2:18">
      <c r="B357" s="299"/>
      <c r="C357" s="299"/>
      <c r="D357" s="315"/>
      <c r="E357" s="82" t="s">
        <v>151</v>
      </c>
      <c r="F357" s="83"/>
      <c r="G357" s="84"/>
      <c r="H357" s="85">
        <v>2338911750</v>
      </c>
      <c r="I357" s="67" t="s">
        <v>132</v>
      </c>
      <c r="J357" s="52">
        <v>7822</v>
      </c>
      <c r="K357" s="67" t="s">
        <v>132</v>
      </c>
      <c r="L357" s="106">
        <f t="shared" si="597"/>
        <v>299017.09920736385</v>
      </c>
      <c r="M357" s="67">
        <f t="shared" si="639"/>
        <v>0.1064000544106645</v>
      </c>
      <c r="P357" s="112"/>
      <c r="Q357" s="112"/>
      <c r="R357" s="112"/>
    </row>
    <row r="358" spans="2:18">
      <c r="B358" s="298">
        <v>60</v>
      </c>
      <c r="C358" s="298" t="s">
        <v>52</v>
      </c>
      <c r="D358" s="312">
        <f>R63</f>
        <v>9476</v>
      </c>
      <c r="E358" s="57">
        <v>1</v>
      </c>
      <c r="F358" s="86" t="s">
        <v>224</v>
      </c>
      <c r="G358" s="30" t="s">
        <v>225</v>
      </c>
      <c r="H358" s="235">
        <v>19013867</v>
      </c>
      <c r="I358" s="58">
        <f t="shared" ref="I358" si="646">IFERROR(H358/H363,"-")</f>
        <v>0.11268358176758123</v>
      </c>
      <c r="J358" s="46">
        <v>420</v>
      </c>
      <c r="K358" s="58">
        <f t="shared" ref="K358" si="647">IFERROR(J358/J363,"-")</f>
        <v>0.65934065934065933</v>
      </c>
      <c r="L358" s="102">
        <f t="shared" si="597"/>
        <v>45271.111904761907</v>
      </c>
      <c r="M358" s="58">
        <f>IFERROR(J358/$R$63,0)</f>
        <v>4.4322498944702408E-2</v>
      </c>
      <c r="P358" s="112"/>
      <c r="Q358" s="112"/>
      <c r="R358" s="112"/>
    </row>
    <row r="359" spans="2:18">
      <c r="B359" s="316"/>
      <c r="C359" s="316"/>
      <c r="D359" s="313"/>
      <c r="E359" s="60">
        <v>2</v>
      </c>
      <c r="F359" s="75" t="s">
        <v>230</v>
      </c>
      <c r="G359" s="31" t="s">
        <v>231</v>
      </c>
      <c r="H359" s="77">
        <v>15747604</v>
      </c>
      <c r="I359" s="61">
        <f t="shared" ref="I359" si="648">IFERROR(H359/H363,"-")</f>
        <v>9.3326435015953835E-2</v>
      </c>
      <c r="J359" s="48">
        <v>381</v>
      </c>
      <c r="K359" s="61">
        <f t="shared" ref="K359" si="649">IFERROR(J359/J363,"-")</f>
        <v>0.59811616954474101</v>
      </c>
      <c r="L359" s="103">
        <f t="shared" si="597"/>
        <v>41332.293963254597</v>
      </c>
      <c r="M359" s="61">
        <f t="shared" ref="M359:M363" si="650">IFERROR(J359/$R$63,0)</f>
        <v>4.0206838328408614E-2</v>
      </c>
      <c r="P359" s="112"/>
      <c r="Q359" s="112"/>
      <c r="R359" s="112"/>
    </row>
    <row r="360" spans="2:18">
      <c r="B360" s="316"/>
      <c r="C360" s="316"/>
      <c r="D360" s="313"/>
      <c r="E360" s="60">
        <v>3</v>
      </c>
      <c r="F360" s="75" t="s">
        <v>226</v>
      </c>
      <c r="G360" s="34" t="s">
        <v>227</v>
      </c>
      <c r="H360" s="77">
        <v>24898915</v>
      </c>
      <c r="I360" s="61">
        <f t="shared" ref="I360" si="651">IFERROR(H360/H363,"-")</f>
        <v>0.14756066844932464</v>
      </c>
      <c r="J360" s="48">
        <v>312</v>
      </c>
      <c r="K360" s="61">
        <f t="shared" ref="K360" si="652">IFERROR(J360/J363,"-")</f>
        <v>0.48979591836734693</v>
      </c>
      <c r="L360" s="103">
        <f t="shared" si="597"/>
        <v>79804.21474358975</v>
      </c>
      <c r="M360" s="61">
        <f t="shared" si="650"/>
        <v>3.2925284930350358E-2</v>
      </c>
      <c r="P360" s="112"/>
      <c r="Q360" s="112"/>
      <c r="R360" s="112"/>
    </row>
    <row r="361" spans="2:18">
      <c r="B361" s="316"/>
      <c r="C361" s="316"/>
      <c r="D361" s="313"/>
      <c r="E361" s="60">
        <v>4</v>
      </c>
      <c r="F361" s="75" t="s">
        <v>232</v>
      </c>
      <c r="G361" s="34" t="s">
        <v>233</v>
      </c>
      <c r="H361" s="77">
        <v>17277126</v>
      </c>
      <c r="I361" s="61">
        <f t="shared" ref="I361" si="653">IFERROR(H361/H363,"-")</f>
        <v>0.10239097813873441</v>
      </c>
      <c r="J361" s="48">
        <v>227</v>
      </c>
      <c r="K361" s="61">
        <f t="shared" ref="K361" si="654">IFERROR(J361/J363,"-")</f>
        <v>0.35635792778649922</v>
      </c>
      <c r="L361" s="103">
        <f t="shared" si="597"/>
        <v>76110.6872246696</v>
      </c>
      <c r="M361" s="61">
        <f t="shared" si="650"/>
        <v>2.3955255382017728E-2</v>
      </c>
      <c r="P361" s="112"/>
      <c r="Q361" s="112"/>
      <c r="R361" s="112"/>
    </row>
    <row r="362" spans="2:18">
      <c r="B362" s="316"/>
      <c r="C362" s="316"/>
      <c r="D362" s="313"/>
      <c r="E362" s="63">
        <v>5</v>
      </c>
      <c r="F362" s="79" t="s">
        <v>234</v>
      </c>
      <c r="G362" s="35" t="s">
        <v>235</v>
      </c>
      <c r="H362" s="81">
        <v>10794470</v>
      </c>
      <c r="I362" s="101">
        <f t="shared" ref="I362" si="655">IFERROR(H362/H363,"-")</f>
        <v>6.3972233679908591E-2</v>
      </c>
      <c r="J362" s="50">
        <v>223</v>
      </c>
      <c r="K362" s="101">
        <f t="shared" ref="K362" si="656">IFERROR(J362/J363,"-")</f>
        <v>0.35007849293563581</v>
      </c>
      <c r="L362" s="104">
        <f t="shared" si="597"/>
        <v>48405.695067264576</v>
      </c>
      <c r="M362" s="101">
        <f t="shared" si="650"/>
        <v>2.3533136344449136E-2</v>
      </c>
      <c r="P362" s="112"/>
      <c r="Q362" s="112"/>
      <c r="R362" s="112"/>
    </row>
    <row r="363" spans="2:18">
      <c r="B363" s="299"/>
      <c r="C363" s="299"/>
      <c r="D363" s="315"/>
      <c r="E363" s="82" t="s">
        <v>151</v>
      </c>
      <c r="F363" s="83"/>
      <c r="G363" s="84"/>
      <c r="H363" s="85">
        <v>168736800</v>
      </c>
      <c r="I363" s="67" t="s">
        <v>132</v>
      </c>
      <c r="J363" s="52">
        <v>637</v>
      </c>
      <c r="K363" s="67" t="s">
        <v>132</v>
      </c>
      <c r="L363" s="106">
        <f t="shared" si="597"/>
        <v>264892.93563579279</v>
      </c>
      <c r="M363" s="67">
        <f t="shared" si="650"/>
        <v>6.7222456732798655E-2</v>
      </c>
      <c r="P363" s="112"/>
      <c r="Q363" s="112"/>
      <c r="R363" s="112"/>
    </row>
    <row r="364" spans="2:18">
      <c r="B364" s="298">
        <v>61</v>
      </c>
      <c r="C364" s="298" t="s">
        <v>20</v>
      </c>
      <c r="D364" s="312">
        <f>R64</f>
        <v>8144</v>
      </c>
      <c r="E364" s="57">
        <v>1</v>
      </c>
      <c r="F364" s="86" t="s">
        <v>224</v>
      </c>
      <c r="G364" s="30" t="s">
        <v>225</v>
      </c>
      <c r="H364" s="235">
        <v>24873972</v>
      </c>
      <c r="I364" s="58">
        <f t="shared" ref="I364" si="657">IFERROR(H364/H369,"-")</f>
        <v>0.12656309722442144</v>
      </c>
      <c r="J364" s="46">
        <v>525</v>
      </c>
      <c r="K364" s="58">
        <f t="shared" ref="K364" si="658">IFERROR(J364/J369,"-")</f>
        <v>0.70564516129032262</v>
      </c>
      <c r="L364" s="102">
        <f t="shared" si="597"/>
        <v>47378.994285714289</v>
      </c>
      <c r="M364" s="58">
        <f>IFERROR(J364/$R$64,0)</f>
        <v>6.4464636542239689E-2</v>
      </c>
      <c r="P364" s="112"/>
      <c r="Q364" s="112"/>
      <c r="R364" s="112"/>
    </row>
    <row r="365" spans="2:18">
      <c r="B365" s="316"/>
      <c r="C365" s="316"/>
      <c r="D365" s="313"/>
      <c r="E365" s="60">
        <v>2</v>
      </c>
      <c r="F365" s="75" t="s">
        <v>230</v>
      </c>
      <c r="G365" s="31" t="s">
        <v>231</v>
      </c>
      <c r="H365" s="77">
        <v>16319870</v>
      </c>
      <c r="I365" s="61">
        <f t="shared" ref="I365" si="659">IFERROR(H365/H369,"-")</f>
        <v>8.3038337966285347E-2</v>
      </c>
      <c r="J365" s="48">
        <v>442</v>
      </c>
      <c r="K365" s="61">
        <f t="shared" ref="K365" si="660">IFERROR(J365/J369,"-")</f>
        <v>0.59408602150537637</v>
      </c>
      <c r="L365" s="103">
        <f t="shared" si="597"/>
        <v>36922.782805429866</v>
      </c>
      <c r="M365" s="61">
        <f t="shared" ref="M365:M369" si="661">IFERROR(J365/$R$64,0)</f>
        <v>5.427308447937132E-2</v>
      </c>
      <c r="P365" s="112"/>
      <c r="Q365" s="112"/>
      <c r="R365" s="112"/>
    </row>
    <row r="366" spans="2:18">
      <c r="B366" s="316"/>
      <c r="C366" s="316"/>
      <c r="D366" s="313"/>
      <c r="E366" s="60">
        <v>3</v>
      </c>
      <c r="F366" s="75" t="s">
        <v>226</v>
      </c>
      <c r="G366" s="34" t="s">
        <v>227</v>
      </c>
      <c r="H366" s="77">
        <v>26638157</v>
      </c>
      <c r="I366" s="61">
        <f t="shared" ref="I366" si="662">IFERROR(H366/H369,"-")</f>
        <v>0.13553957744546802</v>
      </c>
      <c r="J366" s="48">
        <v>321</v>
      </c>
      <c r="K366" s="61">
        <f t="shared" ref="K366" si="663">IFERROR(J366/J369,"-")</f>
        <v>0.43145161290322581</v>
      </c>
      <c r="L366" s="103">
        <f t="shared" si="597"/>
        <v>82984.912772585667</v>
      </c>
      <c r="M366" s="61">
        <f t="shared" si="661"/>
        <v>3.9415520628683691E-2</v>
      </c>
      <c r="P366" s="112"/>
      <c r="Q366" s="112"/>
      <c r="R366" s="112"/>
    </row>
    <row r="367" spans="2:18" ht="36">
      <c r="B367" s="316"/>
      <c r="C367" s="316"/>
      <c r="D367" s="313"/>
      <c r="E367" s="60">
        <v>4</v>
      </c>
      <c r="F367" s="75" t="s">
        <v>236</v>
      </c>
      <c r="G367" s="34" t="s">
        <v>237</v>
      </c>
      <c r="H367" s="77">
        <v>7216247</v>
      </c>
      <c r="I367" s="61">
        <f t="shared" ref="I367" si="664">IFERROR(H367/H369,"-")</f>
        <v>3.6717520251950096E-2</v>
      </c>
      <c r="J367" s="48">
        <v>288</v>
      </c>
      <c r="K367" s="61">
        <f t="shared" ref="K367" si="665">IFERROR(J367/J369,"-")</f>
        <v>0.38709677419354838</v>
      </c>
      <c r="L367" s="103">
        <f t="shared" si="597"/>
        <v>25056.413194444445</v>
      </c>
      <c r="M367" s="61">
        <f t="shared" si="661"/>
        <v>3.536345776031434E-2</v>
      </c>
      <c r="P367" s="112"/>
      <c r="Q367" s="112"/>
      <c r="R367" s="112"/>
    </row>
    <row r="368" spans="2:18">
      <c r="B368" s="316"/>
      <c r="C368" s="316"/>
      <c r="D368" s="313"/>
      <c r="E368" s="63">
        <v>5</v>
      </c>
      <c r="F368" s="79" t="s">
        <v>232</v>
      </c>
      <c r="G368" s="35" t="s">
        <v>233</v>
      </c>
      <c r="H368" s="81">
        <v>11801924</v>
      </c>
      <c r="I368" s="101">
        <f t="shared" ref="I368" si="666">IFERROR(H368/H369,"-")</f>
        <v>6.0050242665193675E-2</v>
      </c>
      <c r="J368" s="50">
        <v>280</v>
      </c>
      <c r="K368" s="101">
        <f t="shared" ref="K368" si="667">IFERROR(J368/J369,"-")</f>
        <v>0.37634408602150538</v>
      </c>
      <c r="L368" s="104">
        <f t="shared" si="597"/>
        <v>42149.728571428568</v>
      </c>
      <c r="M368" s="101">
        <f t="shared" si="661"/>
        <v>3.4381139489194502E-2</v>
      </c>
      <c r="P368" s="112"/>
      <c r="Q368" s="112"/>
      <c r="R368" s="112"/>
    </row>
    <row r="369" spans="2:18">
      <c r="B369" s="299"/>
      <c r="C369" s="299"/>
      <c r="D369" s="315"/>
      <c r="E369" s="82" t="s">
        <v>151</v>
      </c>
      <c r="F369" s="83"/>
      <c r="G369" s="84"/>
      <c r="H369" s="85">
        <v>196534160</v>
      </c>
      <c r="I369" s="67" t="s">
        <v>132</v>
      </c>
      <c r="J369" s="52">
        <v>744</v>
      </c>
      <c r="K369" s="67" t="s">
        <v>132</v>
      </c>
      <c r="L369" s="106">
        <f t="shared" si="597"/>
        <v>264158.81720430107</v>
      </c>
      <c r="M369" s="67">
        <f t="shared" si="661"/>
        <v>9.1355599214145378E-2</v>
      </c>
      <c r="P369" s="112"/>
      <c r="Q369" s="112"/>
      <c r="R369" s="112"/>
    </row>
    <row r="370" spans="2:18">
      <c r="B370" s="298">
        <v>62</v>
      </c>
      <c r="C370" s="298" t="s">
        <v>21</v>
      </c>
      <c r="D370" s="312">
        <f>R65</f>
        <v>12090</v>
      </c>
      <c r="E370" s="57">
        <v>1</v>
      </c>
      <c r="F370" s="86" t="s">
        <v>224</v>
      </c>
      <c r="G370" s="30" t="s">
        <v>225</v>
      </c>
      <c r="H370" s="235">
        <v>42761298</v>
      </c>
      <c r="I370" s="58">
        <f t="shared" ref="I370" si="668">IFERROR(H370/H375,"-")</f>
        <v>0.16868837252457525</v>
      </c>
      <c r="J370" s="46">
        <v>786</v>
      </c>
      <c r="K370" s="58">
        <f t="shared" ref="K370" si="669">IFERROR(J370/J375,"-")</f>
        <v>0.71454545454545459</v>
      </c>
      <c r="L370" s="102">
        <f t="shared" si="597"/>
        <v>54403.687022900762</v>
      </c>
      <c r="M370" s="58">
        <f>IFERROR(J370/$R$65,0)</f>
        <v>6.5012406947890816E-2</v>
      </c>
      <c r="P370" s="112"/>
      <c r="Q370" s="112"/>
      <c r="R370" s="112"/>
    </row>
    <row r="371" spans="2:18">
      <c r="B371" s="316"/>
      <c r="C371" s="316"/>
      <c r="D371" s="313"/>
      <c r="E371" s="60">
        <v>2</v>
      </c>
      <c r="F371" s="75" t="s">
        <v>230</v>
      </c>
      <c r="G371" s="31" t="s">
        <v>231</v>
      </c>
      <c r="H371" s="77">
        <v>27059603</v>
      </c>
      <c r="I371" s="61">
        <f t="shared" ref="I371" si="670">IFERROR(H371/H375,"-")</f>
        <v>0.10674700265719515</v>
      </c>
      <c r="J371" s="48">
        <v>648</v>
      </c>
      <c r="K371" s="61">
        <f t="shared" ref="K371" si="671">IFERROR(J371/J375,"-")</f>
        <v>0.58909090909090911</v>
      </c>
      <c r="L371" s="103">
        <f t="shared" si="597"/>
        <v>41758.646604938273</v>
      </c>
      <c r="M371" s="61">
        <f t="shared" ref="M371:M375" si="672">IFERROR(J371/$R$65,0)</f>
        <v>5.3598014888337472E-2</v>
      </c>
      <c r="P371" s="112"/>
      <c r="Q371" s="112"/>
      <c r="R371" s="112"/>
    </row>
    <row r="372" spans="2:18">
      <c r="B372" s="316"/>
      <c r="C372" s="316"/>
      <c r="D372" s="313"/>
      <c r="E372" s="60">
        <v>3</v>
      </c>
      <c r="F372" s="75" t="s">
        <v>226</v>
      </c>
      <c r="G372" s="34" t="s">
        <v>227</v>
      </c>
      <c r="H372" s="77">
        <v>39724755</v>
      </c>
      <c r="I372" s="61">
        <f t="shared" ref="I372" si="673">IFERROR(H372/H375,"-")</f>
        <v>0.15670956176043774</v>
      </c>
      <c r="J372" s="48">
        <v>491</v>
      </c>
      <c r="K372" s="61">
        <f t="shared" ref="K372" si="674">IFERROR(J372/J375,"-")</f>
        <v>0.44636363636363635</v>
      </c>
      <c r="L372" s="103">
        <f t="shared" si="597"/>
        <v>80905.814663951125</v>
      </c>
      <c r="M372" s="61">
        <f t="shared" si="672"/>
        <v>4.0612076095947067E-2</v>
      </c>
      <c r="P372" s="112"/>
      <c r="Q372" s="112"/>
      <c r="R372" s="112"/>
    </row>
    <row r="373" spans="2:18">
      <c r="B373" s="316"/>
      <c r="C373" s="316"/>
      <c r="D373" s="313"/>
      <c r="E373" s="60">
        <v>4</v>
      </c>
      <c r="F373" s="75" t="s">
        <v>232</v>
      </c>
      <c r="G373" s="34" t="s">
        <v>233</v>
      </c>
      <c r="H373" s="77">
        <v>16117399</v>
      </c>
      <c r="I373" s="61">
        <f t="shared" ref="I373" si="675">IFERROR(H373/H375,"-")</f>
        <v>6.3581274044562833E-2</v>
      </c>
      <c r="J373" s="48">
        <v>417</v>
      </c>
      <c r="K373" s="61">
        <f t="shared" ref="K373" si="676">IFERROR(J373/J375,"-")</f>
        <v>0.37909090909090909</v>
      </c>
      <c r="L373" s="103">
        <f t="shared" si="597"/>
        <v>38650.836930455633</v>
      </c>
      <c r="M373" s="61">
        <f t="shared" si="672"/>
        <v>3.4491315136476429E-2</v>
      </c>
      <c r="P373" s="112"/>
      <c r="Q373" s="112"/>
      <c r="R373" s="112"/>
    </row>
    <row r="374" spans="2:18">
      <c r="B374" s="316"/>
      <c r="C374" s="316"/>
      <c r="D374" s="313"/>
      <c r="E374" s="63">
        <v>5</v>
      </c>
      <c r="F374" s="79" t="s">
        <v>234</v>
      </c>
      <c r="G374" s="35" t="s">
        <v>235</v>
      </c>
      <c r="H374" s="81">
        <v>19581825</v>
      </c>
      <c r="I374" s="101">
        <f t="shared" ref="I374" si="677">IFERROR(H374/H375,"-")</f>
        <v>7.7248033731600968E-2</v>
      </c>
      <c r="J374" s="50">
        <v>399</v>
      </c>
      <c r="K374" s="101">
        <f t="shared" ref="K374" si="678">IFERROR(J374/J375,"-")</f>
        <v>0.36272727272727273</v>
      </c>
      <c r="L374" s="104">
        <f t="shared" si="597"/>
        <v>49077.255639097748</v>
      </c>
      <c r="M374" s="101">
        <f t="shared" si="672"/>
        <v>3.3002481389578162E-2</v>
      </c>
      <c r="P374" s="112"/>
      <c r="Q374" s="112"/>
      <c r="R374" s="112"/>
    </row>
    <row r="375" spans="2:18">
      <c r="B375" s="299"/>
      <c r="C375" s="299"/>
      <c r="D375" s="315"/>
      <c r="E375" s="82" t="s">
        <v>151</v>
      </c>
      <c r="F375" s="83"/>
      <c r="G375" s="84"/>
      <c r="H375" s="85">
        <v>253492860</v>
      </c>
      <c r="I375" s="67" t="s">
        <v>132</v>
      </c>
      <c r="J375" s="52">
        <v>1100</v>
      </c>
      <c r="K375" s="67" t="s">
        <v>132</v>
      </c>
      <c r="L375" s="106">
        <f t="shared" si="597"/>
        <v>230448.05454545454</v>
      </c>
      <c r="M375" s="67">
        <f t="shared" si="672"/>
        <v>9.0984284532671628E-2</v>
      </c>
      <c r="P375" s="112"/>
      <c r="Q375" s="112"/>
      <c r="R375" s="112"/>
    </row>
    <row r="376" spans="2:18">
      <c r="B376" s="298">
        <v>63</v>
      </c>
      <c r="C376" s="298" t="s">
        <v>32</v>
      </c>
      <c r="D376" s="312">
        <f>R66</f>
        <v>8856</v>
      </c>
      <c r="E376" s="57">
        <v>1</v>
      </c>
      <c r="F376" s="86" t="s">
        <v>224</v>
      </c>
      <c r="G376" s="30" t="s">
        <v>225</v>
      </c>
      <c r="H376" s="235">
        <v>33538355</v>
      </c>
      <c r="I376" s="58">
        <f t="shared" ref="I376" si="679">IFERROR(H376/H381,"-")</f>
        <v>0.14113572022346826</v>
      </c>
      <c r="J376" s="46">
        <v>628</v>
      </c>
      <c r="K376" s="58">
        <f t="shared" ref="K376" si="680">IFERROR(J376/J381,"-")</f>
        <v>0.6575916230366492</v>
      </c>
      <c r="L376" s="102">
        <f t="shared" si="597"/>
        <v>53405.023885350318</v>
      </c>
      <c r="M376" s="58">
        <f>IFERROR(J376/$R$66,0)</f>
        <v>7.0912375790424573E-2</v>
      </c>
      <c r="P376" s="112"/>
      <c r="Q376" s="112"/>
      <c r="R376" s="112"/>
    </row>
    <row r="377" spans="2:18">
      <c r="B377" s="316"/>
      <c r="C377" s="316"/>
      <c r="D377" s="313"/>
      <c r="E377" s="60">
        <v>2</v>
      </c>
      <c r="F377" s="75" t="s">
        <v>230</v>
      </c>
      <c r="G377" s="31" t="s">
        <v>231</v>
      </c>
      <c r="H377" s="77">
        <v>22173271</v>
      </c>
      <c r="I377" s="61">
        <f t="shared" ref="I377" si="681">IFERROR(H377/H381,"-")</f>
        <v>9.3309304296383733E-2</v>
      </c>
      <c r="J377" s="48">
        <v>528</v>
      </c>
      <c r="K377" s="61">
        <f t="shared" ref="K377" si="682">IFERROR(J377/J381,"-")</f>
        <v>0.55287958115183244</v>
      </c>
      <c r="L377" s="103">
        <f t="shared" si="597"/>
        <v>41994.831439393936</v>
      </c>
      <c r="M377" s="61">
        <f t="shared" ref="M377:M381" si="683">IFERROR(J377/$R$66,0)</f>
        <v>5.9620596205962058E-2</v>
      </c>
      <c r="P377" s="112"/>
      <c r="Q377" s="112"/>
      <c r="R377" s="112"/>
    </row>
    <row r="378" spans="2:18">
      <c r="B378" s="316"/>
      <c r="C378" s="316"/>
      <c r="D378" s="313"/>
      <c r="E378" s="60">
        <v>3</v>
      </c>
      <c r="F378" s="75" t="s">
        <v>226</v>
      </c>
      <c r="G378" s="34" t="s">
        <v>227</v>
      </c>
      <c r="H378" s="77">
        <v>33923047</v>
      </c>
      <c r="I378" s="61">
        <f t="shared" ref="I378" si="684">IFERROR(H378/H381,"-")</f>
        <v>0.14275457667853908</v>
      </c>
      <c r="J378" s="48">
        <v>402</v>
      </c>
      <c r="K378" s="61">
        <f t="shared" ref="K378" si="685">IFERROR(J378/J381,"-")</f>
        <v>0.42094240837696334</v>
      </c>
      <c r="L378" s="103">
        <f t="shared" si="597"/>
        <v>84385.689054726361</v>
      </c>
      <c r="M378" s="61">
        <f t="shared" si="683"/>
        <v>4.5392953929539293E-2</v>
      </c>
      <c r="P378" s="112"/>
      <c r="Q378" s="112"/>
      <c r="R378" s="112"/>
    </row>
    <row r="379" spans="2:18">
      <c r="B379" s="316"/>
      <c r="C379" s="316"/>
      <c r="D379" s="313"/>
      <c r="E379" s="60">
        <v>4</v>
      </c>
      <c r="F379" s="75" t="s">
        <v>234</v>
      </c>
      <c r="G379" s="34" t="s">
        <v>235</v>
      </c>
      <c r="H379" s="77">
        <v>21363348</v>
      </c>
      <c r="I379" s="61">
        <f t="shared" ref="I379" si="686">IFERROR(H379/H381,"-")</f>
        <v>8.9900995632152814E-2</v>
      </c>
      <c r="J379" s="48">
        <v>353</v>
      </c>
      <c r="K379" s="61">
        <f t="shared" ref="K379" si="687">IFERROR(J379/J381,"-")</f>
        <v>0.36963350785340315</v>
      </c>
      <c r="L379" s="103">
        <f t="shared" si="597"/>
        <v>60519.39943342776</v>
      </c>
      <c r="M379" s="61">
        <f t="shared" si="683"/>
        <v>3.9859981933152662E-2</v>
      </c>
      <c r="P379" s="112"/>
      <c r="Q379" s="112"/>
      <c r="R379" s="112"/>
    </row>
    <row r="380" spans="2:18" ht="36">
      <c r="B380" s="316"/>
      <c r="C380" s="316"/>
      <c r="D380" s="313"/>
      <c r="E380" s="63">
        <v>5</v>
      </c>
      <c r="F380" s="79" t="s">
        <v>236</v>
      </c>
      <c r="G380" s="35" t="s">
        <v>237</v>
      </c>
      <c r="H380" s="81">
        <v>7529060</v>
      </c>
      <c r="I380" s="101">
        <f t="shared" ref="I380" si="688">IFERROR(H380/H381,"-")</f>
        <v>3.1683703798403531E-2</v>
      </c>
      <c r="J380" s="50">
        <v>332</v>
      </c>
      <c r="K380" s="101">
        <f t="shared" ref="K380" si="689">IFERROR(J380/J381,"-")</f>
        <v>0.34764397905759165</v>
      </c>
      <c r="L380" s="104">
        <f t="shared" si="597"/>
        <v>22677.891566265062</v>
      </c>
      <c r="M380" s="101">
        <f t="shared" si="683"/>
        <v>3.7488708220415536E-2</v>
      </c>
      <c r="P380" s="112"/>
      <c r="Q380" s="112"/>
      <c r="R380" s="112"/>
    </row>
    <row r="381" spans="2:18">
      <c r="B381" s="299"/>
      <c r="C381" s="299"/>
      <c r="D381" s="315"/>
      <c r="E381" s="82" t="s">
        <v>151</v>
      </c>
      <c r="F381" s="83"/>
      <c r="G381" s="84"/>
      <c r="H381" s="85">
        <v>237631940</v>
      </c>
      <c r="I381" s="67" t="s">
        <v>132</v>
      </c>
      <c r="J381" s="52">
        <v>955</v>
      </c>
      <c r="K381" s="67" t="s">
        <v>132</v>
      </c>
      <c r="L381" s="106">
        <f t="shared" si="597"/>
        <v>248829.25654450263</v>
      </c>
      <c r="M381" s="67">
        <f t="shared" si="683"/>
        <v>0.10783649503161698</v>
      </c>
      <c r="P381" s="112"/>
      <c r="Q381" s="112"/>
      <c r="R381" s="112"/>
    </row>
    <row r="382" spans="2:18">
      <c r="B382" s="298">
        <v>64</v>
      </c>
      <c r="C382" s="298" t="s">
        <v>53</v>
      </c>
      <c r="D382" s="312">
        <f>R67</f>
        <v>9348</v>
      </c>
      <c r="E382" s="57">
        <v>1</v>
      </c>
      <c r="F382" s="86" t="s">
        <v>224</v>
      </c>
      <c r="G382" s="30" t="s">
        <v>225</v>
      </c>
      <c r="H382" s="235">
        <v>36092646</v>
      </c>
      <c r="I382" s="58">
        <f t="shared" ref="I382" si="690">IFERROR(H382/H387,"-")</f>
        <v>0.15735716371884495</v>
      </c>
      <c r="J382" s="46">
        <v>608</v>
      </c>
      <c r="K382" s="58">
        <f t="shared" ref="K382" si="691">IFERROR(J382/J387,"-")</f>
        <v>0.7423687423687424</v>
      </c>
      <c r="L382" s="102">
        <f t="shared" si="597"/>
        <v>59362.90460526316</v>
      </c>
      <c r="M382" s="58">
        <f>IFERROR(J382/$R$67,0)</f>
        <v>6.5040650406504072E-2</v>
      </c>
      <c r="P382" s="112"/>
      <c r="Q382" s="112"/>
      <c r="R382" s="112"/>
    </row>
    <row r="383" spans="2:18">
      <c r="B383" s="316"/>
      <c r="C383" s="316"/>
      <c r="D383" s="313"/>
      <c r="E383" s="60">
        <v>2</v>
      </c>
      <c r="F383" s="75" t="s">
        <v>230</v>
      </c>
      <c r="G383" s="31" t="s">
        <v>231</v>
      </c>
      <c r="H383" s="77">
        <v>21307546</v>
      </c>
      <c r="I383" s="61">
        <f t="shared" ref="I383" si="692">IFERROR(H383/H387,"-")</f>
        <v>9.28969021658545E-2</v>
      </c>
      <c r="J383" s="48">
        <v>507</v>
      </c>
      <c r="K383" s="61">
        <f t="shared" ref="K383" si="693">IFERROR(J383/J387,"-")</f>
        <v>0.61904761904761907</v>
      </c>
      <c r="L383" s="103">
        <f t="shared" si="597"/>
        <v>42026.717948717946</v>
      </c>
      <c r="M383" s="61">
        <f t="shared" ref="M383:M387" si="694">IFERROR(J383/$R$67,0)</f>
        <v>5.4236200256739413E-2</v>
      </c>
      <c r="P383" s="112"/>
      <c r="Q383" s="112"/>
      <c r="R383" s="112"/>
    </row>
    <row r="384" spans="2:18">
      <c r="B384" s="316"/>
      <c r="C384" s="316"/>
      <c r="D384" s="313"/>
      <c r="E384" s="60">
        <v>3</v>
      </c>
      <c r="F384" s="75" t="s">
        <v>226</v>
      </c>
      <c r="G384" s="34" t="s">
        <v>227</v>
      </c>
      <c r="H384" s="77">
        <v>33615736</v>
      </c>
      <c r="I384" s="61">
        <f t="shared" ref="I384" si="695">IFERROR(H384/H387,"-")</f>
        <v>0.14655830091485866</v>
      </c>
      <c r="J384" s="48">
        <v>402</v>
      </c>
      <c r="K384" s="61">
        <f t="shared" ref="K384" si="696">IFERROR(J384/J387,"-")</f>
        <v>0.49084249084249082</v>
      </c>
      <c r="L384" s="103">
        <f t="shared" si="597"/>
        <v>83621.233830845769</v>
      </c>
      <c r="M384" s="61">
        <f t="shared" si="694"/>
        <v>4.3003851091142492E-2</v>
      </c>
      <c r="P384" s="112"/>
      <c r="Q384" s="112"/>
      <c r="R384" s="112"/>
    </row>
    <row r="385" spans="2:18" ht="36">
      <c r="B385" s="316"/>
      <c r="C385" s="316"/>
      <c r="D385" s="313"/>
      <c r="E385" s="60">
        <v>4</v>
      </c>
      <c r="F385" s="75" t="s">
        <v>236</v>
      </c>
      <c r="G385" s="34" t="s">
        <v>237</v>
      </c>
      <c r="H385" s="77">
        <v>10337426</v>
      </c>
      <c r="I385" s="61">
        <f t="shared" ref="I385" si="697">IFERROR(H385/H387,"-")</f>
        <v>4.5069237525933802E-2</v>
      </c>
      <c r="J385" s="48">
        <v>300</v>
      </c>
      <c r="K385" s="61">
        <f t="shared" ref="K385" si="698">IFERROR(J385/J387,"-")</f>
        <v>0.36630036630036628</v>
      </c>
      <c r="L385" s="103">
        <f t="shared" si="597"/>
        <v>34458.08666666667</v>
      </c>
      <c r="M385" s="61">
        <f t="shared" si="694"/>
        <v>3.2092426187419767E-2</v>
      </c>
      <c r="P385" s="112"/>
      <c r="Q385" s="112"/>
      <c r="R385" s="112"/>
    </row>
    <row r="386" spans="2:18">
      <c r="B386" s="316"/>
      <c r="C386" s="316"/>
      <c r="D386" s="313"/>
      <c r="E386" s="63">
        <v>5</v>
      </c>
      <c r="F386" s="79" t="s">
        <v>232</v>
      </c>
      <c r="G386" s="35" t="s">
        <v>233</v>
      </c>
      <c r="H386" s="81">
        <v>19310246</v>
      </c>
      <c r="I386" s="101">
        <f t="shared" ref="I386" si="699">IFERROR(H386/H387,"-")</f>
        <v>8.4189048962305807E-2</v>
      </c>
      <c r="J386" s="50">
        <v>291</v>
      </c>
      <c r="K386" s="101">
        <f t="shared" ref="K386" si="700">IFERROR(J386/J387,"-")</f>
        <v>0.35531135531135533</v>
      </c>
      <c r="L386" s="104">
        <f t="shared" si="597"/>
        <v>66358.233676975942</v>
      </c>
      <c r="M386" s="101">
        <f t="shared" si="694"/>
        <v>3.1129653401797176E-2</v>
      </c>
      <c r="P386" s="112"/>
      <c r="Q386" s="112"/>
      <c r="R386" s="112"/>
    </row>
    <row r="387" spans="2:18">
      <c r="B387" s="299"/>
      <c r="C387" s="299"/>
      <c r="D387" s="315"/>
      <c r="E387" s="82" t="s">
        <v>151</v>
      </c>
      <c r="F387" s="83"/>
      <c r="G387" s="84"/>
      <c r="H387" s="85">
        <v>229367670</v>
      </c>
      <c r="I387" s="67" t="s">
        <v>132</v>
      </c>
      <c r="J387" s="52">
        <v>819</v>
      </c>
      <c r="K387" s="67" t="s">
        <v>132</v>
      </c>
      <c r="L387" s="106">
        <f t="shared" si="597"/>
        <v>280058.20512820513</v>
      </c>
      <c r="M387" s="67">
        <f t="shared" si="694"/>
        <v>8.7612323491655972E-2</v>
      </c>
      <c r="P387" s="112"/>
      <c r="Q387" s="112"/>
      <c r="R387" s="112"/>
    </row>
    <row r="388" spans="2:18">
      <c r="B388" s="298">
        <v>65</v>
      </c>
      <c r="C388" s="298" t="s">
        <v>13</v>
      </c>
      <c r="D388" s="312">
        <f>R68</f>
        <v>4511</v>
      </c>
      <c r="E388" s="57">
        <v>1</v>
      </c>
      <c r="F388" s="86" t="s">
        <v>224</v>
      </c>
      <c r="G388" s="30" t="s">
        <v>225</v>
      </c>
      <c r="H388" s="235">
        <v>15903751</v>
      </c>
      <c r="I388" s="58">
        <f t="shared" ref="I388" si="701">IFERROR(H388/H393,"-")</f>
        <v>0.14770655604847571</v>
      </c>
      <c r="J388" s="46">
        <v>254</v>
      </c>
      <c r="K388" s="58">
        <f t="shared" ref="K388" si="702">IFERROR(J388/J393,"-")</f>
        <v>0.69209809264305178</v>
      </c>
      <c r="L388" s="102">
        <f t="shared" si="597"/>
        <v>62613.192913385828</v>
      </c>
      <c r="M388" s="58">
        <f>IFERROR(J388/$R$68,0)</f>
        <v>5.6306805586344488E-2</v>
      </c>
      <c r="P388" s="112"/>
      <c r="Q388" s="112"/>
      <c r="R388" s="112"/>
    </row>
    <row r="389" spans="2:18">
      <c r="B389" s="316"/>
      <c r="C389" s="316"/>
      <c r="D389" s="313"/>
      <c r="E389" s="60">
        <v>2</v>
      </c>
      <c r="F389" s="75" t="s">
        <v>230</v>
      </c>
      <c r="G389" s="31" t="s">
        <v>231</v>
      </c>
      <c r="H389" s="77">
        <v>7903900</v>
      </c>
      <c r="I389" s="61">
        <f t="shared" ref="I389" si="703">IFERROR(H389/H393,"-")</f>
        <v>7.340770415429336E-2</v>
      </c>
      <c r="J389" s="48">
        <v>211</v>
      </c>
      <c r="K389" s="61">
        <f t="shared" ref="K389" si="704">IFERROR(J389/J393,"-")</f>
        <v>0.57493188010899188</v>
      </c>
      <c r="L389" s="103">
        <f t="shared" si="597"/>
        <v>37459.241706161134</v>
      </c>
      <c r="M389" s="61">
        <f t="shared" ref="M389:M393" si="705">IFERROR(J389/$R$68,0)</f>
        <v>4.6774551097317665E-2</v>
      </c>
      <c r="P389" s="112"/>
      <c r="Q389" s="112"/>
      <c r="R389" s="112"/>
    </row>
    <row r="390" spans="2:18">
      <c r="B390" s="316"/>
      <c r="C390" s="316"/>
      <c r="D390" s="313"/>
      <c r="E390" s="60">
        <v>3</v>
      </c>
      <c r="F390" s="75" t="s">
        <v>226</v>
      </c>
      <c r="G390" s="34" t="s">
        <v>227</v>
      </c>
      <c r="H390" s="77">
        <v>16635828</v>
      </c>
      <c r="I390" s="61">
        <f t="shared" ref="I390" si="706">IFERROR(H390/H393,"-")</f>
        <v>0.15450574275809534</v>
      </c>
      <c r="J390" s="48">
        <v>172</v>
      </c>
      <c r="K390" s="61">
        <f t="shared" ref="K390" si="707">IFERROR(J390/J393,"-")</f>
        <v>0.46866485013623976</v>
      </c>
      <c r="L390" s="103">
        <f t="shared" si="597"/>
        <v>96719.930232558138</v>
      </c>
      <c r="M390" s="61">
        <f t="shared" si="705"/>
        <v>3.8129017956107292E-2</v>
      </c>
      <c r="P390" s="112"/>
      <c r="Q390" s="112"/>
      <c r="R390" s="112"/>
    </row>
    <row r="391" spans="2:18">
      <c r="B391" s="316"/>
      <c r="C391" s="316"/>
      <c r="D391" s="313"/>
      <c r="E391" s="60">
        <v>4</v>
      </c>
      <c r="F391" s="75" t="s">
        <v>234</v>
      </c>
      <c r="G391" s="34" t="s">
        <v>235</v>
      </c>
      <c r="H391" s="77">
        <v>6494643</v>
      </c>
      <c r="I391" s="61">
        <f t="shared" ref="I391" si="708">IFERROR(H391/H393,"-")</f>
        <v>6.0319188240204491E-2</v>
      </c>
      <c r="J391" s="48">
        <v>128</v>
      </c>
      <c r="K391" s="61">
        <f t="shared" ref="K391" si="709">IFERROR(J391/J393,"-")</f>
        <v>0.34877384196185285</v>
      </c>
      <c r="L391" s="103">
        <f t="shared" si="597"/>
        <v>50739.3984375</v>
      </c>
      <c r="M391" s="61">
        <f t="shared" si="705"/>
        <v>2.8375083130126356E-2</v>
      </c>
      <c r="P391" s="112"/>
      <c r="Q391" s="112"/>
      <c r="R391" s="112"/>
    </row>
    <row r="392" spans="2:18">
      <c r="B392" s="316"/>
      <c r="C392" s="316"/>
      <c r="D392" s="313"/>
      <c r="E392" s="63">
        <v>5</v>
      </c>
      <c r="F392" s="79" t="s">
        <v>232</v>
      </c>
      <c r="G392" s="35" t="s">
        <v>233</v>
      </c>
      <c r="H392" s="81">
        <v>5603898</v>
      </c>
      <c r="I392" s="101">
        <f t="shared" ref="I392" si="710">IFERROR(H392/H393,"-")</f>
        <v>5.2046367805113451E-2</v>
      </c>
      <c r="J392" s="50">
        <v>120</v>
      </c>
      <c r="K392" s="101">
        <f t="shared" ref="K392" si="711">IFERROR(J392/J393,"-")</f>
        <v>0.32697547683923706</v>
      </c>
      <c r="L392" s="104">
        <f t="shared" si="597"/>
        <v>46699.15</v>
      </c>
      <c r="M392" s="101">
        <f t="shared" si="705"/>
        <v>2.6601640434493461E-2</v>
      </c>
      <c r="P392" s="112"/>
      <c r="Q392" s="112"/>
      <c r="R392" s="112"/>
    </row>
    <row r="393" spans="2:18">
      <c r="B393" s="299"/>
      <c r="C393" s="299"/>
      <c r="D393" s="315"/>
      <c r="E393" s="82" t="s">
        <v>151</v>
      </c>
      <c r="F393" s="83"/>
      <c r="G393" s="84"/>
      <c r="H393" s="85">
        <v>107671260</v>
      </c>
      <c r="I393" s="67" t="s">
        <v>132</v>
      </c>
      <c r="J393" s="52">
        <v>367</v>
      </c>
      <c r="K393" s="67" t="s">
        <v>132</v>
      </c>
      <c r="L393" s="106">
        <f t="shared" si="597"/>
        <v>293382.17983651225</v>
      </c>
      <c r="M393" s="67">
        <f t="shared" si="705"/>
        <v>8.135668366215916E-2</v>
      </c>
      <c r="P393" s="112"/>
      <c r="Q393" s="112"/>
      <c r="R393" s="112"/>
    </row>
    <row r="394" spans="2:18">
      <c r="B394" s="298">
        <v>66</v>
      </c>
      <c r="C394" s="298" t="s">
        <v>7</v>
      </c>
      <c r="D394" s="312">
        <f>R69</f>
        <v>4569</v>
      </c>
      <c r="E394" s="57">
        <v>1</v>
      </c>
      <c r="F394" s="86" t="s">
        <v>224</v>
      </c>
      <c r="G394" s="30" t="s">
        <v>225</v>
      </c>
      <c r="H394" s="235">
        <v>15797241</v>
      </c>
      <c r="I394" s="58">
        <f t="shared" ref="I394" si="712">IFERROR(H394/H399,"-")</f>
        <v>0.18021686613389212</v>
      </c>
      <c r="J394" s="46">
        <v>280</v>
      </c>
      <c r="K394" s="58">
        <f t="shared" ref="K394" si="713">IFERROR(J394/J399,"-")</f>
        <v>0.72164948453608246</v>
      </c>
      <c r="L394" s="102">
        <f t="shared" ref="L394:L453" si="714">IFERROR(H394/J394,"-")</f>
        <v>56418.717857142859</v>
      </c>
      <c r="M394" s="58">
        <f>IFERROR(J394/$R$69,0)</f>
        <v>6.1282556358065225E-2</v>
      </c>
      <c r="P394" s="112"/>
      <c r="Q394" s="112"/>
      <c r="R394" s="112"/>
    </row>
    <row r="395" spans="2:18">
      <c r="B395" s="316"/>
      <c r="C395" s="316"/>
      <c r="D395" s="313"/>
      <c r="E395" s="60">
        <v>2</v>
      </c>
      <c r="F395" s="75" t="s">
        <v>230</v>
      </c>
      <c r="G395" s="31" t="s">
        <v>231</v>
      </c>
      <c r="H395" s="77">
        <v>12003129</v>
      </c>
      <c r="I395" s="61">
        <f t="shared" ref="I395" si="715">IFERROR(H395/H399,"-")</f>
        <v>0.13693317030365229</v>
      </c>
      <c r="J395" s="48">
        <v>229</v>
      </c>
      <c r="K395" s="61">
        <f t="shared" ref="K395" si="716">IFERROR(J395/J399,"-")</f>
        <v>0.59020618556701032</v>
      </c>
      <c r="L395" s="103">
        <f t="shared" si="714"/>
        <v>52415.410480349346</v>
      </c>
      <c r="M395" s="61">
        <f t="shared" ref="M395:M399" si="717">IFERROR(J395/$R$69,0)</f>
        <v>5.0120376449989054E-2</v>
      </c>
      <c r="P395" s="112"/>
      <c r="Q395" s="112"/>
      <c r="R395" s="112"/>
    </row>
    <row r="396" spans="2:18">
      <c r="B396" s="316"/>
      <c r="C396" s="316"/>
      <c r="D396" s="313"/>
      <c r="E396" s="60">
        <v>3</v>
      </c>
      <c r="F396" s="75" t="s">
        <v>226</v>
      </c>
      <c r="G396" s="34" t="s">
        <v>227</v>
      </c>
      <c r="H396" s="77">
        <v>12915397</v>
      </c>
      <c r="I396" s="61">
        <f t="shared" ref="I396" si="718">IFERROR(H396/H399,"-")</f>
        <v>0.14734043572640765</v>
      </c>
      <c r="J396" s="48">
        <v>173</v>
      </c>
      <c r="K396" s="61">
        <f t="shared" ref="K396" si="719">IFERROR(J396/J399,"-")</f>
        <v>0.44587628865979384</v>
      </c>
      <c r="L396" s="103">
        <f t="shared" si="714"/>
        <v>74655.473988439306</v>
      </c>
      <c r="M396" s="61">
        <f t="shared" si="717"/>
        <v>3.7863865178376012E-2</v>
      </c>
      <c r="P396" s="112"/>
      <c r="Q396" s="112"/>
      <c r="R396" s="112"/>
    </row>
    <row r="397" spans="2:18">
      <c r="B397" s="316"/>
      <c r="C397" s="316"/>
      <c r="D397" s="313"/>
      <c r="E397" s="60">
        <v>4</v>
      </c>
      <c r="F397" s="75" t="s">
        <v>232</v>
      </c>
      <c r="G397" s="34" t="s">
        <v>233</v>
      </c>
      <c r="H397" s="77">
        <v>9141633</v>
      </c>
      <c r="I397" s="61">
        <f t="shared" ref="I397" si="720">IFERROR(H397/H399,"-")</f>
        <v>0.10428887238006755</v>
      </c>
      <c r="J397" s="48">
        <v>149</v>
      </c>
      <c r="K397" s="61">
        <f t="shared" ref="K397" si="721">IFERROR(J397/J399,"-")</f>
        <v>0.38402061855670105</v>
      </c>
      <c r="L397" s="103">
        <f t="shared" si="714"/>
        <v>61353.241610738252</v>
      </c>
      <c r="M397" s="61">
        <f t="shared" si="717"/>
        <v>3.261107463339899E-2</v>
      </c>
      <c r="P397" s="112"/>
      <c r="Q397" s="112"/>
      <c r="R397" s="112"/>
    </row>
    <row r="398" spans="2:18">
      <c r="B398" s="316"/>
      <c r="C398" s="316"/>
      <c r="D398" s="313"/>
      <c r="E398" s="63">
        <v>5</v>
      </c>
      <c r="F398" s="79" t="s">
        <v>262</v>
      </c>
      <c r="G398" s="35" t="s">
        <v>263</v>
      </c>
      <c r="H398" s="81">
        <v>3111058</v>
      </c>
      <c r="I398" s="101">
        <f t="shared" ref="I398" si="722">IFERROR(H398/H399,"-")</f>
        <v>3.5491331880090592E-2</v>
      </c>
      <c r="J398" s="50">
        <v>147</v>
      </c>
      <c r="K398" s="101">
        <f t="shared" ref="K398" si="723">IFERROR(J398/J399,"-")</f>
        <v>0.37886597938144329</v>
      </c>
      <c r="L398" s="104">
        <f t="shared" si="714"/>
        <v>21163.659863945577</v>
      </c>
      <c r="M398" s="101">
        <f t="shared" si="717"/>
        <v>3.2173342087984239E-2</v>
      </c>
      <c r="P398" s="112"/>
      <c r="Q398" s="112"/>
      <c r="R398" s="112"/>
    </row>
    <row r="399" spans="2:18">
      <c r="B399" s="299"/>
      <c r="C399" s="299"/>
      <c r="D399" s="315"/>
      <c r="E399" s="82" t="s">
        <v>151</v>
      </c>
      <c r="F399" s="83"/>
      <c r="G399" s="84"/>
      <c r="H399" s="85">
        <v>87656840</v>
      </c>
      <c r="I399" s="67" t="s">
        <v>132</v>
      </c>
      <c r="J399" s="52">
        <v>388</v>
      </c>
      <c r="K399" s="67" t="s">
        <v>132</v>
      </c>
      <c r="L399" s="106">
        <f t="shared" si="714"/>
        <v>225919.69072164947</v>
      </c>
      <c r="M399" s="67">
        <f t="shared" si="717"/>
        <v>8.4920113810461814E-2</v>
      </c>
      <c r="P399" s="112"/>
      <c r="Q399" s="112"/>
      <c r="R399" s="112"/>
    </row>
    <row r="400" spans="2:18">
      <c r="B400" s="298">
        <v>67</v>
      </c>
      <c r="C400" s="298" t="s">
        <v>8</v>
      </c>
      <c r="D400" s="312">
        <f>R70</f>
        <v>2082</v>
      </c>
      <c r="E400" s="57">
        <v>1</v>
      </c>
      <c r="F400" s="86" t="s">
        <v>224</v>
      </c>
      <c r="G400" s="30" t="s">
        <v>225</v>
      </c>
      <c r="H400" s="235">
        <v>4638768</v>
      </c>
      <c r="I400" s="58">
        <f t="shared" ref="I400" si="724">IFERROR(H400/H405,"-")</f>
        <v>0.1212257611484801</v>
      </c>
      <c r="J400" s="46">
        <v>102</v>
      </c>
      <c r="K400" s="58">
        <f t="shared" ref="K400" si="725">IFERROR(J400/J405,"-")</f>
        <v>0.70833333333333337</v>
      </c>
      <c r="L400" s="102">
        <f t="shared" si="714"/>
        <v>45478.117647058825</v>
      </c>
      <c r="M400" s="58">
        <f>IFERROR(J400/$R$70,0)</f>
        <v>4.8991354466858789E-2</v>
      </c>
      <c r="P400" s="112"/>
      <c r="Q400" s="112"/>
      <c r="R400" s="112"/>
    </row>
    <row r="401" spans="2:18">
      <c r="B401" s="316"/>
      <c r="C401" s="316"/>
      <c r="D401" s="313"/>
      <c r="E401" s="60">
        <v>2</v>
      </c>
      <c r="F401" s="75" t="s">
        <v>230</v>
      </c>
      <c r="G401" s="31" t="s">
        <v>231</v>
      </c>
      <c r="H401" s="77">
        <v>3110234</v>
      </c>
      <c r="I401" s="61">
        <f t="shared" ref="I401" si="726">IFERROR(H401/H405,"-")</f>
        <v>8.1280306322687804E-2</v>
      </c>
      <c r="J401" s="48">
        <v>79</v>
      </c>
      <c r="K401" s="61">
        <f t="shared" ref="K401" si="727">IFERROR(J401/J405,"-")</f>
        <v>0.54861111111111116</v>
      </c>
      <c r="L401" s="103">
        <f t="shared" si="714"/>
        <v>39370.050632911392</v>
      </c>
      <c r="M401" s="61">
        <f t="shared" ref="M401:M405" si="728">IFERROR(J401/$R$70,0)</f>
        <v>3.7944284341978864E-2</v>
      </c>
      <c r="P401" s="112"/>
      <c r="Q401" s="112"/>
      <c r="R401" s="112"/>
    </row>
    <row r="402" spans="2:18">
      <c r="B402" s="316"/>
      <c r="C402" s="316"/>
      <c r="D402" s="313"/>
      <c r="E402" s="60">
        <v>3</v>
      </c>
      <c r="F402" s="75" t="s">
        <v>234</v>
      </c>
      <c r="G402" s="34" t="s">
        <v>235</v>
      </c>
      <c r="H402" s="77">
        <v>2775017</v>
      </c>
      <c r="I402" s="61">
        <f t="shared" ref="I402" si="729">IFERROR(H402/H405,"-")</f>
        <v>7.2520019976203123E-2</v>
      </c>
      <c r="J402" s="48">
        <v>57</v>
      </c>
      <c r="K402" s="61">
        <f t="shared" ref="K402" si="730">IFERROR(J402/J405,"-")</f>
        <v>0.39583333333333331</v>
      </c>
      <c r="L402" s="103">
        <f t="shared" si="714"/>
        <v>48684.508771929824</v>
      </c>
      <c r="M402" s="61">
        <f t="shared" si="728"/>
        <v>2.7377521613832854E-2</v>
      </c>
      <c r="P402" s="112"/>
      <c r="Q402" s="112"/>
      <c r="R402" s="112"/>
    </row>
    <row r="403" spans="2:18">
      <c r="B403" s="316"/>
      <c r="C403" s="316"/>
      <c r="D403" s="313"/>
      <c r="E403" s="60">
        <v>4</v>
      </c>
      <c r="F403" s="75" t="s">
        <v>226</v>
      </c>
      <c r="G403" s="34" t="s">
        <v>227</v>
      </c>
      <c r="H403" s="77">
        <v>4078034</v>
      </c>
      <c r="I403" s="61">
        <f t="shared" ref="I403" si="731">IFERROR(H403/H405,"-")</f>
        <v>0.10657199834942832</v>
      </c>
      <c r="J403" s="48">
        <v>57</v>
      </c>
      <c r="K403" s="61">
        <f t="shared" ref="K403" si="732">IFERROR(J403/J405,"-")</f>
        <v>0.39583333333333331</v>
      </c>
      <c r="L403" s="103">
        <f t="shared" si="714"/>
        <v>71544.456140350871</v>
      </c>
      <c r="M403" s="61">
        <f t="shared" si="728"/>
        <v>2.7377521613832854E-2</v>
      </c>
      <c r="P403" s="112"/>
      <c r="Q403" s="112"/>
      <c r="R403" s="112"/>
    </row>
    <row r="404" spans="2:18">
      <c r="B404" s="316"/>
      <c r="C404" s="316"/>
      <c r="D404" s="313"/>
      <c r="E404" s="63">
        <v>5</v>
      </c>
      <c r="F404" s="79" t="s">
        <v>232</v>
      </c>
      <c r="G404" s="35" t="s">
        <v>233</v>
      </c>
      <c r="H404" s="81">
        <v>2220040</v>
      </c>
      <c r="I404" s="101">
        <f t="shared" ref="I404" si="733">IFERROR(H404/H405,"-")</f>
        <v>5.8016705896926035E-2</v>
      </c>
      <c r="J404" s="50">
        <v>54</v>
      </c>
      <c r="K404" s="101">
        <f t="shared" ref="K404" si="734">IFERROR(J404/J405,"-")</f>
        <v>0.375</v>
      </c>
      <c r="L404" s="104">
        <f t="shared" si="714"/>
        <v>41111.851851851854</v>
      </c>
      <c r="M404" s="101">
        <f t="shared" si="728"/>
        <v>2.5936599423631124E-2</v>
      </c>
      <c r="P404" s="112"/>
      <c r="Q404" s="112"/>
      <c r="R404" s="112"/>
    </row>
    <row r="405" spans="2:18">
      <c r="B405" s="299"/>
      <c r="C405" s="299"/>
      <c r="D405" s="315"/>
      <c r="E405" s="82" t="s">
        <v>151</v>
      </c>
      <c r="F405" s="83"/>
      <c r="G405" s="84"/>
      <c r="H405" s="85">
        <v>38265530</v>
      </c>
      <c r="I405" s="67" t="s">
        <v>132</v>
      </c>
      <c r="J405" s="52">
        <v>144</v>
      </c>
      <c r="K405" s="67" t="s">
        <v>132</v>
      </c>
      <c r="L405" s="106">
        <f t="shared" si="714"/>
        <v>265732.84722222225</v>
      </c>
      <c r="M405" s="67">
        <f t="shared" si="728"/>
        <v>6.9164265129683003E-2</v>
      </c>
      <c r="P405" s="112"/>
      <c r="Q405" s="112"/>
      <c r="R405" s="112"/>
    </row>
    <row r="406" spans="2:18">
      <c r="B406" s="298">
        <v>68</v>
      </c>
      <c r="C406" s="298" t="s">
        <v>54</v>
      </c>
      <c r="D406" s="312">
        <f>R71</f>
        <v>2824</v>
      </c>
      <c r="E406" s="57">
        <v>1</v>
      </c>
      <c r="F406" s="86" t="s">
        <v>224</v>
      </c>
      <c r="G406" s="30" t="s">
        <v>225</v>
      </c>
      <c r="H406" s="235">
        <v>8486897</v>
      </c>
      <c r="I406" s="58">
        <f t="shared" ref="I406" si="735">IFERROR(H406/H411,"-")</f>
        <v>0.1088260302405909</v>
      </c>
      <c r="J406" s="46">
        <v>175</v>
      </c>
      <c r="K406" s="58">
        <f t="shared" ref="K406" si="736">IFERROR(J406/J411,"-")</f>
        <v>0.70564516129032262</v>
      </c>
      <c r="L406" s="102">
        <f t="shared" si="714"/>
        <v>48496.554285714286</v>
      </c>
      <c r="M406" s="58">
        <f>IFERROR(J406/$R$71,0)</f>
        <v>6.1968838526912179E-2</v>
      </c>
      <c r="P406" s="112"/>
      <c r="Q406" s="112"/>
      <c r="R406" s="112"/>
    </row>
    <row r="407" spans="2:18">
      <c r="B407" s="316"/>
      <c r="C407" s="316"/>
      <c r="D407" s="313"/>
      <c r="E407" s="60">
        <v>2</v>
      </c>
      <c r="F407" s="75" t="s">
        <v>230</v>
      </c>
      <c r="G407" s="31" t="s">
        <v>231</v>
      </c>
      <c r="H407" s="77">
        <v>6632295</v>
      </c>
      <c r="I407" s="61">
        <f t="shared" ref="I407" si="737">IFERROR(H407/H411,"-")</f>
        <v>8.5044785654229071E-2</v>
      </c>
      <c r="J407" s="48">
        <v>151</v>
      </c>
      <c r="K407" s="61">
        <f t="shared" ref="K407" si="738">IFERROR(J407/J411,"-")</f>
        <v>0.6088709677419355</v>
      </c>
      <c r="L407" s="103">
        <f t="shared" si="714"/>
        <v>43922.48344370861</v>
      </c>
      <c r="M407" s="61">
        <f t="shared" ref="M407:M411" si="739">IFERROR(J407/$R$71,0)</f>
        <v>5.3470254957507082E-2</v>
      </c>
      <c r="P407" s="112"/>
      <c r="Q407" s="112"/>
      <c r="R407" s="112"/>
    </row>
    <row r="408" spans="2:18">
      <c r="B408" s="316"/>
      <c r="C408" s="316"/>
      <c r="D408" s="313"/>
      <c r="E408" s="60">
        <v>3</v>
      </c>
      <c r="F408" s="75" t="s">
        <v>226</v>
      </c>
      <c r="G408" s="34" t="s">
        <v>227</v>
      </c>
      <c r="H408" s="77">
        <v>10036490</v>
      </c>
      <c r="I408" s="61">
        <f t="shared" ref="I408" si="740">IFERROR(H408/H411,"-")</f>
        <v>0.12869619653088615</v>
      </c>
      <c r="J408" s="48">
        <v>120</v>
      </c>
      <c r="K408" s="61">
        <f t="shared" ref="K408" si="741">IFERROR(J408/J411,"-")</f>
        <v>0.4838709677419355</v>
      </c>
      <c r="L408" s="103">
        <f t="shared" si="714"/>
        <v>83637.416666666672</v>
      </c>
      <c r="M408" s="61">
        <f t="shared" si="739"/>
        <v>4.2492917847025496E-2</v>
      </c>
      <c r="P408" s="112"/>
      <c r="Q408" s="112"/>
      <c r="R408" s="112"/>
    </row>
    <row r="409" spans="2:18">
      <c r="B409" s="316"/>
      <c r="C409" s="316"/>
      <c r="D409" s="313"/>
      <c r="E409" s="60">
        <v>4</v>
      </c>
      <c r="F409" s="75" t="s">
        <v>232</v>
      </c>
      <c r="G409" s="34" t="s">
        <v>233</v>
      </c>
      <c r="H409" s="77">
        <v>4701539</v>
      </c>
      <c r="I409" s="61">
        <f t="shared" ref="I409" si="742">IFERROR(H409/H411,"-")</f>
        <v>6.028703133681456E-2</v>
      </c>
      <c r="J409" s="48">
        <v>103</v>
      </c>
      <c r="K409" s="61">
        <f t="shared" ref="K409" si="743">IFERROR(J409/J411,"-")</f>
        <v>0.41532258064516131</v>
      </c>
      <c r="L409" s="103">
        <f t="shared" si="714"/>
        <v>45646.009708737867</v>
      </c>
      <c r="M409" s="61">
        <f t="shared" si="739"/>
        <v>3.6473087818696882E-2</v>
      </c>
      <c r="P409" s="112"/>
      <c r="Q409" s="112"/>
      <c r="R409" s="112"/>
    </row>
    <row r="410" spans="2:18" ht="36">
      <c r="B410" s="316"/>
      <c r="C410" s="316"/>
      <c r="D410" s="313"/>
      <c r="E410" s="63">
        <v>5</v>
      </c>
      <c r="F410" s="79" t="s">
        <v>236</v>
      </c>
      <c r="G410" s="35" t="s">
        <v>237</v>
      </c>
      <c r="H410" s="81">
        <v>2999192</v>
      </c>
      <c r="I410" s="101">
        <f t="shared" ref="I410" si="744">IFERROR(H410/H411,"-")</f>
        <v>3.8458126602613218E-2</v>
      </c>
      <c r="J410" s="50">
        <v>100</v>
      </c>
      <c r="K410" s="101">
        <f t="shared" ref="K410" si="745">IFERROR(J410/J411,"-")</f>
        <v>0.40322580645161288</v>
      </c>
      <c r="L410" s="104">
        <f t="shared" si="714"/>
        <v>29991.919999999998</v>
      </c>
      <c r="M410" s="101">
        <f t="shared" si="739"/>
        <v>3.5410764872521247E-2</v>
      </c>
      <c r="P410" s="112"/>
      <c r="Q410" s="112"/>
      <c r="R410" s="112"/>
    </row>
    <row r="411" spans="2:18">
      <c r="B411" s="299"/>
      <c r="C411" s="299"/>
      <c r="D411" s="315"/>
      <c r="E411" s="82" t="s">
        <v>151</v>
      </c>
      <c r="F411" s="83"/>
      <c r="G411" s="84"/>
      <c r="H411" s="85">
        <v>77985910</v>
      </c>
      <c r="I411" s="67" t="s">
        <v>132</v>
      </c>
      <c r="J411" s="52">
        <v>248</v>
      </c>
      <c r="K411" s="67" t="s">
        <v>132</v>
      </c>
      <c r="L411" s="106">
        <f t="shared" si="714"/>
        <v>314459.31451612903</v>
      </c>
      <c r="M411" s="67">
        <f t="shared" si="739"/>
        <v>8.7818696883852687E-2</v>
      </c>
      <c r="P411" s="112"/>
      <c r="Q411" s="112"/>
      <c r="R411" s="112"/>
    </row>
    <row r="412" spans="2:18">
      <c r="B412" s="298">
        <v>69</v>
      </c>
      <c r="C412" s="298" t="s">
        <v>55</v>
      </c>
      <c r="D412" s="312">
        <f>R72</f>
        <v>6225</v>
      </c>
      <c r="E412" s="57">
        <v>1</v>
      </c>
      <c r="F412" s="86" t="s">
        <v>224</v>
      </c>
      <c r="G412" s="30" t="s">
        <v>225</v>
      </c>
      <c r="H412" s="235">
        <v>26541969</v>
      </c>
      <c r="I412" s="58">
        <f t="shared" ref="I412" si="746">IFERROR(H412/H417,"-")</f>
        <v>0.15133128007870925</v>
      </c>
      <c r="J412" s="46">
        <v>458</v>
      </c>
      <c r="K412" s="58">
        <f t="shared" ref="K412" si="747">IFERROR(J412/J417,"-")</f>
        <v>0.73280000000000001</v>
      </c>
      <c r="L412" s="102">
        <f t="shared" si="714"/>
        <v>57951.897379912662</v>
      </c>
      <c r="M412" s="58">
        <f>IFERROR(J412/$R$72,0)</f>
        <v>7.3574297188755022E-2</v>
      </c>
      <c r="P412" s="112"/>
      <c r="Q412" s="112"/>
      <c r="R412" s="112"/>
    </row>
    <row r="413" spans="2:18">
      <c r="B413" s="316"/>
      <c r="C413" s="316"/>
      <c r="D413" s="313"/>
      <c r="E413" s="60">
        <v>2</v>
      </c>
      <c r="F413" s="75" t="s">
        <v>230</v>
      </c>
      <c r="G413" s="31" t="s">
        <v>231</v>
      </c>
      <c r="H413" s="77">
        <v>16602704</v>
      </c>
      <c r="I413" s="61">
        <f t="shared" ref="I413" si="748">IFERROR(H413/H417,"-")</f>
        <v>9.4661720428047602E-2</v>
      </c>
      <c r="J413" s="48">
        <v>404</v>
      </c>
      <c r="K413" s="61">
        <f t="shared" ref="K413" si="749">IFERROR(J413/J417,"-")</f>
        <v>0.64639999999999997</v>
      </c>
      <c r="L413" s="103">
        <f t="shared" si="714"/>
        <v>41095.801980198019</v>
      </c>
      <c r="M413" s="61">
        <f t="shared" ref="M413:M417" si="750">IFERROR(J413/$R$72,0)</f>
        <v>6.4899598393574301E-2</v>
      </c>
      <c r="P413" s="112"/>
      <c r="Q413" s="112"/>
      <c r="R413" s="112"/>
    </row>
    <row r="414" spans="2:18">
      <c r="B414" s="316"/>
      <c r="C414" s="316"/>
      <c r="D414" s="313"/>
      <c r="E414" s="60">
        <v>3</v>
      </c>
      <c r="F414" s="75" t="s">
        <v>226</v>
      </c>
      <c r="G414" s="34" t="s">
        <v>227</v>
      </c>
      <c r="H414" s="77">
        <v>26237532</v>
      </c>
      <c r="I414" s="61">
        <f t="shared" ref="I414" si="751">IFERROR(H414/H417,"-")</f>
        <v>0.14959550678648204</v>
      </c>
      <c r="J414" s="48">
        <v>319</v>
      </c>
      <c r="K414" s="61">
        <f t="shared" ref="K414" si="752">IFERROR(J414/J417,"-")</f>
        <v>0.51039999999999996</v>
      </c>
      <c r="L414" s="103">
        <f t="shared" si="714"/>
        <v>82249.316614420066</v>
      </c>
      <c r="M414" s="61">
        <f t="shared" si="750"/>
        <v>5.1244979919678718E-2</v>
      </c>
      <c r="P414" s="112"/>
      <c r="Q414" s="112"/>
      <c r="R414" s="112"/>
    </row>
    <row r="415" spans="2:18" ht="36">
      <c r="B415" s="316"/>
      <c r="C415" s="316"/>
      <c r="D415" s="313"/>
      <c r="E415" s="60">
        <v>4</v>
      </c>
      <c r="F415" s="75" t="s">
        <v>236</v>
      </c>
      <c r="G415" s="34" t="s">
        <v>237</v>
      </c>
      <c r="H415" s="77">
        <v>12911786</v>
      </c>
      <c r="I415" s="61">
        <f t="shared" ref="I415" si="753">IFERROR(H415/H417,"-")</f>
        <v>7.3617639425407999E-2</v>
      </c>
      <c r="J415" s="48">
        <v>269</v>
      </c>
      <c r="K415" s="61">
        <f t="shared" ref="K415" si="754">IFERROR(J415/J417,"-")</f>
        <v>0.4304</v>
      </c>
      <c r="L415" s="103">
        <f t="shared" si="714"/>
        <v>47999.204460966546</v>
      </c>
      <c r="M415" s="61">
        <f t="shared" si="750"/>
        <v>4.321285140562249E-2</v>
      </c>
      <c r="P415" s="112"/>
      <c r="Q415" s="112"/>
      <c r="R415" s="112"/>
    </row>
    <row r="416" spans="2:18">
      <c r="B416" s="316"/>
      <c r="C416" s="316"/>
      <c r="D416" s="313"/>
      <c r="E416" s="63">
        <v>5</v>
      </c>
      <c r="F416" s="79" t="s">
        <v>232</v>
      </c>
      <c r="G416" s="35" t="s">
        <v>233</v>
      </c>
      <c r="H416" s="81">
        <v>9632285</v>
      </c>
      <c r="I416" s="101">
        <f t="shared" ref="I416" si="755">IFERROR(H416/H417,"-")</f>
        <v>5.4919287228952375E-2</v>
      </c>
      <c r="J416" s="50">
        <v>255</v>
      </c>
      <c r="K416" s="101">
        <f t="shared" ref="K416" si="756">IFERROR(J416/J417,"-")</f>
        <v>0.40799999999999997</v>
      </c>
      <c r="L416" s="104">
        <f t="shared" si="714"/>
        <v>37773.666666666664</v>
      </c>
      <c r="M416" s="101">
        <f t="shared" si="750"/>
        <v>4.0963855421686748E-2</v>
      </c>
      <c r="P416" s="112"/>
      <c r="Q416" s="112"/>
      <c r="R416" s="112"/>
    </row>
    <row r="417" spans="2:18">
      <c r="B417" s="299"/>
      <c r="C417" s="299"/>
      <c r="D417" s="315"/>
      <c r="E417" s="82" t="s">
        <v>151</v>
      </c>
      <c r="F417" s="83"/>
      <c r="G417" s="84"/>
      <c r="H417" s="85">
        <v>175389840</v>
      </c>
      <c r="I417" s="67" t="s">
        <v>132</v>
      </c>
      <c r="J417" s="52">
        <v>625</v>
      </c>
      <c r="K417" s="67" t="s">
        <v>132</v>
      </c>
      <c r="L417" s="106">
        <f t="shared" si="714"/>
        <v>280623.74400000001</v>
      </c>
      <c r="M417" s="67">
        <f t="shared" si="750"/>
        <v>0.10040160642570281</v>
      </c>
      <c r="P417" s="112"/>
      <c r="Q417" s="112"/>
      <c r="R417" s="112"/>
    </row>
    <row r="418" spans="2:18">
      <c r="B418" s="298">
        <v>70</v>
      </c>
      <c r="C418" s="298" t="s">
        <v>56</v>
      </c>
      <c r="D418" s="312">
        <f>R73</f>
        <v>1186</v>
      </c>
      <c r="E418" s="57">
        <v>1</v>
      </c>
      <c r="F418" s="86" t="s">
        <v>224</v>
      </c>
      <c r="G418" s="30" t="s">
        <v>225</v>
      </c>
      <c r="H418" s="235">
        <v>5022108</v>
      </c>
      <c r="I418" s="58">
        <f t="shared" ref="I418" si="757">IFERROR(H418/H423,"-")</f>
        <v>0.11706264395050656</v>
      </c>
      <c r="J418" s="46">
        <v>103</v>
      </c>
      <c r="K418" s="58">
        <f t="shared" ref="K418" si="758">IFERROR(J418/J423,"-")</f>
        <v>0.65189873417721522</v>
      </c>
      <c r="L418" s="102">
        <f t="shared" si="714"/>
        <v>48758.330097087375</v>
      </c>
      <c r="M418" s="58">
        <f>IFERROR(J418/$R$73,0)</f>
        <v>8.6846543001686344E-2</v>
      </c>
      <c r="P418" s="112"/>
      <c r="Q418" s="112"/>
      <c r="R418" s="112"/>
    </row>
    <row r="419" spans="2:18">
      <c r="B419" s="316"/>
      <c r="C419" s="316"/>
      <c r="D419" s="313"/>
      <c r="E419" s="60">
        <v>2</v>
      </c>
      <c r="F419" s="75" t="s">
        <v>230</v>
      </c>
      <c r="G419" s="31" t="s">
        <v>231</v>
      </c>
      <c r="H419" s="77">
        <v>4772285</v>
      </c>
      <c r="I419" s="61">
        <f t="shared" ref="I419" si="759">IFERROR(H419/H423,"-")</f>
        <v>0.11123940380918593</v>
      </c>
      <c r="J419" s="48">
        <v>102</v>
      </c>
      <c r="K419" s="61">
        <f t="shared" ref="K419" si="760">IFERROR(J419/J423,"-")</f>
        <v>0.64556962025316456</v>
      </c>
      <c r="L419" s="103">
        <f t="shared" si="714"/>
        <v>46787.107843137252</v>
      </c>
      <c r="M419" s="61">
        <f t="shared" ref="M419:M423" si="761">IFERROR(J419/$R$73,0)</f>
        <v>8.6003372681281623E-2</v>
      </c>
      <c r="P419" s="112"/>
      <c r="Q419" s="112"/>
      <c r="R419" s="112"/>
    </row>
    <row r="420" spans="2:18">
      <c r="B420" s="316"/>
      <c r="C420" s="316"/>
      <c r="D420" s="313"/>
      <c r="E420" s="60">
        <v>3</v>
      </c>
      <c r="F420" s="75" t="s">
        <v>226</v>
      </c>
      <c r="G420" s="34" t="s">
        <v>227</v>
      </c>
      <c r="H420" s="77">
        <v>3406899</v>
      </c>
      <c r="I420" s="61">
        <f t="shared" ref="I420" si="762">IFERROR(H420/H423,"-")</f>
        <v>7.9412988452724792E-2</v>
      </c>
      <c r="J420" s="48">
        <v>63</v>
      </c>
      <c r="K420" s="61">
        <f t="shared" ref="K420" si="763">IFERROR(J420/J423,"-")</f>
        <v>0.39873417721518989</v>
      </c>
      <c r="L420" s="103">
        <f t="shared" si="714"/>
        <v>54077.761904761908</v>
      </c>
      <c r="M420" s="61">
        <f t="shared" si="761"/>
        <v>5.3119730185497468E-2</v>
      </c>
      <c r="P420" s="112"/>
      <c r="Q420" s="112"/>
      <c r="R420" s="112"/>
    </row>
    <row r="421" spans="2:18" ht="36">
      <c r="B421" s="316"/>
      <c r="C421" s="316"/>
      <c r="D421" s="313"/>
      <c r="E421" s="60">
        <v>4</v>
      </c>
      <c r="F421" s="75" t="s">
        <v>236</v>
      </c>
      <c r="G421" s="34" t="s">
        <v>237</v>
      </c>
      <c r="H421" s="77">
        <v>1794184</v>
      </c>
      <c r="I421" s="61">
        <f t="shared" ref="I421" si="764">IFERROR(H421/H423,"-")</f>
        <v>4.182146675732494E-2</v>
      </c>
      <c r="J421" s="48">
        <v>58</v>
      </c>
      <c r="K421" s="61">
        <f t="shared" ref="K421" si="765">IFERROR(J421/J423,"-")</f>
        <v>0.36708860759493672</v>
      </c>
      <c r="L421" s="103">
        <f t="shared" si="714"/>
        <v>30934.206896551725</v>
      </c>
      <c r="M421" s="61">
        <f t="shared" si="761"/>
        <v>4.8903878583473864E-2</v>
      </c>
      <c r="P421" s="112"/>
      <c r="Q421" s="112"/>
      <c r="R421" s="112"/>
    </row>
    <row r="422" spans="2:18">
      <c r="B422" s="316"/>
      <c r="C422" s="316"/>
      <c r="D422" s="313"/>
      <c r="E422" s="63">
        <v>5</v>
      </c>
      <c r="F422" s="79" t="s">
        <v>264</v>
      </c>
      <c r="G422" s="35" t="s">
        <v>265</v>
      </c>
      <c r="H422" s="81">
        <v>1951544</v>
      </c>
      <c r="I422" s="101">
        <f t="shared" ref="I422" si="766">IFERROR(H422/H423,"-")</f>
        <v>4.54894439597371E-2</v>
      </c>
      <c r="J422" s="50">
        <v>54</v>
      </c>
      <c r="K422" s="101">
        <f t="shared" ref="K422" si="767">IFERROR(J422/J423,"-")</f>
        <v>0.34177215189873417</v>
      </c>
      <c r="L422" s="104">
        <f t="shared" si="714"/>
        <v>36139.703703703701</v>
      </c>
      <c r="M422" s="101">
        <f t="shared" si="761"/>
        <v>4.5531197301854974E-2</v>
      </c>
      <c r="P422" s="112"/>
      <c r="Q422" s="112"/>
      <c r="R422" s="112"/>
    </row>
    <row r="423" spans="2:18">
      <c r="B423" s="299"/>
      <c r="C423" s="299"/>
      <c r="D423" s="315"/>
      <c r="E423" s="82" t="s">
        <v>151</v>
      </c>
      <c r="F423" s="83"/>
      <c r="G423" s="84"/>
      <c r="H423" s="85">
        <v>42901030</v>
      </c>
      <c r="I423" s="67" t="s">
        <v>132</v>
      </c>
      <c r="J423" s="52">
        <v>158</v>
      </c>
      <c r="K423" s="67" t="s">
        <v>132</v>
      </c>
      <c r="L423" s="106">
        <f t="shared" si="714"/>
        <v>271525.50632911391</v>
      </c>
      <c r="M423" s="67">
        <f t="shared" si="761"/>
        <v>0.13322091062394603</v>
      </c>
      <c r="P423" s="112"/>
      <c r="Q423" s="112"/>
      <c r="R423" s="112"/>
    </row>
    <row r="424" spans="2:18">
      <c r="B424" s="298">
        <v>71</v>
      </c>
      <c r="C424" s="298" t="s">
        <v>57</v>
      </c>
      <c r="D424" s="312">
        <f>R74</f>
        <v>3467</v>
      </c>
      <c r="E424" s="57">
        <v>1</v>
      </c>
      <c r="F424" s="86" t="s">
        <v>224</v>
      </c>
      <c r="G424" s="30" t="s">
        <v>225</v>
      </c>
      <c r="H424" s="235">
        <v>14044758</v>
      </c>
      <c r="I424" s="58">
        <f t="shared" ref="I424" si="768">IFERROR(H424/H429,"-")</f>
        <v>0.14833983790174041</v>
      </c>
      <c r="J424" s="46">
        <v>249</v>
      </c>
      <c r="K424" s="58">
        <f t="shared" ref="K424" si="769">IFERROR(J424/J429,"-")</f>
        <v>0.70940170940170943</v>
      </c>
      <c r="L424" s="102">
        <f t="shared" si="714"/>
        <v>56404.650602409638</v>
      </c>
      <c r="M424" s="58">
        <f>IFERROR(J424/$R$74,0)</f>
        <v>7.1820017306028272E-2</v>
      </c>
      <c r="P424" s="112"/>
      <c r="Q424" s="112"/>
      <c r="R424" s="112"/>
    </row>
    <row r="425" spans="2:18">
      <c r="B425" s="316"/>
      <c r="C425" s="316"/>
      <c r="D425" s="313"/>
      <c r="E425" s="60">
        <v>2</v>
      </c>
      <c r="F425" s="75" t="s">
        <v>230</v>
      </c>
      <c r="G425" s="31" t="s">
        <v>231</v>
      </c>
      <c r="H425" s="77">
        <v>10324223</v>
      </c>
      <c r="I425" s="61">
        <f t="shared" ref="I425" si="770">IFERROR(H425/H429,"-")</f>
        <v>0.10904378461212504</v>
      </c>
      <c r="J425" s="48">
        <v>215</v>
      </c>
      <c r="K425" s="61">
        <f t="shared" ref="K425" si="771">IFERROR(J425/J429,"-")</f>
        <v>0.61253561253561251</v>
      </c>
      <c r="L425" s="103">
        <f t="shared" si="714"/>
        <v>48019.641860465119</v>
      </c>
      <c r="M425" s="61">
        <f t="shared" ref="M425:M429" si="772">IFERROR(J425/$R$74,0)</f>
        <v>6.2013267955004329E-2</v>
      </c>
      <c r="P425" s="112"/>
      <c r="Q425" s="112"/>
      <c r="R425" s="112"/>
    </row>
    <row r="426" spans="2:18">
      <c r="B426" s="316"/>
      <c r="C426" s="316"/>
      <c r="D426" s="313"/>
      <c r="E426" s="60">
        <v>3</v>
      </c>
      <c r="F426" s="75" t="s">
        <v>226</v>
      </c>
      <c r="G426" s="34" t="s">
        <v>227</v>
      </c>
      <c r="H426" s="77">
        <v>18185286</v>
      </c>
      <c r="I426" s="61">
        <f t="shared" ref="I426" si="773">IFERROR(H426/H429,"-")</f>
        <v>0.1920718304606451</v>
      </c>
      <c r="J426" s="48">
        <v>184</v>
      </c>
      <c r="K426" s="61">
        <f t="shared" ref="K426" si="774">IFERROR(J426/J429,"-")</f>
        <v>0.5242165242165242</v>
      </c>
      <c r="L426" s="103">
        <f t="shared" si="714"/>
        <v>98833.076086956527</v>
      </c>
      <c r="M426" s="61">
        <f t="shared" si="772"/>
        <v>5.307182001730603E-2</v>
      </c>
      <c r="P426" s="112"/>
      <c r="Q426" s="112"/>
      <c r="R426" s="112"/>
    </row>
    <row r="427" spans="2:18" ht="36">
      <c r="B427" s="316"/>
      <c r="C427" s="316"/>
      <c r="D427" s="313"/>
      <c r="E427" s="60">
        <v>4</v>
      </c>
      <c r="F427" s="75" t="s">
        <v>236</v>
      </c>
      <c r="G427" s="34" t="s">
        <v>237</v>
      </c>
      <c r="H427" s="77">
        <v>3989961</v>
      </c>
      <c r="I427" s="61">
        <f t="shared" ref="I427" si="775">IFERROR(H427/H429,"-")</f>
        <v>4.2141713511494185E-2</v>
      </c>
      <c r="J427" s="48">
        <v>166</v>
      </c>
      <c r="K427" s="61">
        <f t="shared" ref="K427" si="776">IFERROR(J427/J429,"-")</f>
        <v>0.47293447293447294</v>
      </c>
      <c r="L427" s="103">
        <f t="shared" si="714"/>
        <v>24035.909638554218</v>
      </c>
      <c r="M427" s="61">
        <f t="shared" si="772"/>
        <v>4.7880011537352177E-2</v>
      </c>
      <c r="P427" s="112"/>
      <c r="Q427" s="112"/>
      <c r="R427" s="112"/>
    </row>
    <row r="428" spans="2:18" ht="24">
      <c r="B428" s="316"/>
      <c r="C428" s="316"/>
      <c r="D428" s="313"/>
      <c r="E428" s="63">
        <v>5</v>
      </c>
      <c r="F428" s="79" t="s">
        <v>260</v>
      </c>
      <c r="G428" s="35" t="s">
        <v>261</v>
      </c>
      <c r="H428" s="81">
        <v>2391314</v>
      </c>
      <c r="I428" s="101">
        <f t="shared" ref="I428" si="777">IFERROR(H428/H429,"-")</f>
        <v>2.5256905895577726E-2</v>
      </c>
      <c r="J428" s="50">
        <v>124</v>
      </c>
      <c r="K428" s="101">
        <f t="shared" ref="K428" si="778">IFERROR(J428/J429,"-")</f>
        <v>0.35327635327635326</v>
      </c>
      <c r="L428" s="104">
        <f t="shared" si="714"/>
        <v>19284.790322580644</v>
      </c>
      <c r="M428" s="101">
        <f t="shared" si="772"/>
        <v>3.576579175079319E-2</v>
      </c>
      <c r="P428" s="112"/>
      <c r="Q428" s="112"/>
      <c r="R428" s="112"/>
    </row>
    <row r="429" spans="2:18">
      <c r="B429" s="299"/>
      <c r="C429" s="299"/>
      <c r="D429" s="315"/>
      <c r="E429" s="82" t="s">
        <v>151</v>
      </c>
      <c r="F429" s="83"/>
      <c r="G429" s="84"/>
      <c r="H429" s="85">
        <v>94679610</v>
      </c>
      <c r="I429" s="67" t="s">
        <v>132</v>
      </c>
      <c r="J429" s="52">
        <v>351</v>
      </c>
      <c r="K429" s="67" t="s">
        <v>132</v>
      </c>
      <c r="L429" s="106">
        <f t="shared" si="714"/>
        <v>269742.47863247863</v>
      </c>
      <c r="M429" s="67">
        <f t="shared" si="772"/>
        <v>0.10124026535910009</v>
      </c>
      <c r="P429" s="112"/>
      <c r="Q429" s="112"/>
      <c r="R429" s="112"/>
    </row>
    <row r="430" spans="2:18">
      <c r="B430" s="298">
        <v>72</v>
      </c>
      <c r="C430" s="298" t="s">
        <v>33</v>
      </c>
      <c r="D430" s="312">
        <f>R75</f>
        <v>2051</v>
      </c>
      <c r="E430" s="57">
        <v>1</v>
      </c>
      <c r="F430" s="86" t="s">
        <v>224</v>
      </c>
      <c r="G430" s="30" t="s">
        <v>225</v>
      </c>
      <c r="H430" s="235">
        <v>3710913</v>
      </c>
      <c r="I430" s="58">
        <f t="shared" ref="I430" si="779">IFERROR(H430/H435,"-")</f>
        <v>0.11575196246441737</v>
      </c>
      <c r="J430" s="46">
        <v>90</v>
      </c>
      <c r="K430" s="58">
        <f t="shared" ref="K430" si="780">IFERROR(J430/J435,"-")</f>
        <v>0.53892215568862278</v>
      </c>
      <c r="L430" s="102">
        <f t="shared" si="714"/>
        <v>41232.366666666669</v>
      </c>
      <c r="M430" s="58">
        <f>IFERROR(J430/$R$75,0)</f>
        <v>4.388103364212579E-2</v>
      </c>
      <c r="P430" s="112"/>
      <c r="Q430" s="112"/>
      <c r="R430" s="112"/>
    </row>
    <row r="431" spans="2:18">
      <c r="B431" s="316"/>
      <c r="C431" s="316"/>
      <c r="D431" s="313"/>
      <c r="E431" s="60">
        <v>2</v>
      </c>
      <c r="F431" s="75" t="s">
        <v>230</v>
      </c>
      <c r="G431" s="31" t="s">
        <v>231</v>
      </c>
      <c r="H431" s="77">
        <v>3926467</v>
      </c>
      <c r="I431" s="61">
        <f t="shared" ref="I431" si="781">IFERROR(H431/H435,"-")</f>
        <v>0.12247559045490246</v>
      </c>
      <c r="J431" s="48">
        <v>89</v>
      </c>
      <c r="K431" s="61">
        <f t="shared" ref="K431" si="782">IFERROR(J431/J435,"-")</f>
        <v>0.53293413173652693</v>
      </c>
      <c r="L431" s="103">
        <f t="shared" si="714"/>
        <v>44117.606741573036</v>
      </c>
      <c r="M431" s="61">
        <f t="shared" ref="M431:M435" si="783">IFERROR(J431/$R$75,0)</f>
        <v>4.3393466601657729E-2</v>
      </c>
      <c r="P431" s="112"/>
      <c r="Q431" s="112"/>
      <c r="R431" s="112"/>
    </row>
    <row r="432" spans="2:18">
      <c r="B432" s="316"/>
      <c r="C432" s="316"/>
      <c r="D432" s="313"/>
      <c r="E432" s="60">
        <v>3</v>
      </c>
      <c r="F432" s="75" t="s">
        <v>226</v>
      </c>
      <c r="G432" s="34" t="s">
        <v>227</v>
      </c>
      <c r="H432" s="77">
        <v>4571601</v>
      </c>
      <c r="I432" s="61">
        <f t="shared" ref="I432" si="784">IFERROR(H432/H435,"-")</f>
        <v>0.14259881257100152</v>
      </c>
      <c r="J432" s="48">
        <v>67</v>
      </c>
      <c r="K432" s="61">
        <f t="shared" ref="K432" si="785">IFERROR(J432/J435,"-")</f>
        <v>0.40119760479041916</v>
      </c>
      <c r="L432" s="103">
        <f t="shared" si="714"/>
        <v>68232.850746268654</v>
      </c>
      <c r="M432" s="61">
        <f t="shared" si="783"/>
        <v>3.266699171136031E-2</v>
      </c>
      <c r="P432" s="112"/>
      <c r="Q432" s="112"/>
      <c r="R432" s="112"/>
    </row>
    <row r="433" spans="2:18">
      <c r="B433" s="316"/>
      <c r="C433" s="316"/>
      <c r="D433" s="313"/>
      <c r="E433" s="60">
        <v>4</v>
      </c>
      <c r="F433" s="75" t="s">
        <v>232</v>
      </c>
      <c r="G433" s="34" t="s">
        <v>233</v>
      </c>
      <c r="H433" s="77">
        <v>2966348</v>
      </c>
      <c r="I433" s="61">
        <f t="shared" ref="I433" si="786">IFERROR(H433/H435,"-")</f>
        <v>9.2527257403339697E-2</v>
      </c>
      <c r="J433" s="48">
        <v>56</v>
      </c>
      <c r="K433" s="61">
        <f t="shared" ref="K433" si="787">IFERROR(J433/J435,"-")</f>
        <v>0.33532934131736525</v>
      </c>
      <c r="L433" s="103">
        <f t="shared" si="714"/>
        <v>52970.5</v>
      </c>
      <c r="M433" s="61">
        <f t="shared" si="783"/>
        <v>2.7303754266211604E-2</v>
      </c>
      <c r="P433" s="112"/>
      <c r="Q433" s="112"/>
      <c r="R433" s="112"/>
    </row>
    <row r="434" spans="2:18">
      <c r="B434" s="316"/>
      <c r="C434" s="316"/>
      <c r="D434" s="313"/>
      <c r="E434" s="63">
        <v>5</v>
      </c>
      <c r="F434" s="79" t="s">
        <v>234</v>
      </c>
      <c r="G434" s="35" t="s">
        <v>235</v>
      </c>
      <c r="H434" s="81">
        <v>2771451</v>
      </c>
      <c r="I434" s="101">
        <f t="shared" ref="I434" si="788">IFERROR(H434/H435,"-")</f>
        <v>8.6447969037261721E-2</v>
      </c>
      <c r="J434" s="50">
        <v>53</v>
      </c>
      <c r="K434" s="101">
        <f t="shared" ref="K434" si="789">IFERROR(J434/J435,"-")</f>
        <v>0.31736526946107785</v>
      </c>
      <c r="L434" s="104">
        <f t="shared" si="714"/>
        <v>52291.528301886792</v>
      </c>
      <c r="M434" s="101">
        <f t="shared" si="783"/>
        <v>2.5841053144807412E-2</v>
      </c>
      <c r="P434" s="112"/>
      <c r="Q434" s="112"/>
      <c r="R434" s="112"/>
    </row>
    <row r="435" spans="2:18">
      <c r="B435" s="299"/>
      <c r="C435" s="299"/>
      <c r="D435" s="315"/>
      <c r="E435" s="82" t="s">
        <v>151</v>
      </c>
      <c r="F435" s="83"/>
      <c r="G435" s="84"/>
      <c r="H435" s="85">
        <v>32059180</v>
      </c>
      <c r="I435" s="67" t="s">
        <v>132</v>
      </c>
      <c r="J435" s="52">
        <v>167</v>
      </c>
      <c r="K435" s="67" t="s">
        <v>132</v>
      </c>
      <c r="L435" s="106">
        <f t="shared" si="714"/>
        <v>191971.13772455091</v>
      </c>
      <c r="M435" s="67">
        <f t="shared" si="783"/>
        <v>8.1423695758166742E-2</v>
      </c>
      <c r="P435" s="112"/>
      <c r="Q435" s="112"/>
      <c r="R435" s="112"/>
    </row>
    <row r="436" spans="2:18">
      <c r="B436" s="298">
        <v>73</v>
      </c>
      <c r="C436" s="298" t="s">
        <v>34</v>
      </c>
      <c r="D436" s="312">
        <f>R76</f>
        <v>2849</v>
      </c>
      <c r="E436" s="57">
        <v>1</v>
      </c>
      <c r="F436" s="86" t="s">
        <v>224</v>
      </c>
      <c r="G436" s="30" t="s">
        <v>225</v>
      </c>
      <c r="H436" s="235">
        <v>9148604</v>
      </c>
      <c r="I436" s="58">
        <f t="shared" ref="I436" si="790">IFERROR(H436/H441,"-")</f>
        <v>0.13430730530359919</v>
      </c>
      <c r="J436" s="46">
        <v>175</v>
      </c>
      <c r="K436" s="58">
        <f t="shared" ref="K436" si="791">IFERROR(J436/J441,"-")</f>
        <v>0.6889763779527559</v>
      </c>
      <c r="L436" s="102">
        <f t="shared" si="714"/>
        <v>52277.737142857142</v>
      </c>
      <c r="M436" s="58">
        <f>IFERROR(J436/$R$76,0)</f>
        <v>6.1425061425061427E-2</v>
      </c>
      <c r="P436" s="112"/>
      <c r="Q436" s="112"/>
      <c r="R436" s="112"/>
    </row>
    <row r="437" spans="2:18">
      <c r="B437" s="316"/>
      <c r="C437" s="316"/>
      <c r="D437" s="313"/>
      <c r="E437" s="60">
        <v>2</v>
      </c>
      <c r="F437" s="75" t="s">
        <v>230</v>
      </c>
      <c r="G437" s="31" t="s">
        <v>231</v>
      </c>
      <c r="H437" s="77">
        <v>5821315</v>
      </c>
      <c r="I437" s="61">
        <f t="shared" ref="I437" si="792">IFERROR(H437/H441,"-")</f>
        <v>8.5460593875679988E-2</v>
      </c>
      <c r="J437" s="48">
        <v>142</v>
      </c>
      <c r="K437" s="61">
        <f t="shared" ref="K437" si="793">IFERROR(J437/J441,"-")</f>
        <v>0.55905511811023623</v>
      </c>
      <c r="L437" s="103">
        <f t="shared" si="714"/>
        <v>40995.17605633803</v>
      </c>
      <c r="M437" s="61">
        <f t="shared" ref="M437:M441" si="794">IFERROR(J437/$R$76,0)</f>
        <v>4.9842049842049839E-2</v>
      </c>
      <c r="P437" s="112"/>
      <c r="Q437" s="112"/>
      <c r="R437" s="112"/>
    </row>
    <row r="438" spans="2:18">
      <c r="B438" s="316"/>
      <c r="C438" s="316"/>
      <c r="D438" s="313"/>
      <c r="E438" s="60">
        <v>3</v>
      </c>
      <c r="F438" s="75" t="s">
        <v>226</v>
      </c>
      <c r="G438" s="34" t="s">
        <v>227</v>
      </c>
      <c r="H438" s="77">
        <v>6163119</v>
      </c>
      <c r="I438" s="61">
        <f t="shared" ref="I438" si="795">IFERROR(H438/H441,"-")</f>
        <v>9.0478493238467073E-2</v>
      </c>
      <c r="J438" s="48">
        <v>93</v>
      </c>
      <c r="K438" s="61">
        <f t="shared" ref="K438" si="796">IFERROR(J438/J441,"-")</f>
        <v>0.36614173228346458</v>
      </c>
      <c r="L438" s="103">
        <f t="shared" si="714"/>
        <v>66270.096774193546</v>
      </c>
      <c r="M438" s="61">
        <f t="shared" si="794"/>
        <v>3.2643032643032643E-2</v>
      </c>
      <c r="P438" s="112"/>
      <c r="Q438" s="112"/>
      <c r="R438" s="112"/>
    </row>
    <row r="439" spans="2:18" ht="36">
      <c r="B439" s="316"/>
      <c r="C439" s="316"/>
      <c r="D439" s="313"/>
      <c r="E439" s="60">
        <v>4</v>
      </c>
      <c r="F439" s="75" t="s">
        <v>236</v>
      </c>
      <c r="G439" s="34" t="s">
        <v>237</v>
      </c>
      <c r="H439" s="77">
        <v>3148007</v>
      </c>
      <c r="I439" s="61">
        <f t="shared" ref="I439" si="797">IFERROR(H439/H441,"-")</f>
        <v>4.6214738035099928E-2</v>
      </c>
      <c r="J439" s="48">
        <v>91</v>
      </c>
      <c r="K439" s="61">
        <f t="shared" ref="K439" si="798">IFERROR(J439/J441,"-")</f>
        <v>0.35826771653543305</v>
      </c>
      <c r="L439" s="103">
        <f t="shared" si="714"/>
        <v>34593.483516483517</v>
      </c>
      <c r="M439" s="61">
        <f t="shared" si="794"/>
        <v>3.1941031941031942E-2</v>
      </c>
      <c r="P439" s="112"/>
      <c r="Q439" s="112"/>
      <c r="R439" s="112"/>
    </row>
    <row r="440" spans="2:18">
      <c r="B440" s="316"/>
      <c r="C440" s="316"/>
      <c r="D440" s="313"/>
      <c r="E440" s="63">
        <v>5</v>
      </c>
      <c r="F440" s="79" t="s">
        <v>232</v>
      </c>
      <c r="G440" s="35" t="s">
        <v>233</v>
      </c>
      <c r="H440" s="81">
        <v>6457979</v>
      </c>
      <c r="I440" s="101">
        <f t="shared" ref="I440" si="799">IFERROR(H440/H441,"-")</f>
        <v>9.4807224927129008E-2</v>
      </c>
      <c r="J440" s="50">
        <v>87</v>
      </c>
      <c r="K440" s="101">
        <f t="shared" ref="K440" si="800">IFERROR(J440/J441,"-")</f>
        <v>0.34251968503937008</v>
      </c>
      <c r="L440" s="104">
        <f t="shared" si="714"/>
        <v>74229.643678160923</v>
      </c>
      <c r="M440" s="101">
        <f t="shared" si="794"/>
        <v>3.0537030537030538E-2</v>
      </c>
      <c r="P440" s="112"/>
      <c r="Q440" s="112"/>
      <c r="R440" s="112"/>
    </row>
    <row r="441" spans="2:18">
      <c r="B441" s="299"/>
      <c r="C441" s="299"/>
      <c r="D441" s="315"/>
      <c r="E441" s="82" t="s">
        <v>151</v>
      </c>
      <c r="F441" s="83"/>
      <c r="G441" s="84"/>
      <c r="H441" s="85">
        <v>68116950</v>
      </c>
      <c r="I441" s="67" t="s">
        <v>132</v>
      </c>
      <c r="J441" s="52">
        <v>254</v>
      </c>
      <c r="K441" s="67" t="s">
        <v>132</v>
      </c>
      <c r="L441" s="106">
        <f t="shared" si="714"/>
        <v>268176.96850393701</v>
      </c>
      <c r="M441" s="67">
        <f t="shared" si="794"/>
        <v>8.915408915408915E-2</v>
      </c>
      <c r="P441" s="112"/>
      <c r="Q441" s="112"/>
      <c r="R441" s="112"/>
    </row>
    <row r="442" spans="2:18">
      <c r="B442" s="298">
        <v>74</v>
      </c>
      <c r="C442" s="298" t="s">
        <v>35</v>
      </c>
      <c r="D442" s="312">
        <f>R77</f>
        <v>1287</v>
      </c>
      <c r="E442" s="57">
        <v>1</v>
      </c>
      <c r="F442" s="86" t="s">
        <v>224</v>
      </c>
      <c r="G442" s="30" t="s">
        <v>225</v>
      </c>
      <c r="H442" s="235">
        <v>3809018</v>
      </c>
      <c r="I442" s="58">
        <f t="shared" ref="I442" si="801">IFERROR(H442/H447,"-")</f>
        <v>0.11211534669056723</v>
      </c>
      <c r="J442" s="46">
        <v>64</v>
      </c>
      <c r="K442" s="58">
        <f t="shared" ref="K442" si="802">IFERROR(J442/J447,"-")</f>
        <v>0.59259259259259256</v>
      </c>
      <c r="L442" s="102">
        <f t="shared" si="714"/>
        <v>59515.90625</v>
      </c>
      <c r="M442" s="58">
        <f>IFERROR(J442/$R$77,0)</f>
        <v>4.9728049728049728E-2</v>
      </c>
      <c r="P442" s="112"/>
      <c r="Q442" s="112"/>
      <c r="R442" s="112"/>
    </row>
    <row r="443" spans="2:18">
      <c r="B443" s="316"/>
      <c r="C443" s="316"/>
      <c r="D443" s="313"/>
      <c r="E443" s="60">
        <v>2</v>
      </c>
      <c r="F443" s="75" t="s">
        <v>230</v>
      </c>
      <c r="G443" s="31" t="s">
        <v>231</v>
      </c>
      <c r="H443" s="77">
        <v>4012335</v>
      </c>
      <c r="I443" s="61">
        <f t="shared" ref="I443" si="803">IFERROR(H443/H447,"-")</f>
        <v>0.11809981721370102</v>
      </c>
      <c r="J443" s="48">
        <v>50</v>
      </c>
      <c r="K443" s="61">
        <f t="shared" ref="K443" si="804">IFERROR(J443/J447,"-")</f>
        <v>0.46296296296296297</v>
      </c>
      <c r="L443" s="103">
        <f t="shared" si="714"/>
        <v>80246.7</v>
      </c>
      <c r="M443" s="61">
        <f t="shared" ref="M443:M447" si="805">IFERROR(J443/$R$77,0)</f>
        <v>3.8850038850038848E-2</v>
      </c>
      <c r="P443" s="112"/>
      <c r="Q443" s="112"/>
      <c r="R443" s="112"/>
    </row>
    <row r="444" spans="2:18">
      <c r="B444" s="316"/>
      <c r="C444" s="316"/>
      <c r="D444" s="313"/>
      <c r="E444" s="60">
        <v>3</v>
      </c>
      <c r="F444" s="75" t="s">
        <v>226</v>
      </c>
      <c r="G444" s="34" t="s">
        <v>227</v>
      </c>
      <c r="H444" s="77">
        <v>3541749</v>
      </c>
      <c r="I444" s="61">
        <f t="shared" ref="I444" si="806">IFERROR(H444/H447,"-")</f>
        <v>0.10424850106404585</v>
      </c>
      <c r="J444" s="48">
        <v>44</v>
      </c>
      <c r="K444" s="61">
        <f t="shared" ref="K444" si="807">IFERROR(J444/J447,"-")</f>
        <v>0.40740740740740738</v>
      </c>
      <c r="L444" s="103">
        <f t="shared" si="714"/>
        <v>80494.295454545456</v>
      </c>
      <c r="M444" s="61">
        <f t="shared" si="805"/>
        <v>3.4188034188034191E-2</v>
      </c>
      <c r="P444" s="112"/>
      <c r="Q444" s="112"/>
      <c r="R444" s="112"/>
    </row>
    <row r="445" spans="2:18">
      <c r="B445" s="316"/>
      <c r="C445" s="316"/>
      <c r="D445" s="313"/>
      <c r="E445" s="60">
        <v>4</v>
      </c>
      <c r="F445" s="75" t="s">
        <v>234</v>
      </c>
      <c r="G445" s="34" t="s">
        <v>235</v>
      </c>
      <c r="H445" s="77">
        <v>2021109</v>
      </c>
      <c r="I445" s="61">
        <f t="shared" ref="I445" si="808">IFERROR(H445/H447,"-")</f>
        <v>5.9489699506388688E-2</v>
      </c>
      <c r="J445" s="48">
        <v>38</v>
      </c>
      <c r="K445" s="61">
        <f t="shared" ref="K445" si="809">IFERROR(J445/J447,"-")</f>
        <v>0.35185185185185186</v>
      </c>
      <c r="L445" s="103">
        <f t="shared" si="714"/>
        <v>53187.07894736842</v>
      </c>
      <c r="M445" s="61">
        <f t="shared" si="805"/>
        <v>2.9526029526029528E-2</v>
      </c>
      <c r="P445" s="112"/>
      <c r="Q445" s="112"/>
      <c r="R445" s="112"/>
    </row>
    <row r="446" spans="2:18">
      <c r="B446" s="316"/>
      <c r="C446" s="316"/>
      <c r="D446" s="313"/>
      <c r="E446" s="63">
        <v>5</v>
      </c>
      <c r="F446" s="79" t="s">
        <v>232</v>
      </c>
      <c r="G446" s="35" t="s">
        <v>233</v>
      </c>
      <c r="H446" s="81">
        <v>5939040</v>
      </c>
      <c r="I446" s="101">
        <f t="shared" ref="I446" si="810">IFERROR(H446/H447,"-")</f>
        <v>0.17481081176543309</v>
      </c>
      <c r="J446" s="50">
        <v>33</v>
      </c>
      <c r="K446" s="101">
        <f t="shared" ref="K446" si="811">IFERROR(J446/J447,"-")</f>
        <v>0.30555555555555558</v>
      </c>
      <c r="L446" s="104">
        <f t="shared" si="714"/>
        <v>179970.90909090909</v>
      </c>
      <c r="M446" s="101">
        <f t="shared" si="805"/>
        <v>2.564102564102564E-2</v>
      </c>
      <c r="P446" s="112"/>
      <c r="Q446" s="112"/>
      <c r="R446" s="112"/>
    </row>
    <row r="447" spans="2:18" ht="14.25" thickBot="1">
      <c r="B447" s="316"/>
      <c r="C447" s="316"/>
      <c r="D447" s="313"/>
      <c r="E447" s="158" t="s">
        <v>151</v>
      </c>
      <c r="F447" s="156"/>
      <c r="G447" s="157"/>
      <c r="H447" s="236">
        <v>33974100</v>
      </c>
      <c r="I447" s="69" t="s">
        <v>132</v>
      </c>
      <c r="J447" s="237">
        <v>108</v>
      </c>
      <c r="K447" s="69" t="s">
        <v>132</v>
      </c>
      <c r="L447" s="230">
        <f t="shared" si="714"/>
        <v>314575</v>
      </c>
      <c r="M447" s="69">
        <f t="shared" si="805"/>
        <v>8.3916083916083919E-2</v>
      </c>
      <c r="P447" s="112"/>
      <c r="Q447" s="112"/>
      <c r="R447" s="112"/>
    </row>
    <row r="448" spans="2:18" ht="14.25" thickTop="1">
      <c r="B448" s="317" t="s">
        <v>128</v>
      </c>
      <c r="C448" s="318"/>
      <c r="D448" s="324">
        <f>R78</f>
        <v>1252666</v>
      </c>
      <c r="E448" s="70">
        <v>1</v>
      </c>
      <c r="F448" s="71" t="str">
        <f>'地区別_在宅患者の疾病傾向(患者数)'!F52</f>
        <v>1113</v>
      </c>
      <c r="G448" s="41" t="str">
        <f>'地区別_在宅患者の疾病傾向(患者数)'!G52</f>
        <v>その他の消化器系の疾患</v>
      </c>
      <c r="H448" s="72">
        <f>'地区別_在宅患者の疾病傾向(患者数)'!H52</f>
        <v>5402968672</v>
      </c>
      <c r="I448" s="73">
        <f t="shared" ref="I448" si="812">IFERROR(H448/H453,"-")</f>
        <v>0.13934578010207485</v>
      </c>
      <c r="J448" s="74">
        <f>'地区別_在宅患者の疾病傾向(患者数)'!J52</f>
        <v>93576</v>
      </c>
      <c r="K448" s="73">
        <f t="shared" ref="K448" si="813">IFERROR(J448/J453,"-")</f>
        <v>0.70057647675376211</v>
      </c>
      <c r="L448" s="105">
        <f t="shared" si="714"/>
        <v>57738.829101479008</v>
      </c>
      <c r="M448" s="73">
        <f>IFERROR(J448/$R$78,0)</f>
        <v>7.4701476690514468E-2</v>
      </c>
      <c r="P448" s="112"/>
      <c r="Q448" s="112"/>
      <c r="R448" s="112"/>
    </row>
    <row r="449" spans="2:18">
      <c r="B449" s="319"/>
      <c r="C449" s="320"/>
      <c r="D449" s="325"/>
      <c r="E449" s="60">
        <v>2</v>
      </c>
      <c r="F449" s="75" t="str">
        <f>'地区別_在宅患者の疾病傾向(患者数)'!F53</f>
        <v>0901</v>
      </c>
      <c r="G449" s="76" t="str">
        <f>'地区別_在宅患者の疾病傾向(患者数)'!G53</f>
        <v>高血圧性疾患</v>
      </c>
      <c r="H449" s="77">
        <f>'地区別_在宅患者の疾病傾向(患者数)'!H53</f>
        <v>3678455441</v>
      </c>
      <c r="I449" s="61">
        <f t="shared" ref="I449" si="814">IFERROR(H449/H453,"-")</f>
        <v>9.4869556740762612E-2</v>
      </c>
      <c r="J449" s="48">
        <f>'地区別_在宅患者の疾病傾向(患者数)'!J53</f>
        <v>80443</v>
      </c>
      <c r="K449" s="61">
        <f t="shared" ref="K449" si="815">IFERROR(J449/J453,"-")</f>
        <v>0.60225350003743361</v>
      </c>
      <c r="L449" s="103">
        <f t="shared" si="714"/>
        <v>45727.477108014369</v>
      </c>
      <c r="M449" s="61">
        <f t="shared" ref="M449:M453" si="816">IFERROR(J449/$R$78,0)</f>
        <v>6.4217437050259202E-2</v>
      </c>
      <c r="P449" s="112"/>
      <c r="Q449" s="112"/>
      <c r="R449" s="112"/>
    </row>
    <row r="450" spans="2:18">
      <c r="B450" s="319"/>
      <c r="C450" s="320"/>
      <c r="D450" s="325"/>
      <c r="E450" s="60">
        <v>3</v>
      </c>
      <c r="F450" s="75" t="str">
        <f>'地区別_在宅患者の疾病傾向(患者数)'!F54</f>
        <v>0903</v>
      </c>
      <c r="G450" s="78" t="str">
        <f>'地区別_在宅患者の疾病傾向(患者数)'!G54</f>
        <v>その他の心疾患</v>
      </c>
      <c r="H450" s="77">
        <f>'地区別_在宅患者の疾病傾向(患者数)'!H54</f>
        <v>5026670159</v>
      </c>
      <c r="I450" s="61">
        <f t="shared" ref="I450" si="817">IFERROR(H450/H453,"-")</f>
        <v>0.12964081732541197</v>
      </c>
      <c r="J450" s="48">
        <f>'地区別_在宅患者の疾病傾向(患者数)'!J54</f>
        <v>62132</v>
      </c>
      <c r="K450" s="61">
        <f t="shared" ref="K450" si="818">IFERROR(J450/J453,"-")</f>
        <v>0.46516433330837764</v>
      </c>
      <c r="L450" s="103">
        <f t="shared" si="714"/>
        <v>80903.079878323566</v>
      </c>
      <c r="M450" s="61">
        <f t="shared" si="816"/>
        <v>4.9599813517729387E-2</v>
      </c>
      <c r="P450" s="112"/>
      <c r="Q450" s="112"/>
      <c r="R450" s="112"/>
    </row>
    <row r="451" spans="2:18" ht="36">
      <c r="B451" s="319"/>
      <c r="C451" s="320"/>
      <c r="D451" s="325"/>
      <c r="E451" s="60">
        <v>4</v>
      </c>
      <c r="F451" s="75" t="str">
        <f>'地区別_在宅患者の疾病傾向(患者数)'!F55</f>
        <v>1800</v>
      </c>
      <c r="G451" s="78" t="str">
        <f>'地区別_在宅患者の疾病傾向(患者数)'!G55</f>
        <v>症状，徴候及び異常臨床所見・異常検査所見で他に分類されないもの</v>
      </c>
      <c r="H451" s="77">
        <f>'地区別_在宅患者の疾病傾向(患者数)'!H55</f>
        <v>1767299049</v>
      </c>
      <c r="I451" s="61">
        <f t="shared" ref="I451" si="819">IFERROR(H451/H453,"-")</f>
        <v>4.557969509110639E-2</v>
      </c>
      <c r="J451" s="48">
        <f>'地区別_在宅患者の疾病傾向(患者数)'!J55</f>
        <v>51762</v>
      </c>
      <c r="K451" s="61">
        <f t="shared" ref="K451" si="820">IFERROR(J451/J453,"-")</f>
        <v>0.38752713932769334</v>
      </c>
      <c r="L451" s="103">
        <f t="shared" si="714"/>
        <v>34142.789092384373</v>
      </c>
      <c r="M451" s="61">
        <f t="shared" si="816"/>
        <v>4.1321469569701737E-2</v>
      </c>
      <c r="P451" s="112"/>
      <c r="Q451" s="112"/>
      <c r="R451" s="112"/>
    </row>
    <row r="452" spans="2:18">
      <c r="B452" s="319"/>
      <c r="C452" s="320"/>
      <c r="D452" s="325"/>
      <c r="E452" s="63">
        <v>5</v>
      </c>
      <c r="F452" s="79" t="str">
        <f>'地区別_在宅患者の疾病傾向(患者数)'!F56</f>
        <v>0606</v>
      </c>
      <c r="G452" s="80" t="str">
        <f>'地区別_在宅患者の疾病傾向(患者数)'!G56</f>
        <v>その他の神経系の疾患</v>
      </c>
      <c r="H452" s="81">
        <f>'地区別_在宅患者の疾病傾向(患者数)'!H56</f>
        <v>2573099166</v>
      </c>
      <c r="I452" s="101">
        <f t="shared" ref="I452" si="821">IFERROR(H452/H453,"-")</f>
        <v>6.6361760049507126E-2</v>
      </c>
      <c r="J452" s="50">
        <f>'地区別_在宅患者の疾病傾向(患者数)'!J56</f>
        <v>50167</v>
      </c>
      <c r="K452" s="101">
        <f t="shared" ref="K452" si="822">IFERROR(J452/J453,"-")</f>
        <v>0.37558583514262184</v>
      </c>
      <c r="L452" s="104">
        <f t="shared" si="714"/>
        <v>51290.672473937047</v>
      </c>
      <c r="M452" s="101">
        <f t="shared" si="816"/>
        <v>4.0048185230540302E-2</v>
      </c>
      <c r="P452" s="112"/>
      <c r="Q452" s="112"/>
      <c r="R452" s="112"/>
    </row>
    <row r="453" spans="2:18">
      <c r="B453" s="321"/>
      <c r="C453" s="322"/>
      <c r="D453" s="325"/>
      <c r="E453" s="185" t="s">
        <v>151</v>
      </c>
      <c r="F453" s="83"/>
      <c r="G453" s="84"/>
      <c r="H453" s="85">
        <f>'地区別_在宅患者の疾病傾向(患者数)'!H57</f>
        <v>38773823420</v>
      </c>
      <c r="I453" s="67" t="s">
        <v>132</v>
      </c>
      <c r="J453" s="85">
        <f>'地区別_在宅患者の疾病傾向(患者数)'!J57</f>
        <v>133570</v>
      </c>
      <c r="K453" s="67" t="s">
        <v>132</v>
      </c>
      <c r="L453" s="106">
        <f t="shared" si="714"/>
        <v>290288.41371565469</v>
      </c>
      <c r="M453" s="67">
        <f t="shared" si="816"/>
        <v>0.10662858255911792</v>
      </c>
      <c r="P453" s="112"/>
      <c r="Q453" s="112"/>
      <c r="R453" s="112"/>
    </row>
    <row r="454" spans="2:18">
      <c r="D454" s="331"/>
      <c r="M454" s="20"/>
      <c r="P454" s="112"/>
      <c r="Q454" s="112"/>
      <c r="R454" s="112"/>
    </row>
    <row r="455" spans="2:18">
      <c r="D455" s="332"/>
      <c r="M455" s="20"/>
      <c r="P455" s="112"/>
      <c r="Q455" s="112"/>
      <c r="R455" s="112"/>
    </row>
    <row r="456" spans="2:18">
      <c r="D456" s="332"/>
      <c r="M456" s="20"/>
      <c r="P456" s="112"/>
      <c r="Q456" s="112"/>
      <c r="R456" s="112"/>
    </row>
    <row r="457" spans="2:18">
      <c r="D457" s="332"/>
      <c r="M457" s="20"/>
      <c r="P457" s="112"/>
      <c r="Q457" s="112"/>
      <c r="R457" s="112"/>
    </row>
    <row r="458" spans="2:18">
      <c r="D458" s="332"/>
      <c r="M458" s="20"/>
      <c r="P458" s="112"/>
      <c r="Q458" s="112"/>
      <c r="R458" s="112"/>
    </row>
    <row r="459" spans="2:18">
      <c r="D459" s="332"/>
      <c r="M459" s="20"/>
      <c r="P459" s="112"/>
      <c r="Q459" s="112"/>
      <c r="R459" s="112"/>
    </row>
    <row r="460" spans="2:18">
      <c r="D460" s="326"/>
      <c r="M460" s="20"/>
      <c r="P460" s="112"/>
      <c r="Q460" s="112"/>
      <c r="R460" s="112"/>
    </row>
    <row r="461" spans="2:18">
      <c r="D461" s="327"/>
      <c r="M461" s="20"/>
      <c r="P461" s="112"/>
      <c r="Q461" s="112"/>
      <c r="R461" s="112"/>
    </row>
    <row r="462" spans="2:18">
      <c r="D462" s="327"/>
    </row>
    <row r="463" spans="2:18">
      <c r="D463" s="327"/>
    </row>
    <row r="464" spans="2:18">
      <c r="D464" s="327"/>
    </row>
    <row r="465" spans="4:4">
      <c r="D465" s="327"/>
    </row>
  </sheetData>
  <mergeCells count="227">
    <mergeCell ref="D424:D429"/>
    <mergeCell ref="D430:D435"/>
    <mergeCell ref="D436:D441"/>
    <mergeCell ref="D442:D447"/>
    <mergeCell ref="D448:D453"/>
    <mergeCell ref="D454:D459"/>
    <mergeCell ref="D460:D465"/>
    <mergeCell ref="D370:D375"/>
    <mergeCell ref="D376:D381"/>
    <mergeCell ref="D382:D387"/>
    <mergeCell ref="D388:D393"/>
    <mergeCell ref="D394:D399"/>
    <mergeCell ref="D400:D405"/>
    <mergeCell ref="D406:D411"/>
    <mergeCell ref="D412:D417"/>
    <mergeCell ref="D418:D423"/>
    <mergeCell ref="D316:D321"/>
    <mergeCell ref="D322:D327"/>
    <mergeCell ref="D328:D333"/>
    <mergeCell ref="D334:D339"/>
    <mergeCell ref="D340:D345"/>
    <mergeCell ref="D346:D351"/>
    <mergeCell ref="D352:D357"/>
    <mergeCell ref="D358:D363"/>
    <mergeCell ref="D364:D369"/>
    <mergeCell ref="D262:D267"/>
    <mergeCell ref="D268:D273"/>
    <mergeCell ref="D274:D279"/>
    <mergeCell ref="D280:D285"/>
    <mergeCell ref="D286:D291"/>
    <mergeCell ref="D292:D297"/>
    <mergeCell ref="D298:D303"/>
    <mergeCell ref="D304:D309"/>
    <mergeCell ref="D310:D315"/>
    <mergeCell ref="D208:D213"/>
    <mergeCell ref="D214:D219"/>
    <mergeCell ref="D220:D225"/>
    <mergeCell ref="D226:D231"/>
    <mergeCell ref="D232:D237"/>
    <mergeCell ref="D238:D243"/>
    <mergeCell ref="D244:D249"/>
    <mergeCell ref="D250:D255"/>
    <mergeCell ref="D256:D261"/>
    <mergeCell ref="D154:D159"/>
    <mergeCell ref="D160:D165"/>
    <mergeCell ref="D166:D171"/>
    <mergeCell ref="D172:D177"/>
    <mergeCell ref="D178:D183"/>
    <mergeCell ref="D184:D189"/>
    <mergeCell ref="D190:D195"/>
    <mergeCell ref="D196:D201"/>
    <mergeCell ref="D202:D207"/>
    <mergeCell ref="D100:D105"/>
    <mergeCell ref="D106:D111"/>
    <mergeCell ref="D112:D117"/>
    <mergeCell ref="D118:D123"/>
    <mergeCell ref="D124:D129"/>
    <mergeCell ref="D130:D135"/>
    <mergeCell ref="D136:D141"/>
    <mergeCell ref="D142:D147"/>
    <mergeCell ref="D148:D153"/>
    <mergeCell ref="D46:D51"/>
    <mergeCell ref="D52:D57"/>
    <mergeCell ref="D58:D63"/>
    <mergeCell ref="D64:D69"/>
    <mergeCell ref="D70:D75"/>
    <mergeCell ref="D76:D81"/>
    <mergeCell ref="D82:D87"/>
    <mergeCell ref="D88:D93"/>
    <mergeCell ref="D94:D99"/>
    <mergeCell ref="F3:G3"/>
    <mergeCell ref="B4:B9"/>
    <mergeCell ref="C4:C9"/>
    <mergeCell ref="B10:B15"/>
    <mergeCell ref="C10:C15"/>
    <mergeCell ref="B16:B21"/>
    <mergeCell ref="C16:C21"/>
    <mergeCell ref="B40:B45"/>
    <mergeCell ref="C40:C45"/>
    <mergeCell ref="D4:D9"/>
    <mergeCell ref="D10:D15"/>
    <mergeCell ref="D16:D21"/>
    <mergeCell ref="D22:D27"/>
    <mergeCell ref="D28:D33"/>
    <mergeCell ref="D34:D39"/>
    <mergeCell ref="D40:D45"/>
    <mergeCell ref="B46:B51"/>
    <mergeCell ref="C46:C51"/>
    <mergeCell ref="B52:B57"/>
    <mergeCell ref="C52:C57"/>
    <mergeCell ref="B22:B27"/>
    <mergeCell ref="C22:C27"/>
    <mergeCell ref="B28:B33"/>
    <mergeCell ref="C28:C33"/>
    <mergeCell ref="B34:B39"/>
    <mergeCell ref="C34:C39"/>
    <mergeCell ref="B76:B81"/>
    <mergeCell ref="C76:C81"/>
    <mergeCell ref="B82:B87"/>
    <mergeCell ref="C82:C87"/>
    <mergeCell ref="B88:B93"/>
    <mergeCell ref="C88:C93"/>
    <mergeCell ref="B58:B63"/>
    <mergeCell ref="C58:C63"/>
    <mergeCell ref="B64:B69"/>
    <mergeCell ref="C64:C69"/>
    <mergeCell ref="B70:B75"/>
    <mergeCell ref="C70:C75"/>
    <mergeCell ref="B112:B117"/>
    <mergeCell ref="C112:C117"/>
    <mergeCell ref="B118:B123"/>
    <mergeCell ref="C118:C123"/>
    <mergeCell ref="B124:B129"/>
    <mergeCell ref="C124:C129"/>
    <mergeCell ref="B94:B99"/>
    <mergeCell ref="C94:C99"/>
    <mergeCell ref="B100:B105"/>
    <mergeCell ref="C100:C105"/>
    <mergeCell ref="B106:B111"/>
    <mergeCell ref="C106:C111"/>
    <mergeCell ref="B148:B153"/>
    <mergeCell ref="C148:C153"/>
    <mergeCell ref="B154:B159"/>
    <mergeCell ref="C154:C159"/>
    <mergeCell ref="B160:B165"/>
    <mergeCell ref="C160:C165"/>
    <mergeCell ref="B130:B135"/>
    <mergeCell ref="C130:C135"/>
    <mergeCell ref="B136:B141"/>
    <mergeCell ref="C136:C141"/>
    <mergeCell ref="B142:B147"/>
    <mergeCell ref="C142:C147"/>
    <mergeCell ref="B184:B189"/>
    <mergeCell ref="C184:C189"/>
    <mergeCell ref="B190:B195"/>
    <mergeCell ref="C190:C195"/>
    <mergeCell ref="B196:B201"/>
    <mergeCell ref="C196:C201"/>
    <mergeCell ref="B166:B171"/>
    <mergeCell ref="C166:C171"/>
    <mergeCell ref="B172:B177"/>
    <mergeCell ref="C172:C177"/>
    <mergeCell ref="B178:B183"/>
    <mergeCell ref="C178:C183"/>
    <mergeCell ref="B220:B225"/>
    <mergeCell ref="C220:C225"/>
    <mergeCell ref="B226:B231"/>
    <mergeCell ref="C226:C231"/>
    <mergeCell ref="B232:B237"/>
    <mergeCell ref="C232:C237"/>
    <mergeCell ref="B202:B207"/>
    <mergeCell ref="C202:C207"/>
    <mergeCell ref="B208:B213"/>
    <mergeCell ref="C208:C213"/>
    <mergeCell ref="B214:B219"/>
    <mergeCell ref="C214:C219"/>
    <mergeCell ref="B256:B261"/>
    <mergeCell ref="C256:C261"/>
    <mergeCell ref="B262:B267"/>
    <mergeCell ref="C262:C267"/>
    <mergeCell ref="B268:B273"/>
    <mergeCell ref="C268:C273"/>
    <mergeCell ref="B238:B243"/>
    <mergeCell ref="C238:C243"/>
    <mergeCell ref="B244:B249"/>
    <mergeCell ref="C244:C249"/>
    <mergeCell ref="B250:B255"/>
    <mergeCell ref="C250:C255"/>
    <mergeCell ref="B292:B297"/>
    <mergeCell ref="C292:C297"/>
    <mergeCell ref="B298:B303"/>
    <mergeCell ref="C298:C303"/>
    <mergeCell ref="B304:B309"/>
    <mergeCell ref="C304:C309"/>
    <mergeCell ref="B274:B279"/>
    <mergeCell ref="C274:C279"/>
    <mergeCell ref="B280:B285"/>
    <mergeCell ref="C280:C285"/>
    <mergeCell ref="B286:B291"/>
    <mergeCell ref="C286:C291"/>
    <mergeCell ref="B328:B333"/>
    <mergeCell ref="C328:C333"/>
    <mergeCell ref="B334:B339"/>
    <mergeCell ref="C334:C339"/>
    <mergeCell ref="B340:B345"/>
    <mergeCell ref="C340:C345"/>
    <mergeCell ref="B310:B315"/>
    <mergeCell ref="C310:C315"/>
    <mergeCell ref="B316:B321"/>
    <mergeCell ref="C316:C321"/>
    <mergeCell ref="B322:B327"/>
    <mergeCell ref="C322:C327"/>
    <mergeCell ref="B364:B369"/>
    <mergeCell ref="C364:C369"/>
    <mergeCell ref="B370:B375"/>
    <mergeCell ref="C370:C375"/>
    <mergeCell ref="B376:B381"/>
    <mergeCell ref="C376:C381"/>
    <mergeCell ref="B346:B351"/>
    <mergeCell ref="C346:C351"/>
    <mergeCell ref="B352:B357"/>
    <mergeCell ref="C352:C357"/>
    <mergeCell ref="B358:B363"/>
    <mergeCell ref="C358:C363"/>
    <mergeCell ref="B400:B405"/>
    <mergeCell ref="C400:C405"/>
    <mergeCell ref="B406:B411"/>
    <mergeCell ref="C406:C411"/>
    <mergeCell ref="B412:B417"/>
    <mergeCell ref="C412:C417"/>
    <mergeCell ref="B382:B387"/>
    <mergeCell ref="C382:C387"/>
    <mergeCell ref="B388:B393"/>
    <mergeCell ref="C388:C393"/>
    <mergeCell ref="B394:B399"/>
    <mergeCell ref="C394:C399"/>
    <mergeCell ref="B436:B441"/>
    <mergeCell ref="C436:C441"/>
    <mergeCell ref="B442:B447"/>
    <mergeCell ref="C442:C447"/>
    <mergeCell ref="B448:C453"/>
    <mergeCell ref="B418:B423"/>
    <mergeCell ref="C418:C423"/>
    <mergeCell ref="B424:B429"/>
    <mergeCell ref="C424:C429"/>
    <mergeCell ref="B430:B435"/>
    <mergeCell ref="C430:C435"/>
  </mergeCells>
  <phoneticPr fontId="3"/>
  <pageMargins left="0.47244094488188981" right="0.23622047244094491" top="0.43307086614173229" bottom="0.31496062992125984" header="0.31496062992125984" footer="0.19685039370078741"/>
  <pageSetup paperSize="9" scale="62" orientation="portrait" r:id="rId1"/>
  <headerFooter>
    <oddHeader>&amp;R&amp;"ＭＳ 明朝,標準"&amp;12 2-14.在宅医療に係る分析</oddHeader>
  </headerFooter>
  <rowBreaks count="6" manualBreakCount="6">
    <brk id="69" max="16383" man="1"/>
    <brk id="135" max="16383" man="1"/>
    <brk id="207" max="16383" man="1"/>
    <brk id="273" max="16383" man="1"/>
    <brk id="345" max="16383" man="1"/>
    <brk id="417" max="16383" man="1"/>
  </rowBreaks>
  <ignoredErrors>
    <ignoredError sqref="F4:F8 F10:F14 F16:F20 F22:F26 F28:F32 F34:F38 F40:F44 F46:F50 F52:F56 F58:F62 F64:F68 F70:F74 F76:F80 F82:F86 F88:F92 F94:F98 F100:F104 F106:F110 F112:F116 F118:F122 F124:F128 F130:F134 F136:F140 F142:F146 F148:F152 F154:F158 F160:F164 F166:F170 F172:F176 F178:F182 F184:F188 F190:F194 F196:F200 F202:F206 F208:F212 F214:F218 F220:F224 F226:F230 F232:F236 F238:F242 F244:F248 F250:F254 F256:F260 F262:F266 F268:F272 F274:F278 F280:F284 F286:F290 F292:F296 F298:F302 F304:F308 F310:F314 F316:F320 F322:F326 F328:F332 F334:F338 F340:F344 F346:F350 F352:F356 F358:F362 F364:F368 F370:F374 F376:F380 F382:F386 F388:F392 F394:F398 F400:F404 F406:F410 F412:F416 F418:F422 F424:F428 F430:F434 F436:F440 F442:F446" numberStoredAsText="1"/>
    <ignoredError sqref="J448:J452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58"/>
  <sheetViews>
    <sheetView showGridLines="0" zoomScaleNormal="100" zoomScaleSheetLayoutView="100" workbookViewId="0"/>
  </sheetViews>
  <sheetFormatPr defaultColWidth="9" defaultRowHeight="13.5"/>
  <cols>
    <col min="1" max="1" width="4.625" style="20" customWidth="1"/>
    <col min="2" max="2" width="2.625" style="20" customWidth="1"/>
    <col min="3" max="3" width="13.25" style="20" customWidth="1"/>
    <col min="4" max="4" width="13.25" style="8" customWidth="1"/>
    <col min="5" max="5" width="4.625" style="20" customWidth="1"/>
    <col min="6" max="6" width="5.625" style="20" customWidth="1"/>
    <col min="7" max="7" width="23.25" style="20" bestFit="1" customWidth="1"/>
    <col min="8" max="8" width="16" style="20" customWidth="1"/>
    <col min="9" max="12" width="12.375" style="20" customWidth="1"/>
    <col min="13" max="13" width="12.375" style="8" customWidth="1"/>
    <col min="14" max="15" width="9" style="20"/>
    <col min="16" max="16" width="15" style="12" customWidth="1"/>
    <col min="17" max="17" width="12.5" style="12" customWidth="1"/>
    <col min="18" max="16384" width="9" style="20"/>
  </cols>
  <sheetData>
    <row r="1" spans="1:17" s="8" customFormat="1" ht="16.5" customHeight="1">
      <c r="A1" s="21" t="s">
        <v>172</v>
      </c>
      <c r="C1" s="189"/>
      <c r="D1" s="189"/>
      <c r="P1" s="12"/>
      <c r="Q1" s="12"/>
    </row>
    <row r="2" spans="1:17" s="8" customFormat="1" ht="16.5" customHeight="1">
      <c r="A2" s="21" t="s">
        <v>166</v>
      </c>
      <c r="C2" s="189"/>
      <c r="D2" s="189"/>
      <c r="F2" s="8" t="s">
        <v>204</v>
      </c>
      <c r="P2" s="8" t="s">
        <v>212</v>
      </c>
      <c r="Q2" s="12"/>
    </row>
    <row r="3" spans="1:17" s="8" customFormat="1" ht="45">
      <c r="B3" s="13"/>
      <c r="C3" s="188" t="s">
        <v>74</v>
      </c>
      <c r="D3" s="140" t="s">
        <v>211</v>
      </c>
      <c r="E3" s="14" t="s">
        <v>85</v>
      </c>
      <c r="F3" s="310" t="s">
        <v>92</v>
      </c>
      <c r="G3" s="311"/>
      <c r="H3" s="15" t="s">
        <v>169</v>
      </c>
      <c r="I3" s="146" t="s">
        <v>200</v>
      </c>
      <c r="J3" s="17" t="s">
        <v>93</v>
      </c>
      <c r="K3" s="146" t="s">
        <v>201</v>
      </c>
      <c r="L3" s="100" t="s">
        <v>168</v>
      </c>
      <c r="M3" s="100" t="s">
        <v>206</v>
      </c>
      <c r="P3" s="228" t="s">
        <v>74</v>
      </c>
      <c r="Q3" s="214" t="s">
        <v>213</v>
      </c>
    </row>
    <row r="4" spans="1:17" ht="12">
      <c r="B4" s="298">
        <v>1</v>
      </c>
      <c r="C4" s="298" t="s">
        <v>124</v>
      </c>
      <c r="D4" s="312">
        <f>Q4</f>
        <v>146860</v>
      </c>
      <c r="E4" s="57">
        <v>1</v>
      </c>
      <c r="F4" s="86" t="s">
        <v>238</v>
      </c>
      <c r="G4" s="30" t="s">
        <v>239</v>
      </c>
      <c r="H4" s="235">
        <v>167352786</v>
      </c>
      <c r="I4" s="58">
        <f>IFERROR(H4/H9,"-")</f>
        <v>3.5243704114016595E-2</v>
      </c>
      <c r="J4" s="46">
        <v>1020</v>
      </c>
      <c r="K4" s="58">
        <f>IFERROR(J4/J9,"-")</f>
        <v>5.8295707835628964E-2</v>
      </c>
      <c r="L4" s="102">
        <f>IFERROR(H4/J4,"-")</f>
        <v>164071.35882352942</v>
      </c>
      <c r="M4" s="207">
        <f>IFERROR(J4/$Q$4,0)</f>
        <v>6.9453901675064688E-3</v>
      </c>
      <c r="P4" s="113" t="s">
        <v>214</v>
      </c>
      <c r="Q4" s="213">
        <f>'地区別_在宅(医科)'!BO7</f>
        <v>146860</v>
      </c>
    </row>
    <row r="5" spans="1:17" ht="12">
      <c r="B5" s="316"/>
      <c r="C5" s="316"/>
      <c r="D5" s="313"/>
      <c r="E5" s="60">
        <v>2</v>
      </c>
      <c r="F5" s="75" t="s">
        <v>228</v>
      </c>
      <c r="G5" s="31" t="s">
        <v>229</v>
      </c>
      <c r="H5" s="77">
        <v>536620045</v>
      </c>
      <c r="I5" s="61">
        <f>IFERROR(H5/H9,"-")</f>
        <v>0.11300963993291556</v>
      </c>
      <c r="J5" s="48">
        <v>3813</v>
      </c>
      <c r="K5" s="61">
        <f>IFERROR(J5/J9,"-")</f>
        <v>0.21792307252671886</v>
      </c>
      <c r="L5" s="103">
        <f t="shared" ref="L5:L57" si="0">IFERROR(H5/J5,"-")</f>
        <v>140734.34172567533</v>
      </c>
      <c r="M5" s="208">
        <f t="shared" ref="M5:M9" si="1">IFERROR(J5/$Q$4,0)</f>
        <v>2.5963502655590359E-2</v>
      </c>
      <c r="P5" s="113" t="s">
        <v>215</v>
      </c>
      <c r="Q5" s="213">
        <f>'地区別_在宅(医科)'!BO8</f>
        <v>109325</v>
      </c>
    </row>
    <row r="6" spans="1:17" ht="12">
      <c r="B6" s="316"/>
      <c r="C6" s="316"/>
      <c r="D6" s="313"/>
      <c r="E6" s="60">
        <v>3</v>
      </c>
      <c r="F6" s="75" t="s">
        <v>240</v>
      </c>
      <c r="G6" s="34" t="s">
        <v>241</v>
      </c>
      <c r="H6" s="77">
        <v>3395406</v>
      </c>
      <c r="I6" s="61">
        <f>IFERROR(H6/H9,"-")</f>
        <v>7.1505642225135491E-4</v>
      </c>
      <c r="J6" s="48">
        <v>30</v>
      </c>
      <c r="K6" s="61">
        <f>IFERROR(J6/J9,"-")</f>
        <v>1.7145796422243812E-3</v>
      </c>
      <c r="L6" s="103">
        <f t="shared" si="0"/>
        <v>113180.2</v>
      </c>
      <c r="M6" s="208">
        <f t="shared" si="1"/>
        <v>2.0427618139724909E-4</v>
      </c>
      <c r="P6" s="113" t="s">
        <v>216</v>
      </c>
      <c r="Q6" s="213">
        <f>'地区別_在宅(医科)'!BO9</f>
        <v>174606</v>
      </c>
    </row>
    <row r="7" spans="1:17" ht="12">
      <c r="B7" s="316"/>
      <c r="C7" s="316"/>
      <c r="D7" s="313"/>
      <c r="E7" s="60">
        <v>4</v>
      </c>
      <c r="F7" s="75" t="s">
        <v>242</v>
      </c>
      <c r="G7" s="34" t="s">
        <v>243</v>
      </c>
      <c r="H7" s="77">
        <v>170868440</v>
      </c>
      <c r="I7" s="61">
        <f>IFERROR(H7/H9,"-")</f>
        <v>3.5984084195548424E-2</v>
      </c>
      <c r="J7" s="48">
        <v>1580</v>
      </c>
      <c r="K7" s="61">
        <f>IFERROR(J7/J9,"-")</f>
        <v>9.0301194490484085E-2</v>
      </c>
      <c r="L7" s="103">
        <f t="shared" si="0"/>
        <v>108144.58227848102</v>
      </c>
      <c r="M7" s="208">
        <f t="shared" si="1"/>
        <v>1.0758545553588452E-2</v>
      </c>
      <c r="P7" s="113" t="s">
        <v>217</v>
      </c>
      <c r="Q7" s="213">
        <f>'地区別_在宅(医科)'!BO10</f>
        <v>125135</v>
      </c>
    </row>
    <row r="8" spans="1:17" ht="12">
      <c r="B8" s="316"/>
      <c r="C8" s="316"/>
      <c r="D8" s="313"/>
      <c r="E8" s="63">
        <v>5</v>
      </c>
      <c r="F8" s="79" t="s">
        <v>244</v>
      </c>
      <c r="G8" s="35" t="s">
        <v>245</v>
      </c>
      <c r="H8" s="81">
        <v>188162101</v>
      </c>
      <c r="I8" s="101">
        <f>IFERROR(H8/H9,"-")</f>
        <v>3.9626047295774965E-2</v>
      </c>
      <c r="J8" s="50">
        <v>2037</v>
      </c>
      <c r="K8" s="101">
        <f>IFERROR(J8/J9,"-")</f>
        <v>0.11641995770703549</v>
      </c>
      <c r="L8" s="104">
        <f t="shared" si="0"/>
        <v>92372.165439371631</v>
      </c>
      <c r="M8" s="209">
        <f t="shared" si="1"/>
        <v>1.3870352716873213E-2</v>
      </c>
      <c r="P8" s="113" t="s">
        <v>218</v>
      </c>
      <c r="Q8" s="213">
        <f>'地区別_在宅(医科)'!BO11</f>
        <v>100765</v>
      </c>
    </row>
    <row r="9" spans="1:17" ht="14.25" customHeight="1">
      <c r="B9" s="299"/>
      <c r="C9" s="299"/>
      <c r="D9" s="315"/>
      <c r="E9" s="82" t="s">
        <v>151</v>
      </c>
      <c r="F9" s="83"/>
      <c r="G9" s="84"/>
      <c r="H9" s="85">
        <v>4748444870</v>
      </c>
      <c r="I9" s="67" t="s">
        <v>94</v>
      </c>
      <c r="J9" s="52">
        <v>17497</v>
      </c>
      <c r="K9" s="67" t="s">
        <v>141</v>
      </c>
      <c r="L9" s="106">
        <f t="shared" si="0"/>
        <v>271386.23021089332</v>
      </c>
      <c r="M9" s="210">
        <f t="shared" si="1"/>
        <v>0.11914067819692224</v>
      </c>
      <c r="P9" s="113" t="s">
        <v>219</v>
      </c>
      <c r="Q9" s="213">
        <f>'地区別_在宅(医科)'!BO12</f>
        <v>125950</v>
      </c>
    </row>
    <row r="10" spans="1:17" ht="12">
      <c r="B10" s="298">
        <v>2</v>
      </c>
      <c r="C10" s="298" t="s">
        <v>135</v>
      </c>
      <c r="D10" s="312">
        <f>Q5</f>
        <v>109325</v>
      </c>
      <c r="E10" s="57">
        <v>1</v>
      </c>
      <c r="F10" s="86" t="s">
        <v>242</v>
      </c>
      <c r="G10" s="30" t="s">
        <v>243</v>
      </c>
      <c r="H10" s="235">
        <v>135395097</v>
      </c>
      <c r="I10" s="58">
        <f t="shared" ref="I10" si="2">IFERROR(H10/H15,"-")</f>
        <v>4.4651101335881377E-2</v>
      </c>
      <c r="J10" s="46">
        <v>880</v>
      </c>
      <c r="K10" s="58">
        <f t="shared" ref="K10" si="3">IFERROR(J10/J15,"-")</f>
        <v>8.3120808538773974E-2</v>
      </c>
      <c r="L10" s="102">
        <f t="shared" si="0"/>
        <v>153858.06477272726</v>
      </c>
      <c r="M10" s="207">
        <f>IFERROR(J10/$Q$5,0)</f>
        <v>8.0493940086896875E-3</v>
      </c>
      <c r="P10" s="113" t="s">
        <v>220</v>
      </c>
      <c r="Q10" s="213">
        <f>'地区別_在宅(医科)'!BO13</f>
        <v>129240</v>
      </c>
    </row>
    <row r="11" spans="1:17" ht="12">
      <c r="B11" s="316"/>
      <c r="C11" s="316"/>
      <c r="D11" s="313"/>
      <c r="E11" s="60">
        <v>2</v>
      </c>
      <c r="F11" s="75" t="s">
        <v>228</v>
      </c>
      <c r="G11" s="31" t="s">
        <v>229</v>
      </c>
      <c r="H11" s="77">
        <v>366640436</v>
      </c>
      <c r="I11" s="61">
        <f t="shared" ref="I11" si="4">IFERROR(H11/H15,"-")</f>
        <v>0.12091205386608446</v>
      </c>
      <c r="J11" s="48">
        <v>2482</v>
      </c>
      <c r="K11" s="61">
        <f t="shared" ref="K11" si="5">IFERROR(J11/J15,"-")</f>
        <v>0.23443846226504203</v>
      </c>
      <c r="L11" s="103">
        <f t="shared" si="0"/>
        <v>147719.75664786462</v>
      </c>
      <c r="M11" s="208">
        <f t="shared" ref="M11:M15" si="6">IFERROR(J11/$Q$5,0)</f>
        <v>2.2702949919963411E-2</v>
      </c>
      <c r="P11" s="113" t="s">
        <v>221</v>
      </c>
      <c r="Q11" s="213">
        <f>'地区別_在宅(医科)'!BO14</f>
        <v>358409</v>
      </c>
    </row>
    <row r="12" spans="1:17" ht="12">
      <c r="B12" s="316"/>
      <c r="C12" s="316"/>
      <c r="D12" s="313"/>
      <c r="E12" s="60">
        <v>3</v>
      </c>
      <c r="F12" s="75" t="s">
        <v>238</v>
      </c>
      <c r="G12" s="34" t="s">
        <v>239</v>
      </c>
      <c r="H12" s="77">
        <v>92131366</v>
      </c>
      <c r="I12" s="61">
        <f t="shared" ref="I12" si="7">IFERROR(H12/H15,"-")</f>
        <v>3.0383426362028277E-2</v>
      </c>
      <c r="J12" s="48">
        <v>649</v>
      </c>
      <c r="K12" s="61">
        <f t="shared" ref="K12" si="8">IFERROR(J12/J15,"-")</f>
        <v>6.1301596297345801E-2</v>
      </c>
      <c r="L12" s="103">
        <f t="shared" si="0"/>
        <v>141958.96147919877</v>
      </c>
      <c r="M12" s="208">
        <f t="shared" si="6"/>
        <v>5.9364280814086443E-3</v>
      </c>
      <c r="P12" s="113" t="s">
        <v>222</v>
      </c>
      <c r="Q12" s="213">
        <f>'地区別_在宅(医科)'!BO15</f>
        <v>1252666</v>
      </c>
    </row>
    <row r="13" spans="1:17">
      <c r="B13" s="316"/>
      <c r="C13" s="316"/>
      <c r="D13" s="313"/>
      <c r="E13" s="60">
        <v>4</v>
      </c>
      <c r="F13" s="75" t="s">
        <v>244</v>
      </c>
      <c r="G13" s="34" t="s">
        <v>245</v>
      </c>
      <c r="H13" s="77">
        <v>133052202</v>
      </c>
      <c r="I13" s="61">
        <f t="shared" ref="I13" si="9">IFERROR(H13/H15,"-")</f>
        <v>4.3878452662611249E-2</v>
      </c>
      <c r="J13" s="48">
        <v>1254</v>
      </c>
      <c r="K13" s="61">
        <f t="shared" ref="K13" si="10">IFERROR(J13/J15,"-")</f>
        <v>0.11844715216775291</v>
      </c>
      <c r="L13" s="103">
        <f t="shared" si="0"/>
        <v>106102.23444976077</v>
      </c>
      <c r="M13" s="208">
        <f t="shared" si="6"/>
        <v>1.1470386462382803E-2</v>
      </c>
      <c r="P13" s="112"/>
      <c r="Q13" s="112"/>
    </row>
    <row r="14" spans="1:17">
      <c r="B14" s="316"/>
      <c r="C14" s="316"/>
      <c r="D14" s="313"/>
      <c r="E14" s="63">
        <v>5</v>
      </c>
      <c r="F14" s="79" t="s">
        <v>246</v>
      </c>
      <c r="G14" s="35" t="s">
        <v>247</v>
      </c>
      <c r="H14" s="81">
        <v>11748960</v>
      </c>
      <c r="I14" s="101">
        <f t="shared" ref="I14" si="11">IFERROR(H14/H15,"-")</f>
        <v>3.8746159585912984E-3</v>
      </c>
      <c r="J14" s="50">
        <v>124</v>
      </c>
      <c r="K14" s="101">
        <f t="shared" ref="K14" si="12">IFERROR(J14/J15,"-")</f>
        <v>1.171247756682724E-2</v>
      </c>
      <c r="L14" s="104">
        <f t="shared" si="0"/>
        <v>94749.677419354834</v>
      </c>
      <c r="M14" s="209">
        <f t="shared" si="6"/>
        <v>1.1342327921335467E-3</v>
      </c>
      <c r="P14" s="112"/>
      <c r="Q14" s="112"/>
    </row>
    <row r="15" spans="1:17">
      <c r="B15" s="299"/>
      <c r="C15" s="299"/>
      <c r="D15" s="315"/>
      <c r="E15" s="82" t="s">
        <v>151</v>
      </c>
      <c r="F15" s="83"/>
      <c r="G15" s="84"/>
      <c r="H15" s="85">
        <v>3032290200</v>
      </c>
      <c r="I15" s="67" t="s">
        <v>94</v>
      </c>
      <c r="J15" s="52">
        <v>10587</v>
      </c>
      <c r="K15" s="67" t="s">
        <v>132</v>
      </c>
      <c r="L15" s="106">
        <f t="shared" si="0"/>
        <v>286416.3785775007</v>
      </c>
      <c r="M15" s="210">
        <f t="shared" si="6"/>
        <v>9.6839698147724668E-2</v>
      </c>
      <c r="P15" s="112"/>
      <c r="Q15" s="112"/>
    </row>
    <row r="16" spans="1:17" ht="12" customHeight="1">
      <c r="B16" s="298">
        <v>3</v>
      </c>
      <c r="C16" s="298" t="s">
        <v>125</v>
      </c>
      <c r="D16" s="312">
        <f>Q6</f>
        <v>174606</v>
      </c>
      <c r="E16" s="57">
        <v>1</v>
      </c>
      <c r="F16" s="86" t="s">
        <v>240</v>
      </c>
      <c r="G16" s="30" t="s">
        <v>241</v>
      </c>
      <c r="H16" s="235">
        <v>4252678</v>
      </c>
      <c r="I16" s="58">
        <f t="shared" ref="I16" si="13">IFERROR(H16/H21,"-")</f>
        <v>9.6832455707483766E-4</v>
      </c>
      <c r="J16" s="46">
        <v>31</v>
      </c>
      <c r="K16" s="58">
        <f t="shared" ref="K16" si="14">IFERROR(J16/J21,"-")</f>
        <v>1.8678074350786287E-3</v>
      </c>
      <c r="L16" s="102">
        <f t="shared" si="0"/>
        <v>137183.16129032258</v>
      </c>
      <c r="M16" s="207">
        <f>IFERROR(J16/$Q$6,0)</f>
        <v>1.7754258158367983E-4</v>
      </c>
      <c r="P16" s="112"/>
      <c r="Q16" s="112"/>
    </row>
    <row r="17" spans="2:17" ht="12" customHeight="1">
      <c r="B17" s="316"/>
      <c r="C17" s="316"/>
      <c r="D17" s="313"/>
      <c r="E17" s="60">
        <v>2</v>
      </c>
      <c r="F17" s="75" t="s">
        <v>238</v>
      </c>
      <c r="G17" s="31" t="s">
        <v>239</v>
      </c>
      <c r="H17" s="77">
        <v>123410571</v>
      </c>
      <c r="I17" s="61">
        <f t="shared" ref="I17" si="15">IFERROR(H17/H21,"-")</f>
        <v>2.8100290335155355E-2</v>
      </c>
      <c r="J17" s="48">
        <v>934</v>
      </c>
      <c r="K17" s="61">
        <f t="shared" ref="K17" si="16">IFERROR(J17/J21,"-")</f>
        <v>5.6275230463336746E-2</v>
      </c>
      <c r="L17" s="103">
        <f t="shared" si="0"/>
        <v>132131.23233404712</v>
      </c>
      <c r="M17" s="208">
        <f t="shared" ref="M17:M21" si="17">IFERROR(J17/$Q$6,0)</f>
        <v>5.3491861677147402E-3</v>
      </c>
      <c r="P17" s="112"/>
      <c r="Q17" s="112"/>
    </row>
    <row r="18" spans="2:17" ht="12" customHeight="1">
      <c r="B18" s="316"/>
      <c r="C18" s="316"/>
      <c r="D18" s="313"/>
      <c r="E18" s="60">
        <v>3</v>
      </c>
      <c r="F18" s="75" t="s">
        <v>228</v>
      </c>
      <c r="G18" s="34" t="s">
        <v>229</v>
      </c>
      <c r="H18" s="77">
        <v>475348653</v>
      </c>
      <c r="I18" s="61">
        <f t="shared" ref="I18" si="18">IFERROR(H18/H21,"-")</f>
        <v>0.10823574554018567</v>
      </c>
      <c r="J18" s="48">
        <v>3677</v>
      </c>
      <c r="K18" s="61">
        <f t="shared" ref="K18" si="19">IFERROR(J18/J21,"-")</f>
        <v>0.22154606254142314</v>
      </c>
      <c r="L18" s="103">
        <f t="shared" si="0"/>
        <v>129276.21784063095</v>
      </c>
      <c r="M18" s="208">
        <f t="shared" si="17"/>
        <v>2.1058841047844862E-2</v>
      </c>
      <c r="P18" s="112"/>
      <c r="Q18" s="112"/>
    </row>
    <row r="19" spans="2:17" ht="12" customHeight="1">
      <c r="B19" s="316"/>
      <c r="C19" s="316"/>
      <c r="D19" s="313"/>
      <c r="E19" s="60">
        <v>4</v>
      </c>
      <c r="F19" s="75" t="s">
        <v>242</v>
      </c>
      <c r="G19" s="34" t="s">
        <v>243</v>
      </c>
      <c r="H19" s="77">
        <v>193218839</v>
      </c>
      <c r="I19" s="61">
        <f t="shared" ref="I19" si="20">IFERROR(H19/H21,"-")</f>
        <v>4.3995465138246856E-2</v>
      </c>
      <c r="J19" s="48">
        <v>1693</v>
      </c>
      <c r="K19" s="61">
        <f t="shared" ref="K19" si="21">IFERROR(J19/J21,"-")</f>
        <v>0.10200638669639091</v>
      </c>
      <c r="L19" s="103">
        <f t="shared" si="0"/>
        <v>114128.07974010632</v>
      </c>
      <c r="M19" s="208">
        <f t="shared" si="17"/>
        <v>9.6961158264893526E-3</v>
      </c>
      <c r="P19" s="112"/>
      <c r="Q19" s="112"/>
    </row>
    <row r="20" spans="2:17" ht="24" customHeight="1">
      <c r="B20" s="316"/>
      <c r="C20" s="316"/>
      <c r="D20" s="313"/>
      <c r="E20" s="63">
        <v>5</v>
      </c>
      <c r="F20" s="79" t="s">
        <v>248</v>
      </c>
      <c r="G20" s="35" t="s">
        <v>249</v>
      </c>
      <c r="H20" s="81">
        <v>14632528</v>
      </c>
      <c r="I20" s="101">
        <f t="shared" ref="I20" si="22">IFERROR(H20/H21,"-")</f>
        <v>3.331791448702479E-3</v>
      </c>
      <c r="J20" s="50">
        <v>139</v>
      </c>
      <c r="K20" s="101">
        <f t="shared" ref="K20" si="23">IFERROR(J20/J21,"-")</f>
        <v>8.3750075314815934E-3</v>
      </c>
      <c r="L20" s="104">
        <f t="shared" si="0"/>
        <v>105269.9856115108</v>
      </c>
      <c r="M20" s="209">
        <f t="shared" si="17"/>
        <v>7.9607802710101596E-4</v>
      </c>
      <c r="P20" s="112"/>
      <c r="Q20" s="112"/>
    </row>
    <row r="21" spans="2:17">
      <c r="B21" s="299"/>
      <c r="C21" s="299"/>
      <c r="D21" s="315"/>
      <c r="E21" s="82" t="s">
        <v>151</v>
      </c>
      <c r="F21" s="83"/>
      <c r="G21" s="84"/>
      <c r="H21" s="85">
        <v>4391789890</v>
      </c>
      <c r="I21" s="67" t="s">
        <v>94</v>
      </c>
      <c r="J21" s="52">
        <v>16597</v>
      </c>
      <c r="K21" s="67" t="s">
        <v>132</v>
      </c>
      <c r="L21" s="106">
        <f t="shared" si="0"/>
        <v>264613.47773694043</v>
      </c>
      <c r="M21" s="210">
        <f t="shared" si="17"/>
        <v>9.5054007307881744E-2</v>
      </c>
      <c r="P21" s="112"/>
      <c r="Q21" s="112"/>
    </row>
    <row r="22" spans="2:17" ht="24" customHeight="1">
      <c r="B22" s="298">
        <v>4</v>
      </c>
      <c r="C22" s="298" t="s">
        <v>136</v>
      </c>
      <c r="D22" s="312">
        <f>Q7</f>
        <v>125135</v>
      </c>
      <c r="E22" s="57">
        <v>1</v>
      </c>
      <c r="F22" s="86" t="s">
        <v>250</v>
      </c>
      <c r="G22" s="30" t="s">
        <v>251</v>
      </c>
      <c r="H22" s="235">
        <v>187474</v>
      </c>
      <c r="I22" s="58">
        <f t="shared" ref="I22" si="24">IFERROR(H22/H27,"-")</f>
        <v>4.3797322985408825E-5</v>
      </c>
      <c r="J22" s="46">
        <v>1</v>
      </c>
      <c r="K22" s="58">
        <f t="shared" ref="K22" si="25">IFERROR(J22/J27,"-")</f>
        <v>7.3670251952261671E-5</v>
      </c>
      <c r="L22" s="102">
        <f t="shared" si="0"/>
        <v>187474</v>
      </c>
      <c r="M22" s="207">
        <f>IFERROR(J22/$Q$7,0)</f>
        <v>7.9913693211331767E-6</v>
      </c>
      <c r="P22" s="112"/>
      <c r="Q22" s="112"/>
    </row>
    <row r="23" spans="2:17" ht="12" customHeight="1">
      <c r="B23" s="316"/>
      <c r="C23" s="316"/>
      <c r="D23" s="313"/>
      <c r="E23" s="60">
        <v>2</v>
      </c>
      <c r="F23" s="75" t="s">
        <v>238</v>
      </c>
      <c r="G23" s="31" t="s">
        <v>239</v>
      </c>
      <c r="H23" s="77">
        <v>113385855</v>
      </c>
      <c r="I23" s="61">
        <f t="shared" ref="I23" si="26">IFERROR(H23/H27,"-")</f>
        <v>2.6488990011477493E-2</v>
      </c>
      <c r="J23" s="48">
        <v>623</v>
      </c>
      <c r="K23" s="61">
        <f t="shared" ref="K23" si="27">IFERROR(J23/J27,"-")</f>
        <v>4.5896566966259024E-2</v>
      </c>
      <c r="L23" s="103">
        <f t="shared" si="0"/>
        <v>181999.76725521669</v>
      </c>
      <c r="M23" s="208">
        <f t="shared" ref="M23:M27" si="28">IFERROR(J23/$Q$7,0)</f>
        <v>4.9786230870659687E-3</v>
      </c>
      <c r="P23" s="112"/>
      <c r="Q23" s="112"/>
    </row>
    <row r="24" spans="2:17" ht="12" customHeight="1">
      <c r="B24" s="316"/>
      <c r="C24" s="316"/>
      <c r="D24" s="313"/>
      <c r="E24" s="60">
        <v>3</v>
      </c>
      <c r="F24" s="75" t="s">
        <v>240</v>
      </c>
      <c r="G24" s="34" t="s">
        <v>241</v>
      </c>
      <c r="H24" s="77">
        <v>3624317</v>
      </c>
      <c r="I24" s="61">
        <f t="shared" ref="I24" si="29">IFERROR(H24/H27,"-")</f>
        <v>8.4670611525069052E-4</v>
      </c>
      <c r="J24" s="48">
        <v>20</v>
      </c>
      <c r="K24" s="61">
        <f t="shared" ref="K24" si="30">IFERROR(J24/J27,"-")</f>
        <v>1.4734050390452335E-3</v>
      </c>
      <c r="L24" s="103">
        <f t="shared" si="0"/>
        <v>181215.85</v>
      </c>
      <c r="M24" s="208">
        <f t="shared" si="28"/>
        <v>1.5982738642266353E-4</v>
      </c>
      <c r="P24" s="112"/>
      <c r="Q24" s="112"/>
    </row>
    <row r="25" spans="2:17" ht="12" customHeight="1">
      <c r="B25" s="316"/>
      <c r="C25" s="316"/>
      <c r="D25" s="313"/>
      <c r="E25" s="60">
        <v>4</v>
      </c>
      <c r="F25" s="75" t="s">
        <v>228</v>
      </c>
      <c r="G25" s="34" t="s">
        <v>229</v>
      </c>
      <c r="H25" s="77">
        <v>464654932</v>
      </c>
      <c r="I25" s="61">
        <f t="shared" ref="I25" si="31">IFERROR(H25/H27,"-")</f>
        <v>0.10855181056342306</v>
      </c>
      <c r="J25" s="48">
        <v>3204</v>
      </c>
      <c r="K25" s="61">
        <f t="shared" ref="K25" si="32">IFERROR(J25/J27,"-")</f>
        <v>0.23603948725504642</v>
      </c>
      <c r="L25" s="103">
        <f t="shared" si="0"/>
        <v>145023.38701622971</v>
      </c>
      <c r="M25" s="208">
        <f t="shared" si="28"/>
        <v>2.5604347304910697E-2</v>
      </c>
      <c r="P25" s="112"/>
      <c r="Q25" s="112"/>
    </row>
    <row r="26" spans="2:17" ht="12" customHeight="1">
      <c r="B26" s="316"/>
      <c r="C26" s="316"/>
      <c r="D26" s="313"/>
      <c r="E26" s="63">
        <v>5</v>
      </c>
      <c r="F26" s="79" t="s">
        <v>244</v>
      </c>
      <c r="G26" s="35" t="s">
        <v>245</v>
      </c>
      <c r="H26" s="81">
        <v>206011403</v>
      </c>
      <c r="I26" s="101">
        <f t="shared" ref="I26" si="33">IFERROR(H26/H27,"-")</f>
        <v>4.8127996180100815E-2</v>
      </c>
      <c r="J26" s="50">
        <v>1757</v>
      </c>
      <c r="K26" s="101">
        <f t="shared" ref="K26" si="34">IFERROR(J26/J27,"-")</f>
        <v>0.12943863268012376</v>
      </c>
      <c r="L26" s="104">
        <f t="shared" si="0"/>
        <v>117251.79453614115</v>
      </c>
      <c r="M26" s="209">
        <f t="shared" si="28"/>
        <v>1.4040835897230991E-2</v>
      </c>
      <c r="P26" s="112"/>
      <c r="Q26" s="112"/>
    </row>
    <row r="27" spans="2:17">
      <c r="B27" s="299"/>
      <c r="C27" s="299"/>
      <c r="D27" s="315"/>
      <c r="E27" s="82" t="s">
        <v>151</v>
      </c>
      <c r="F27" s="83"/>
      <c r="G27" s="84"/>
      <c r="H27" s="85">
        <v>4280489930</v>
      </c>
      <c r="I27" s="67" t="s">
        <v>94</v>
      </c>
      <c r="J27" s="52">
        <v>13574</v>
      </c>
      <c r="K27" s="67" t="s">
        <v>132</v>
      </c>
      <c r="L27" s="106">
        <f t="shared" si="0"/>
        <v>315344.77162221895</v>
      </c>
      <c r="M27" s="210">
        <f t="shared" si="28"/>
        <v>0.10847484716506173</v>
      </c>
      <c r="P27" s="112"/>
      <c r="Q27" s="112"/>
    </row>
    <row r="28" spans="2:17" ht="12" customHeight="1">
      <c r="B28" s="298">
        <v>5</v>
      </c>
      <c r="C28" s="298" t="s">
        <v>137</v>
      </c>
      <c r="D28" s="312">
        <f>Q8</f>
        <v>100765</v>
      </c>
      <c r="E28" s="57">
        <v>1</v>
      </c>
      <c r="F28" s="86" t="s">
        <v>240</v>
      </c>
      <c r="G28" s="30" t="s">
        <v>241</v>
      </c>
      <c r="H28" s="235">
        <v>4375781</v>
      </c>
      <c r="I28" s="58">
        <f t="shared" ref="I28" si="35">IFERROR(H28/H33,"-")</f>
        <v>1.6255495475731001E-3</v>
      </c>
      <c r="J28" s="46">
        <v>18</v>
      </c>
      <c r="K28" s="58">
        <f t="shared" ref="K28" si="36">IFERROR(J28/J33,"-")</f>
        <v>1.7470639619528293E-3</v>
      </c>
      <c r="L28" s="102">
        <f t="shared" si="0"/>
        <v>243098.94444444444</v>
      </c>
      <c r="M28" s="207">
        <f>IFERROR(J28/$Q$8,0)</f>
        <v>1.7863345407631619E-4</v>
      </c>
      <c r="P28" s="112"/>
      <c r="Q28" s="112"/>
    </row>
    <row r="29" spans="2:17" ht="12" customHeight="1">
      <c r="B29" s="316"/>
      <c r="C29" s="316"/>
      <c r="D29" s="313"/>
      <c r="E29" s="60">
        <v>2</v>
      </c>
      <c r="F29" s="75" t="s">
        <v>238</v>
      </c>
      <c r="G29" s="31" t="s">
        <v>239</v>
      </c>
      <c r="H29" s="77">
        <v>86161256</v>
      </c>
      <c r="I29" s="61">
        <f t="shared" ref="I29" si="37">IFERROR(H29/H33,"-")</f>
        <v>3.2007861158757735E-2</v>
      </c>
      <c r="J29" s="48">
        <v>529</v>
      </c>
      <c r="K29" s="61">
        <f t="shared" ref="K29" si="38">IFERROR(J29/J33,"-")</f>
        <v>5.1344268659613702E-2</v>
      </c>
      <c r="L29" s="103">
        <f t="shared" si="0"/>
        <v>162875.72022684311</v>
      </c>
      <c r="M29" s="208">
        <f t="shared" ref="M29:M33" si="39">IFERROR(J29/$Q$8,0)</f>
        <v>5.2498387336872921E-3</v>
      </c>
      <c r="P29" s="112"/>
      <c r="Q29" s="112"/>
    </row>
    <row r="30" spans="2:17" ht="12" customHeight="1">
      <c r="B30" s="316"/>
      <c r="C30" s="316"/>
      <c r="D30" s="313"/>
      <c r="E30" s="60">
        <v>3</v>
      </c>
      <c r="F30" s="75" t="s">
        <v>228</v>
      </c>
      <c r="G30" s="34" t="s">
        <v>229</v>
      </c>
      <c r="H30" s="77">
        <v>278406877</v>
      </c>
      <c r="I30" s="61">
        <f t="shared" ref="I30" si="40">IFERROR(H30/H33,"-")</f>
        <v>0.10342477673096294</v>
      </c>
      <c r="J30" s="48">
        <v>2048</v>
      </c>
      <c r="K30" s="61">
        <f t="shared" ref="K30" si="41">IFERROR(J30/J33,"-")</f>
        <v>0.19877705522663303</v>
      </c>
      <c r="L30" s="103">
        <f t="shared" si="0"/>
        <v>135940.85791015625</v>
      </c>
      <c r="M30" s="208">
        <f t="shared" si="39"/>
        <v>2.0324517441571974E-2</v>
      </c>
      <c r="P30" s="112"/>
      <c r="Q30" s="112"/>
    </row>
    <row r="31" spans="2:17" ht="12" customHeight="1">
      <c r="B31" s="316"/>
      <c r="C31" s="316"/>
      <c r="D31" s="313"/>
      <c r="E31" s="60">
        <v>4</v>
      </c>
      <c r="F31" s="75" t="s">
        <v>242</v>
      </c>
      <c r="G31" s="34" t="s">
        <v>243</v>
      </c>
      <c r="H31" s="77">
        <v>106562594</v>
      </c>
      <c r="I31" s="61">
        <f t="shared" ref="I31" si="42">IFERROR(H31/H33,"-")</f>
        <v>3.9586710684313492E-2</v>
      </c>
      <c r="J31" s="48">
        <v>825</v>
      </c>
      <c r="K31" s="61">
        <f t="shared" ref="K31" si="43">IFERROR(J31/J33,"-")</f>
        <v>8.0073764922838006E-2</v>
      </c>
      <c r="L31" s="103">
        <f t="shared" si="0"/>
        <v>129166.78060606061</v>
      </c>
      <c r="M31" s="208">
        <f t="shared" si="39"/>
        <v>8.187366645164491E-3</v>
      </c>
      <c r="P31" s="112"/>
      <c r="Q31" s="112"/>
    </row>
    <row r="32" spans="2:17" ht="12" customHeight="1">
      <c r="B32" s="316"/>
      <c r="C32" s="316"/>
      <c r="D32" s="313"/>
      <c r="E32" s="63">
        <v>5</v>
      </c>
      <c r="F32" s="79" t="s">
        <v>252</v>
      </c>
      <c r="G32" s="35" t="s">
        <v>253</v>
      </c>
      <c r="H32" s="81">
        <v>42616278</v>
      </c>
      <c r="I32" s="101">
        <f t="shared" ref="I32" si="44">IFERROR(H32/H33,"-")</f>
        <v>1.583143018861078E-2</v>
      </c>
      <c r="J32" s="50">
        <v>427</v>
      </c>
      <c r="K32" s="101">
        <f t="shared" ref="K32" si="45">IFERROR(J32/J33,"-")</f>
        <v>4.1444239541881006E-2</v>
      </c>
      <c r="L32" s="104">
        <f t="shared" si="0"/>
        <v>99803.929742388762</v>
      </c>
      <c r="M32" s="209">
        <f t="shared" si="39"/>
        <v>4.2375824939215002E-3</v>
      </c>
      <c r="P32" s="112"/>
      <c r="Q32" s="112"/>
    </row>
    <row r="33" spans="2:17">
      <c r="B33" s="299"/>
      <c r="C33" s="299"/>
      <c r="D33" s="315"/>
      <c r="E33" s="82" t="s">
        <v>151</v>
      </c>
      <c r="F33" s="83"/>
      <c r="G33" s="84"/>
      <c r="H33" s="85">
        <v>2691877960</v>
      </c>
      <c r="I33" s="67" t="s">
        <v>94</v>
      </c>
      <c r="J33" s="52">
        <v>10303</v>
      </c>
      <c r="K33" s="67" t="s">
        <v>132</v>
      </c>
      <c r="L33" s="106">
        <f t="shared" si="0"/>
        <v>261271.27632728333</v>
      </c>
      <c r="M33" s="210">
        <f t="shared" si="39"/>
        <v>0.10224780429712697</v>
      </c>
      <c r="P33" s="112"/>
      <c r="Q33" s="112"/>
    </row>
    <row r="34" spans="2:17" ht="12" customHeight="1">
      <c r="B34" s="298">
        <v>6</v>
      </c>
      <c r="C34" s="298" t="s">
        <v>138</v>
      </c>
      <c r="D34" s="312">
        <f>Q9</f>
        <v>125950</v>
      </c>
      <c r="E34" s="57">
        <v>1</v>
      </c>
      <c r="F34" s="86" t="s">
        <v>238</v>
      </c>
      <c r="G34" s="30" t="s">
        <v>239</v>
      </c>
      <c r="H34" s="235">
        <v>142923323</v>
      </c>
      <c r="I34" s="58">
        <f t="shared" ref="I34" si="46">IFERROR(H34/H39,"-")</f>
        <v>3.7901906535074477E-2</v>
      </c>
      <c r="J34" s="46">
        <v>648</v>
      </c>
      <c r="K34" s="58">
        <f t="shared" ref="K34" si="47">IFERROR(J34/J39,"-")</f>
        <v>5.0034746351633082E-2</v>
      </c>
      <c r="L34" s="102">
        <f t="shared" si="0"/>
        <v>220560.68364197531</v>
      </c>
      <c r="M34" s="207">
        <f>IFERROR(J34/$Q$9,0)</f>
        <v>5.1448987693529175E-3</v>
      </c>
      <c r="P34" s="112"/>
      <c r="Q34" s="112"/>
    </row>
    <row r="35" spans="2:17" ht="12" customHeight="1">
      <c r="B35" s="316"/>
      <c r="C35" s="316"/>
      <c r="D35" s="313"/>
      <c r="E35" s="60">
        <v>2</v>
      </c>
      <c r="F35" s="75" t="s">
        <v>246</v>
      </c>
      <c r="G35" s="31" t="s">
        <v>247</v>
      </c>
      <c r="H35" s="77">
        <v>24066173</v>
      </c>
      <c r="I35" s="61">
        <f t="shared" ref="I35" si="48">IFERROR(H35/H39,"-")</f>
        <v>6.3821202904926367E-3</v>
      </c>
      <c r="J35" s="48">
        <v>158</v>
      </c>
      <c r="K35" s="61">
        <f t="shared" ref="K35" si="49">IFERROR(J35/J39,"-")</f>
        <v>1.2199830128947571E-2</v>
      </c>
      <c r="L35" s="103">
        <f t="shared" si="0"/>
        <v>152317.55063291139</v>
      </c>
      <c r="M35" s="208">
        <f t="shared" ref="M35:M39" si="50">IFERROR(J35/$Q$9,0)</f>
        <v>1.2544660579595077E-3</v>
      </c>
      <c r="P35" s="112"/>
      <c r="Q35" s="112"/>
    </row>
    <row r="36" spans="2:17" ht="12" customHeight="1">
      <c r="B36" s="316"/>
      <c r="C36" s="316"/>
      <c r="D36" s="313"/>
      <c r="E36" s="60">
        <v>3</v>
      </c>
      <c r="F36" s="75" t="s">
        <v>228</v>
      </c>
      <c r="G36" s="34" t="s">
        <v>229</v>
      </c>
      <c r="H36" s="77">
        <v>398716395</v>
      </c>
      <c r="I36" s="61">
        <f t="shared" ref="I36" si="51">IFERROR(H36/H39,"-")</f>
        <v>0.10573579748976195</v>
      </c>
      <c r="J36" s="48">
        <v>2841</v>
      </c>
      <c r="K36" s="61">
        <f t="shared" ref="K36" si="52">IFERROR(J36/J39,"-")</f>
        <v>0.21936529997683576</v>
      </c>
      <c r="L36" s="103">
        <f t="shared" si="0"/>
        <v>140343.68004223864</v>
      </c>
      <c r="M36" s="208">
        <f t="shared" si="50"/>
        <v>2.2556570067487097E-2</v>
      </c>
      <c r="P36" s="112"/>
      <c r="Q36" s="112"/>
    </row>
    <row r="37" spans="2:17" ht="12" customHeight="1">
      <c r="B37" s="316"/>
      <c r="C37" s="316"/>
      <c r="D37" s="313"/>
      <c r="E37" s="60">
        <v>4</v>
      </c>
      <c r="F37" s="75" t="s">
        <v>242</v>
      </c>
      <c r="G37" s="34" t="s">
        <v>243</v>
      </c>
      <c r="H37" s="77">
        <v>172175952</v>
      </c>
      <c r="I37" s="61">
        <f t="shared" ref="I37" si="53">IFERROR(H37/H39,"-")</f>
        <v>4.5659425650853847E-2</v>
      </c>
      <c r="J37" s="48">
        <v>1280</v>
      </c>
      <c r="K37" s="61">
        <f t="shared" ref="K37" si="54">IFERROR(J37/J39,"-")</f>
        <v>9.8834066867423367E-2</v>
      </c>
      <c r="L37" s="103">
        <f t="shared" si="0"/>
        <v>134512.46249999999</v>
      </c>
      <c r="M37" s="208">
        <f t="shared" si="50"/>
        <v>1.0162763001190948E-2</v>
      </c>
      <c r="P37" s="112"/>
      <c r="Q37" s="112"/>
    </row>
    <row r="38" spans="2:17" ht="24" customHeight="1">
      <c r="B38" s="316"/>
      <c r="C38" s="316"/>
      <c r="D38" s="313"/>
      <c r="E38" s="63">
        <v>5</v>
      </c>
      <c r="F38" s="79" t="s">
        <v>248</v>
      </c>
      <c r="G38" s="35" t="s">
        <v>249</v>
      </c>
      <c r="H38" s="81">
        <v>14667263</v>
      </c>
      <c r="I38" s="101">
        <f t="shared" ref="I38" si="55">IFERROR(H38/H39,"-")</f>
        <v>3.889618710805906E-3</v>
      </c>
      <c r="J38" s="50">
        <v>127</v>
      </c>
      <c r="K38" s="101">
        <f t="shared" ref="K38" si="56">IFERROR(J38/J39,"-")</f>
        <v>9.8061925720021627E-3</v>
      </c>
      <c r="L38" s="104">
        <f t="shared" si="0"/>
        <v>115490.25984251969</v>
      </c>
      <c r="M38" s="209">
        <f t="shared" si="50"/>
        <v>1.0083366415244144E-3</v>
      </c>
      <c r="P38" s="112"/>
      <c r="Q38" s="112"/>
    </row>
    <row r="39" spans="2:17">
      <c r="B39" s="299"/>
      <c r="C39" s="299"/>
      <c r="D39" s="315"/>
      <c r="E39" s="82" t="s">
        <v>151</v>
      </c>
      <c r="F39" s="83"/>
      <c r="G39" s="84"/>
      <c r="H39" s="85">
        <v>3770874240</v>
      </c>
      <c r="I39" s="67" t="s">
        <v>94</v>
      </c>
      <c r="J39" s="52">
        <v>12951</v>
      </c>
      <c r="K39" s="67" t="s">
        <v>132</v>
      </c>
      <c r="L39" s="106">
        <f t="shared" si="0"/>
        <v>291164.71623812831</v>
      </c>
      <c r="M39" s="210">
        <f t="shared" si="50"/>
        <v>0.10282651845970624</v>
      </c>
      <c r="P39" s="112"/>
      <c r="Q39" s="112"/>
    </row>
    <row r="40" spans="2:17" ht="12" customHeight="1">
      <c r="B40" s="298">
        <v>7</v>
      </c>
      <c r="C40" s="298" t="s">
        <v>139</v>
      </c>
      <c r="D40" s="312">
        <f>Q10</f>
        <v>129240</v>
      </c>
      <c r="E40" s="57">
        <v>1</v>
      </c>
      <c r="F40" s="86" t="s">
        <v>240</v>
      </c>
      <c r="G40" s="30" t="s">
        <v>241</v>
      </c>
      <c r="H40" s="235">
        <v>4622722</v>
      </c>
      <c r="I40" s="58">
        <f t="shared" ref="I40" si="57">IFERROR(H40/H45,"-")</f>
        <v>1.285108974940472E-3</v>
      </c>
      <c r="J40" s="46">
        <v>26</v>
      </c>
      <c r="K40" s="58">
        <f t="shared" ref="K40" si="58">IFERROR(J40/J45,"-")</f>
        <v>2.1927975035843806E-3</v>
      </c>
      <c r="L40" s="102">
        <f t="shared" si="0"/>
        <v>177797</v>
      </c>
      <c r="M40" s="207">
        <f>IFERROR(J40/$Q$10,0)</f>
        <v>2.0117610646858559E-4</v>
      </c>
      <c r="P40" s="112"/>
      <c r="Q40" s="112"/>
    </row>
    <row r="41" spans="2:17" ht="12" customHeight="1">
      <c r="B41" s="316"/>
      <c r="C41" s="316"/>
      <c r="D41" s="313"/>
      <c r="E41" s="60">
        <v>2</v>
      </c>
      <c r="F41" s="75" t="s">
        <v>238</v>
      </c>
      <c r="G41" s="31" t="s">
        <v>239</v>
      </c>
      <c r="H41" s="77">
        <v>120658443</v>
      </c>
      <c r="I41" s="61">
        <f t="shared" ref="I41" si="59">IFERROR(H41/H45,"-")</f>
        <v>3.3542845103305664E-2</v>
      </c>
      <c r="J41" s="48">
        <v>679</v>
      </c>
      <c r="K41" s="61">
        <f t="shared" ref="K41" si="60">IFERROR(J41/J45,"-")</f>
        <v>5.7265750189761322E-2</v>
      </c>
      <c r="L41" s="103">
        <f t="shared" si="0"/>
        <v>177700.21060382915</v>
      </c>
      <c r="M41" s="208">
        <f t="shared" ref="M41:M45" si="61">IFERROR(J41/$Q$10,0)</f>
        <v>5.2537913958526769E-3</v>
      </c>
      <c r="P41" s="112"/>
      <c r="Q41" s="112"/>
    </row>
    <row r="42" spans="2:17" ht="12" customHeight="1">
      <c r="B42" s="316"/>
      <c r="C42" s="316"/>
      <c r="D42" s="313"/>
      <c r="E42" s="60">
        <v>3</v>
      </c>
      <c r="F42" s="75" t="s">
        <v>242</v>
      </c>
      <c r="G42" s="34" t="s">
        <v>243</v>
      </c>
      <c r="H42" s="77">
        <v>202006196</v>
      </c>
      <c r="I42" s="61">
        <f t="shared" ref="I42" si="62">IFERROR(H42/H45,"-")</f>
        <v>5.6157384215011E-2</v>
      </c>
      <c r="J42" s="48">
        <v>1283</v>
      </c>
      <c r="K42" s="61">
        <f t="shared" ref="K42" si="63">IFERROR(J42/J45,"-")</f>
        <v>0.10820612296533694</v>
      </c>
      <c r="L42" s="103">
        <f t="shared" si="0"/>
        <v>157448.32112236944</v>
      </c>
      <c r="M42" s="208">
        <f t="shared" si="61"/>
        <v>9.9272670999690504E-3</v>
      </c>
      <c r="P42" s="112"/>
      <c r="Q42" s="112"/>
    </row>
    <row r="43" spans="2:17" ht="12" customHeight="1">
      <c r="B43" s="316"/>
      <c r="C43" s="316"/>
      <c r="D43" s="313"/>
      <c r="E43" s="60">
        <v>4</v>
      </c>
      <c r="F43" s="75" t="s">
        <v>254</v>
      </c>
      <c r="G43" s="34" t="s">
        <v>255</v>
      </c>
      <c r="H43" s="77">
        <v>8415089</v>
      </c>
      <c r="I43" s="61">
        <f t="shared" ref="I43" si="64">IFERROR(H43/H45,"-")</f>
        <v>2.3393806503663518E-3</v>
      </c>
      <c r="J43" s="48">
        <v>63</v>
      </c>
      <c r="K43" s="61">
        <f t="shared" ref="K43" si="65">IFERROR(J43/J45,"-")</f>
        <v>5.3133170279159991E-3</v>
      </c>
      <c r="L43" s="103">
        <f t="shared" si="0"/>
        <v>133572.84126984127</v>
      </c>
      <c r="M43" s="208">
        <f t="shared" si="61"/>
        <v>4.874651810584958E-4</v>
      </c>
      <c r="P43" s="112"/>
      <c r="Q43" s="112"/>
    </row>
    <row r="44" spans="2:17" ht="12" customHeight="1">
      <c r="B44" s="316"/>
      <c r="C44" s="316"/>
      <c r="D44" s="313"/>
      <c r="E44" s="63">
        <v>5</v>
      </c>
      <c r="F44" s="79" t="s">
        <v>228</v>
      </c>
      <c r="G44" s="35" t="s">
        <v>229</v>
      </c>
      <c r="H44" s="81">
        <v>341498574</v>
      </c>
      <c r="I44" s="101">
        <f t="shared" ref="I44" si="66">IFERROR(H44/H45,"-")</f>
        <v>9.4936031709623225E-2</v>
      </c>
      <c r="J44" s="50">
        <v>2667</v>
      </c>
      <c r="K44" s="101">
        <f t="shared" ref="K44" si="67">IFERROR(J44/J45,"-")</f>
        <v>0.22493042084844395</v>
      </c>
      <c r="L44" s="104">
        <f t="shared" si="0"/>
        <v>128045.95950506187</v>
      </c>
      <c r="M44" s="209">
        <f t="shared" si="61"/>
        <v>2.0636025998142991E-2</v>
      </c>
      <c r="P44" s="112"/>
      <c r="Q44" s="112"/>
    </row>
    <row r="45" spans="2:17">
      <c r="B45" s="299"/>
      <c r="C45" s="299"/>
      <c r="D45" s="315"/>
      <c r="E45" s="82" t="s">
        <v>151</v>
      </c>
      <c r="F45" s="83"/>
      <c r="G45" s="84"/>
      <c r="H45" s="85">
        <v>3597143970</v>
      </c>
      <c r="I45" s="67" t="s">
        <v>94</v>
      </c>
      <c r="J45" s="52">
        <v>11857</v>
      </c>
      <c r="K45" s="67" t="s">
        <v>132</v>
      </c>
      <c r="L45" s="106">
        <f t="shared" si="0"/>
        <v>303377.24297883105</v>
      </c>
      <c r="M45" s="210">
        <f t="shared" si="61"/>
        <v>9.1744042092231512E-2</v>
      </c>
      <c r="P45" s="112"/>
      <c r="Q45" s="112"/>
    </row>
    <row r="46" spans="2:17" ht="12" customHeight="1">
      <c r="B46" s="298">
        <v>8</v>
      </c>
      <c r="C46" s="298" t="s">
        <v>140</v>
      </c>
      <c r="D46" s="312">
        <f>Q11</f>
        <v>358409</v>
      </c>
      <c r="E46" s="57">
        <v>1</v>
      </c>
      <c r="F46" s="86" t="s">
        <v>238</v>
      </c>
      <c r="G46" s="30" t="s">
        <v>239</v>
      </c>
      <c r="H46" s="235">
        <v>298700389</v>
      </c>
      <c r="I46" s="58">
        <f t="shared" ref="I46" si="68">IFERROR(H46/H51,"-")</f>
        <v>2.4362003432508019E-2</v>
      </c>
      <c r="J46" s="46">
        <v>2019</v>
      </c>
      <c r="K46" s="58">
        <f t="shared" ref="K46" si="69">IFERROR(J46/J51,"-")</f>
        <v>5.0202650620384412E-2</v>
      </c>
      <c r="L46" s="102">
        <f t="shared" si="0"/>
        <v>147944.71966319959</v>
      </c>
      <c r="M46" s="207">
        <f>IFERROR(J46/$Q$11,0)</f>
        <v>5.6332290762787767E-3</v>
      </c>
      <c r="P46" s="112"/>
      <c r="Q46" s="112"/>
    </row>
    <row r="47" spans="2:17" ht="12" customHeight="1">
      <c r="B47" s="316"/>
      <c r="C47" s="316"/>
      <c r="D47" s="313"/>
      <c r="E47" s="60">
        <v>2</v>
      </c>
      <c r="F47" s="75" t="s">
        <v>228</v>
      </c>
      <c r="G47" s="31" t="s">
        <v>229</v>
      </c>
      <c r="H47" s="77">
        <v>1336249794</v>
      </c>
      <c r="I47" s="61">
        <f t="shared" ref="I47" si="70">IFERROR(H47/H51,"-")</f>
        <v>0.10898453188193248</v>
      </c>
      <c r="J47" s="48">
        <v>9601</v>
      </c>
      <c r="K47" s="61">
        <f t="shared" ref="K47" si="71">IFERROR(J47/J51,"-")</f>
        <v>0.23872989034487904</v>
      </c>
      <c r="L47" s="103">
        <f t="shared" si="0"/>
        <v>139178.18914696385</v>
      </c>
      <c r="M47" s="208">
        <f t="shared" ref="M47:M51" si="72">IFERROR(J47/$Q$11,0)</f>
        <v>2.6787831778777877E-2</v>
      </c>
      <c r="P47" s="112"/>
      <c r="Q47" s="112"/>
    </row>
    <row r="48" spans="2:17" ht="12" customHeight="1">
      <c r="B48" s="316"/>
      <c r="C48" s="316"/>
      <c r="D48" s="313"/>
      <c r="E48" s="60">
        <v>3</v>
      </c>
      <c r="F48" s="75" t="s">
        <v>240</v>
      </c>
      <c r="G48" s="34" t="s">
        <v>241</v>
      </c>
      <c r="H48" s="77">
        <v>7870366</v>
      </c>
      <c r="I48" s="61">
        <f t="shared" ref="I48" si="73">IFERROR(H48/H51,"-")</f>
        <v>6.4190704320473584E-4</v>
      </c>
      <c r="J48" s="48">
        <v>62</v>
      </c>
      <c r="K48" s="61">
        <f t="shared" ref="K48" si="74">IFERROR(J48/J51,"-")</f>
        <v>1.5416366213292887E-3</v>
      </c>
      <c r="L48" s="103">
        <f t="shared" si="0"/>
        <v>126941.3870967742</v>
      </c>
      <c r="M48" s="208">
        <f t="shared" si="72"/>
        <v>1.7298672745383068E-4</v>
      </c>
      <c r="P48" s="112"/>
      <c r="Q48" s="112"/>
    </row>
    <row r="49" spans="2:17" ht="12" customHeight="1">
      <c r="B49" s="316"/>
      <c r="C49" s="316"/>
      <c r="D49" s="313"/>
      <c r="E49" s="60">
        <v>4</v>
      </c>
      <c r="F49" s="75" t="s">
        <v>244</v>
      </c>
      <c r="G49" s="34" t="s">
        <v>245</v>
      </c>
      <c r="H49" s="77">
        <v>583395688</v>
      </c>
      <c r="I49" s="61">
        <f t="shared" ref="I49" si="75">IFERROR(H49/H51,"-")</f>
        <v>4.7581751738416306E-2</v>
      </c>
      <c r="J49" s="48">
        <v>5375</v>
      </c>
      <c r="K49" s="61">
        <f t="shared" ref="K49" si="76">IFERROR(J49/J51,"-")</f>
        <v>0.13364994902653107</v>
      </c>
      <c r="L49" s="103">
        <f t="shared" si="0"/>
        <v>108538.73265116279</v>
      </c>
      <c r="M49" s="208">
        <f t="shared" si="72"/>
        <v>1.4996833226844192E-2</v>
      </c>
      <c r="P49" s="112"/>
      <c r="Q49" s="112"/>
    </row>
    <row r="50" spans="2:17" ht="12" customHeight="1">
      <c r="B50" s="316"/>
      <c r="C50" s="316"/>
      <c r="D50" s="313"/>
      <c r="E50" s="63">
        <v>5</v>
      </c>
      <c r="F50" s="79" t="s">
        <v>242</v>
      </c>
      <c r="G50" s="35" t="s">
        <v>243</v>
      </c>
      <c r="H50" s="81">
        <v>416028814</v>
      </c>
      <c r="I50" s="101">
        <f t="shared" ref="I50" si="77">IFERROR(H50/H51,"-")</f>
        <v>3.3931309659895492E-2</v>
      </c>
      <c r="J50" s="50">
        <v>3946</v>
      </c>
      <c r="K50" s="101">
        <f t="shared" ref="K50" si="78">IFERROR(J50/J51,"-")</f>
        <v>9.8117711415570533E-2</v>
      </c>
      <c r="L50" s="104">
        <f t="shared" si="0"/>
        <v>105430.51545869235</v>
      </c>
      <c r="M50" s="209">
        <f t="shared" si="72"/>
        <v>1.1009768169884127E-2</v>
      </c>
      <c r="P50" s="112"/>
      <c r="Q50" s="112"/>
    </row>
    <row r="51" spans="2:17" ht="14.25" thickBot="1">
      <c r="B51" s="299"/>
      <c r="C51" s="323"/>
      <c r="D51" s="313"/>
      <c r="E51" s="158" t="s">
        <v>151</v>
      </c>
      <c r="F51" s="156"/>
      <c r="G51" s="157"/>
      <c r="H51" s="236">
        <v>12260912360</v>
      </c>
      <c r="I51" s="69" t="s">
        <v>94</v>
      </c>
      <c r="J51" s="237">
        <v>40217</v>
      </c>
      <c r="K51" s="69" t="s">
        <v>132</v>
      </c>
      <c r="L51" s="230">
        <f t="shared" si="0"/>
        <v>304868.89524330507</v>
      </c>
      <c r="M51" s="211">
        <f t="shared" si="72"/>
        <v>0.1122097938388824</v>
      </c>
      <c r="P51" s="112"/>
      <c r="Q51" s="112"/>
    </row>
    <row r="52" spans="2:17" ht="12.75" customHeight="1" thickTop="1">
      <c r="B52" s="317" t="s">
        <v>128</v>
      </c>
      <c r="C52" s="318"/>
      <c r="D52" s="314">
        <f>Q12</f>
        <v>1252666</v>
      </c>
      <c r="E52" s="70">
        <v>1</v>
      </c>
      <c r="F52" s="71" t="s">
        <v>238</v>
      </c>
      <c r="G52" s="41" t="s">
        <v>239</v>
      </c>
      <c r="H52" s="72">
        <v>1144723989</v>
      </c>
      <c r="I52" s="73">
        <f t="shared" ref="I52" si="79">IFERROR(H52/H57,"-")</f>
        <v>2.9523113483039636E-2</v>
      </c>
      <c r="J52" s="74">
        <v>7101</v>
      </c>
      <c r="K52" s="73">
        <f t="shared" ref="K52" si="80">IFERROR(J52/J57,"-")</f>
        <v>5.3163135434603576E-2</v>
      </c>
      <c r="L52" s="105">
        <f t="shared" si="0"/>
        <v>161206.02577101818</v>
      </c>
      <c r="M52" s="212">
        <f>IFERROR(J52/$Q$12,0)</f>
        <v>5.6687097757901943E-3</v>
      </c>
      <c r="P52" s="112"/>
      <c r="Q52" s="112"/>
    </row>
    <row r="53" spans="2:17" ht="12.75" customHeight="1">
      <c r="B53" s="319"/>
      <c r="C53" s="320"/>
      <c r="D53" s="313"/>
      <c r="E53" s="60">
        <v>2</v>
      </c>
      <c r="F53" s="75" t="s">
        <v>228</v>
      </c>
      <c r="G53" s="31" t="s">
        <v>229</v>
      </c>
      <c r="H53" s="77">
        <v>4198135706</v>
      </c>
      <c r="I53" s="61">
        <f t="shared" ref="I53" si="81">IFERROR(H53/H57,"-")</f>
        <v>0.10827242030081953</v>
      </c>
      <c r="J53" s="48">
        <v>30331</v>
      </c>
      <c r="K53" s="61">
        <f t="shared" ref="K53" si="82">IFERROR(J53/J57,"-")</f>
        <v>0.22707943400464176</v>
      </c>
      <c r="L53" s="103">
        <f t="shared" si="0"/>
        <v>138410.72519864165</v>
      </c>
      <c r="M53" s="208">
        <f t="shared" ref="M53:M57" si="83">IFERROR(J53/$Q$12,0)</f>
        <v>2.4213158176241711E-2</v>
      </c>
      <c r="P53" s="112"/>
      <c r="Q53" s="112"/>
    </row>
    <row r="54" spans="2:17" ht="12.75" customHeight="1">
      <c r="B54" s="319"/>
      <c r="C54" s="320"/>
      <c r="D54" s="313"/>
      <c r="E54" s="60">
        <v>3</v>
      </c>
      <c r="F54" s="75" t="s">
        <v>240</v>
      </c>
      <c r="G54" s="34" t="s">
        <v>241</v>
      </c>
      <c r="H54" s="77">
        <v>28976729</v>
      </c>
      <c r="I54" s="61">
        <f t="shared" ref="I54" si="84">IFERROR(H54/H57,"-")</f>
        <v>7.4732709968069479E-4</v>
      </c>
      <c r="J54" s="48">
        <v>212</v>
      </c>
      <c r="K54" s="61">
        <f t="shared" ref="K54" si="85">IFERROR(J54/J57,"-")</f>
        <v>1.5871827506176537E-3</v>
      </c>
      <c r="L54" s="103">
        <f t="shared" si="0"/>
        <v>136682.68396226416</v>
      </c>
      <c r="M54" s="208">
        <f t="shared" si="83"/>
        <v>1.6923904696064234E-4</v>
      </c>
      <c r="P54" s="112"/>
      <c r="Q54" s="112"/>
    </row>
    <row r="55" spans="2:17" ht="12.75" customHeight="1">
      <c r="B55" s="319"/>
      <c r="C55" s="320"/>
      <c r="D55" s="313"/>
      <c r="E55" s="60">
        <v>4</v>
      </c>
      <c r="F55" s="75" t="s">
        <v>242</v>
      </c>
      <c r="G55" s="34" t="s">
        <v>243</v>
      </c>
      <c r="H55" s="77">
        <v>1551128791</v>
      </c>
      <c r="I55" s="61">
        <f t="shared" ref="I55" si="86">IFERROR(H55/H57,"-")</f>
        <v>4.0004535384558164E-2</v>
      </c>
      <c r="J55" s="48">
        <v>12867</v>
      </c>
      <c r="K55" s="61">
        <f t="shared" ref="K55" si="87">IFERROR(J55/J57,"-")</f>
        <v>9.6331511566968633E-2</v>
      </c>
      <c r="L55" s="103">
        <f t="shared" si="0"/>
        <v>120550.92803295252</v>
      </c>
      <c r="M55" s="208">
        <f t="shared" si="83"/>
        <v>1.0271692534163136E-2</v>
      </c>
      <c r="P55" s="112"/>
      <c r="Q55" s="112"/>
    </row>
    <row r="56" spans="2:17" ht="12.75" customHeight="1">
      <c r="B56" s="319"/>
      <c r="C56" s="320"/>
      <c r="D56" s="313"/>
      <c r="E56" s="63">
        <v>5</v>
      </c>
      <c r="F56" s="79" t="s">
        <v>244</v>
      </c>
      <c r="G56" s="35" t="s">
        <v>245</v>
      </c>
      <c r="H56" s="81">
        <v>1742705732</v>
      </c>
      <c r="I56" s="101">
        <f t="shared" ref="I56" si="88">IFERROR(H56/H57,"-")</f>
        <v>4.4945418797700809E-2</v>
      </c>
      <c r="J56" s="50">
        <v>17001</v>
      </c>
      <c r="K56" s="101">
        <f t="shared" ref="K56" si="89">IFERROR(J56/J57,"-")</f>
        <v>0.12728157520401287</v>
      </c>
      <c r="L56" s="104">
        <f t="shared" si="0"/>
        <v>102506.0721134051</v>
      </c>
      <c r="M56" s="209">
        <f t="shared" si="83"/>
        <v>1.3571853949895662E-2</v>
      </c>
      <c r="P56" s="112"/>
      <c r="Q56" s="112"/>
    </row>
    <row r="57" spans="2:17">
      <c r="B57" s="321"/>
      <c r="C57" s="322"/>
      <c r="D57" s="315"/>
      <c r="E57" s="82" t="s">
        <v>151</v>
      </c>
      <c r="F57" s="83"/>
      <c r="G57" s="84"/>
      <c r="H57" s="85">
        <v>38773823420</v>
      </c>
      <c r="I57" s="67" t="s">
        <v>94</v>
      </c>
      <c r="J57" s="52">
        <v>133570</v>
      </c>
      <c r="K57" s="67" t="s">
        <v>132</v>
      </c>
      <c r="L57" s="106">
        <f t="shared" si="0"/>
        <v>290288.41371565469</v>
      </c>
      <c r="M57" s="210">
        <f t="shared" si="83"/>
        <v>0.10662858255911792</v>
      </c>
      <c r="P57" s="112"/>
      <c r="Q57" s="112"/>
    </row>
    <row r="58" spans="2:17">
      <c r="D58" s="20"/>
      <c r="M58" s="20"/>
      <c r="P58" s="112"/>
      <c r="Q58" s="112"/>
    </row>
  </sheetData>
  <mergeCells count="27">
    <mergeCell ref="B16:B21"/>
    <mergeCell ref="C16:C21"/>
    <mergeCell ref="F3:G3"/>
    <mergeCell ref="B4:B9"/>
    <mergeCell ref="C4:C9"/>
    <mergeCell ref="B10:B15"/>
    <mergeCell ref="C10:C15"/>
    <mergeCell ref="D4:D9"/>
    <mergeCell ref="D10:D15"/>
    <mergeCell ref="D16:D21"/>
    <mergeCell ref="B22:B27"/>
    <mergeCell ref="C22:C27"/>
    <mergeCell ref="B28:B33"/>
    <mergeCell ref="C28:C33"/>
    <mergeCell ref="B34:B39"/>
    <mergeCell ref="C34:C39"/>
    <mergeCell ref="B40:B45"/>
    <mergeCell ref="C40:C45"/>
    <mergeCell ref="B46:B51"/>
    <mergeCell ref="C46:C51"/>
    <mergeCell ref="B52:C57"/>
    <mergeCell ref="D52:D57"/>
    <mergeCell ref="D22:D27"/>
    <mergeCell ref="D28:D33"/>
    <mergeCell ref="D34:D39"/>
    <mergeCell ref="D40:D45"/>
    <mergeCell ref="D46:D51"/>
  </mergeCells>
  <phoneticPr fontId="3"/>
  <pageMargins left="0.47244094488188981" right="0.23622047244094491" top="0.43307086614173229" bottom="0.31496062992125984" header="0.31496062992125984" footer="0.19685039370078741"/>
  <pageSetup paperSize="9" scale="62" orientation="portrait" r:id="rId1"/>
  <headerFooter>
    <oddHeader>&amp;R&amp;"ＭＳ 明朝,標準"&amp;12 2-14.在宅医療に係る分析</oddHeader>
  </headerFooter>
  <ignoredErrors>
    <ignoredError sqref="F4:F8 F10:F14 F16:F20 F22:F26 F28:F32 F34:F38 F40:F44 F46:F50 F52:F56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R465"/>
  <sheetViews>
    <sheetView showGridLines="0" zoomScaleNormal="100" zoomScaleSheetLayoutView="100" workbookViewId="0"/>
  </sheetViews>
  <sheetFormatPr defaultColWidth="9" defaultRowHeight="13.5"/>
  <cols>
    <col min="1" max="1" width="4.625" style="20" customWidth="1"/>
    <col min="2" max="2" width="2.625" style="20" customWidth="1"/>
    <col min="3" max="3" width="13.25" style="20" customWidth="1"/>
    <col min="4" max="4" width="13.25" style="8" customWidth="1"/>
    <col min="5" max="5" width="4.625" style="20" customWidth="1"/>
    <col min="6" max="6" width="5.625" style="20" customWidth="1"/>
    <col min="7" max="7" width="23.25" style="20" bestFit="1" customWidth="1"/>
    <col min="8" max="8" width="16" style="20" customWidth="1"/>
    <col min="9" max="12" width="12.375" style="20" customWidth="1"/>
    <col min="13" max="13" width="12.375" style="8" customWidth="1"/>
    <col min="14" max="15" width="9" style="20"/>
    <col min="16" max="16" width="5.375" style="12" customWidth="1"/>
    <col min="17" max="17" width="14.5" style="12" customWidth="1"/>
    <col min="18" max="18" width="12.625" style="12" customWidth="1"/>
    <col min="19" max="16384" width="9" style="20"/>
  </cols>
  <sheetData>
    <row r="1" spans="1:18" s="8" customFormat="1" ht="16.5" customHeight="1">
      <c r="A1" s="21" t="s">
        <v>172</v>
      </c>
      <c r="C1" s="189"/>
      <c r="D1" s="189"/>
      <c r="P1" s="12"/>
      <c r="Q1" s="12"/>
      <c r="R1" s="12"/>
    </row>
    <row r="2" spans="1:18" s="8" customFormat="1" ht="16.5" customHeight="1">
      <c r="A2" s="21" t="s">
        <v>171</v>
      </c>
      <c r="C2" s="189"/>
      <c r="D2" s="189"/>
      <c r="F2" s="8" t="s">
        <v>204</v>
      </c>
      <c r="P2" s="8" t="s">
        <v>212</v>
      </c>
      <c r="Q2" s="12"/>
      <c r="R2" s="12"/>
    </row>
    <row r="3" spans="1:18" s="8" customFormat="1" ht="45">
      <c r="B3" s="13"/>
      <c r="C3" s="188" t="s">
        <v>123</v>
      </c>
      <c r="D3" s="140" t="s">
        <v>211</v>
      </c>
      <c r="E3" s="14" t="s">
        <v>85</v>
      </c>
      <c r="F3" s="310" t="s">
        <v>92</v>
      </c>
      <c r="G3" s="311"/>
      <c r="H3" s="15" t="s">
        <v>169</v>
      </c>
      <c r="I3" s="146" t="s">
        <v>200</v>
      </c>
      <c r="J3" s="138" t="s">
        <v>93</v>
      </c>
      <c r="K3" s="146" t="s">
        <v>201</v>
      </c>
      <c r="L3" s="100" t="s">
        <v>168</v>
      </c>
      <c r="M3" s="100" t="s">
        <v>206</v>
      </c>
      <c r="P3" s="196"/>
      <c r="Q3" s="201" t="s">
        <v>123</v>
      </c>
      <c r="R3" s="214" t="s">
        <v>213</v>
      </c>
    </row>
    <row r="4" spans="1:18" ht="12">
      <c r="B4" s="298">
        <v>1</v>
      </c>
      <c r="C4" s="298" t="s">
        <v>59</v>
      </c>
      <c r="D4" s="312">
        <f>R4</f>
        <v>358409</v>
      </c>
      <c r="E4" s="57">
        <v>1</v>
      </c>
      <c r="F4" s="86" t="s">
        <v>238</v>
      </c>
      <c r="G4" s="30" t="s">
        <v>239</v>
      </c>
      <c r="H4" s="235">
        <v>298700389</v>
      </c>
      <c r="I4" s="58">
        <f>IFERROR(H4/H9,"-")</f>
        <v>2.4362003432508019E-2</v>
      </c>
      <c r="J4" s="46">
        <v>2019</v>
      </c>
      <c r="K4" s="58">
        <f>IFERROR(J4/J9,"-")</f>
        <v>5.0202650620384412E-2</v>
      </c>
      <c r="L4" s="102">
        <f>IFERROR(H4/J4,"-")</f>
        <v>147944.71966319959</v>
      </c>
      <c r="M4" s="207">
        <f t="shared" ref="M4:M9" si="0">IFERROR(J4/$R$4,0)</f>
        <v>5.6332290762787767E-3</v>
      </c>
      <c r="P4" s="113">
        <v>1</v>
      </c>
      <c r="Q4" s="113" t="s">
        <v>101</v>
      </c>
      <c r="R4" s="218">
        <f>'市区町村別_在宅(医科)'!BO7</f>
        <v>358409</v>
      </c>
    </row>
    <row r="5" spans="1:18" ht="12">
      <c r="B5" s="316"/>
      <c r="C5" s="316"/>
      <c r="D5" s="313"/>
      <c r="E5" s="60">
        <v>2</v>
      </c>
      <c r="F5" s="75" t="s">
        <v>228</v>
      </c>
      <c r="G5" s="31" t="s">
        <v>229</v>
      </c>
      <c r="H5" s="77">
        <v>1336249794</v>
      </c>
      <c r="I5" s="61">
        <f>IFERROR(H5/H9,"-")</f>
        <v>0.10898453188193248</v>
      </c>
      <c r="J5" s="48">
        <v>9601</v>
      </c>
      <c r="K5" s="61">
        <f>IFERROR(J5/J9,"-")</f>
        <v>0.23872989034487904</v>
      </c>
      <c r="L5" s="103">
        <f t="shared" ref="L5:L8" si="1">IFERROR(H5/J5,"-")</f>
        <v>139178.18914696385</v>
      </c>
      <c r="M5" s="208">
        <f t="shared" si="0"/>
        <v>2.6787831778777877E-2</v>
      </c>
      <c r="P5" s="113">
        <v>2</v>
      </c>
      <c r="Q5" s="113" t="s">
        <v>102</v>
      </c>
      <c r="R5" s="218">
        <f>'市区町村別_在宅(医科)'!BO8</f>
        <v>13481</v>
      </c>
    </row>
    <row r="6" spans="1:18" ht="12">
      <c r="B6" s="316"/>
      <c r="C6" s="316"/>
      <c r="D6" s="313"/>
      <c r="E6" s="60">
        <v>3</v>
      </c>
      <c r="F6" s="75" t="s">
        <v>240</v>
      </c>
      <c r="G6" s="34" t="s">
        <v>241</v>
      </c>
      <c r="H6" s="77">
        <v>7870366</v>
      </c>
      <c r="I6" s="61">
        <f>IFERROR(H6/H9,"-")</f>
        <v>6.4190704320473584E-4</v>
      </c>
      <c r="J6" s="48">
        <v>62</v>
      </c>
      <c r="K6" s="61">
        <f>IFERROR(J6/J9,"-")</f>
        <v>1.5416366213292887E-3</v>
      </c>
      <c r="L6" s="103">
        <f t="shared" si="1"/>
        <v>126941.3870967742</v>
      </c>
      <c r="M6" s="208">
        <f t="shared" si="0"/>
        <v>1.7298672745383068E-4</v>
      </c>
      <c r="P6" s="113">
        <v>3</v>
      </c>
      <c r="Q6" s="113" t="s">
        <v>103</v>
      </c>
      <c r="R6" s="218">
        <f>'市区町村別_在宅(医科)'!BO9</f>
        <v>8488</v>
      </c>
    </row>
    <row r="7" spans="1:18" ht="12">
      <c r="B7" s="316"/>
      <c r="C7" s="316"/>
      <c r="D7" s="313"/>
      <c r="E7" s="60">
        <v>4</v>
      </c>
      <c r="F7" s="75" t="s">
        <v>244</v>
      </c>
      <c r="G7" s="34" t="s">
        <v>245</v>
      </c>
      <c r="H7" s="77">
        <v>583395688</v>
      </c>
      <c r="I7" s="61">
        <f>IFERROR(H7/H9,"-")</f>
        <v>4.7581751738416306E-2</v>
      </c>
      <c r="J7" s="48">
        <v>5375</v>
      </c>
      <c r="K7" s="61">
        <f>IFERROR(J7/J9,"-")</f>
        <v>0.13364994902653107</v>
      </c>
      <c r="L7" s="103">
        <f t="shared" si="1"/>
        <v>108538.73265116279</v>
      </c>
      <c r="M7" s="208">
        <f t="shared" si="0"/>
        <v>1.4996833226844192E-2</v>
      </c>
      <c r="P7" s="113">
        <v>4</v>
      </c>
      <c r="Q7" s="113" t="s">
        <v>104</v>
      </c>
      <c r="R7" s="218">
        <f>'市区町村別_在宅(医科)'!BO10</f>
        <v>9819</v>
      </c>
    </row>
    <row r="8" spans="1:18" ht="12">
      <c r="B8" s="316"/>
      <c r="C8" s="316"/>
      <c r="D8" s="313"/>
      <c r="E8" s="63">
        <v>5</v>
      </c>
      <c r="F8" s="79" t="s">
        <v>242</v>
      </c>
      <c r="G8" s="35" t="s">
        <v>243</v>
      </c>
      <c r="H8" s="81">
        <v>416028814</v>
      </c>
      <c r="I8" s="101">
        <f>IFERROR(H8/H9,"-")</f>
        <v>3.3931309659895492E-2</v>
      </c>
      <c r="J8" s="50">
        <v>3946</v>
      </c>
      <c r="K8" s="101">
        <f>IFERROR(J8/J9,"-")</f>
        <v>9.8117711415570533E-2</v>
      </c>
      <c r="L8" s="104">
        <f t="shared" si="1"/>
        <v>105430.51545869235</v>
      </c>
      <c r="M8" s="209">
        <f t="shared" si="0"/>
        <v>1.1009768169884127E-2</v>
      </c>
      <c r="P8" s="113">
        <v>5</v>
      </c>
      <c r="Q8" s="113" t="s">
        <v>105</v>
      </c>
      <c r="R8" s="218">
        <f>'市区町村別_在宅(医科)'!BO11</f>
        <v>8365</v>
      </c>
    </row>
    <row r="9" spans="1:18" ht="14.25" customHeight="1">
      <c r="B9" s="299"/>
      <c r="C9" s="299"/>
      <c r="D9" s="315"/>
      <c r="E9" s="82" t="s">
        <v>151</v>
      </c>
      <c r="F9" s="83"/>
      <c r="G9" s="84"/>
      <c r="H9" s="85">
        <v>12260912360</v>
      </c>
      <c r="I9" s="67" t="s">
        <v>133</v>
      </c>
      <c r="J9" s="52">
        <v>40217</v>
      </c>
      <c r="K9" s="67" t="s">
        <v>132</v>
      </c>
      <c r="L9" s="106">
        <f>IFERROR(H9/J9,"-")</f>
        <v>304868.89524330507</v>
      </c>
      <c r="M9" s="210">
        <f t="shared" si="0"/>
        <v>0.1122097938388824</v>
      </c>
      <c r="P9" s="113">
        <v>6</v>
      </c>
      <c r="Q9" s="113" t="s">
        <v>106</v>
      </c>
      <c r="R9" s="218">
        <f>'市区町村別_在宅(医科)'!BO12</f>
        <v>12149</v>
      </c>
    </row>
    <row r="10" spans="1:18" ht="12">
      <c r="B10" s="298">
        <v>2</v>
      </c>
      <c r="C10" s="298" t="s">
        <v>102</v>
      </c>
      <c r="D10" s="312">
        <f>R5</f>
        <v>13481</v>
      </c>
      <c r="E10" s="57">
        <v>1</v>
      </c>
      <c r="F10" s="86" t="s">
        <v>238</v>
      </c>
      <c r="G10" s="30" t="s">
        <v>239</v>
      </c>
      <c r="H10" s="235">
        <v>12400176</v>
      </c>
      <c r="I10" s="58">
        <f t="shared" ref="I10" si="2">IFERROR(H10/H15,"-")</f>
        <v>3.1406352183960401E-2</v>
      </c>
      <c r="J10" s="46">
        <v>70</v>
      </c>
      <c r="K10" s="58">
        <f t="shared" ref="K10" si="3">IFERROR(J10/J15,"-")</f>
        <v>5.0287356321839081E-2</v>
      </c>
      <c r="L10" s="102">
        <f t="shared" ref="L10:L73" si="4">IFERROR(H10/J10,"-")</f>
        <v>177145.37142857144</v>
      </c>
      <c r="M10" s="207">
        <f t="shared" ref="M10:M15" si="5">IFERROR(J10/$R$5,0)</f>
        <v>5.1924931384912101E-3</v>
      </c>
      <c r="P10" s="113">
        <v>7</v>
      </c>
      <c r="Q10" s="113" t="s">
        <v>107</v>
      </c>
      <c r="R10" s="218">
        <f>'市区町村別_在宅(医科)'!BO13</f>
        <v>10756</v>
      </c>
    </row>
    <row r="11" spans="1:18" ht="24">
      <c r="B11" s="316"/>
      <c r="C11" s="316"/>
      <c r="D11" s="313"/>
      <c r="E11" s="60">
        <v>2</v>
      </c>
      <c r="F11" s="75" t="s">
        <v>266</v>
      </c>
      <c r="G11" s="31" t="s">
        <v>267</v>
      </c>
      <c r="H11" s="77">
        <v>6787809</v>
      </c>
      <c r="I11" s="61">
        <f t="shared" ref="I11" si="6">IFERROR(H11/H15,"-")</f>
        <v>1.7191717279775389E-2</v>
      </c>
      <c r="J11" s="48">
        <v>45</v>
      </c>
      <c r="K11" s="61">
        <f t="shared" ref="K11" si="7">IFERROR(J11/J15,"-")</f>
        <v>3.2327586206896554E-2</v>
      </c>
      <c r="L11" s="103">
        <f t="shared" si="4"/>
        <v>150840.20000000001</v>
      </c>
      <c r="M11" s="208">
        <f t="shared" si="5"/>
        <v>3.3380313033157779E-3</v>
      </c>
      <c r="P11" s="113">
        <v>8</v>
      </c>
      <c r="Q11" s="113" t="s">
        <v>60</v>
      </c>
      <c r="R11" s="218">
        <f>'市区町村別_在宅(医科)'!BO14</f>
        <v>8668</v>
      </c>
    </row>
    <row r="12" spans="1:18" ht="12">
      <c r="B12" s="316"/>
      <c r="C12" s="316"/>
      <c r="D12" s="313"/>
      <c r="E12" s="60">
        <v>3</v>
      </c>
      <c r="F12" s="75" t="s">
        <v>242</v>
      </c>
      <c r="G12" s="34" t="s">
        <v>243</v>
      </c>
      <c r="H12" s="77">
        <v>20564497</v>
      </c>
      <c r="I12" s="61">
        <f t="shared" ref="I12" si="8">IFERROR(H12/H15,"-")</f>
        <v>5.2084408742907935E-2</v>
      </c>
      <c r="J12" s="48">
        <v>143</v>
      </c>
      <c r="K12" s="61">
        <f t="shared" ref="K12" si="9">IFERROR(J12/J15,"-")</f>
        <v>0.10272988505747127</v>
      </c>
      <c r="L12" s="103">
        <f t="shared" si="4"/>
        <v>143807.67132867133</v>
      </c>
      <c r="M12" s="208">
        <f t="shared" si="5"/>
        <v>1.0607521697203472E-2</v>
      </c>
      <c r="P12" s="113">
        <v>9</v>
      </c>
      <c r="Q12" s="113" t="s">
        <v>108</v>
      </c>
      <c r="R12" s="218">
        <f>'市区町村別_在宅(医科)'!BO15</f>
        <v>5575</v>
      </c>
    </row>
    <row r="13" spans="1:18" ht="12">
      <c r="B13" s="316"/>
      <c r="C13" s="316"/>
      <c r="D13" s="313"/>
      <c r="E13" s="60">
        <v>4</v>
      </c>
      <c r="F13" s="75" t="s">
        <v>228</v>
      </c>
      <c r="G13" s="34" t="s">
        <v>229</v>
      </c>
      <c r="H13" s="77">
        <v>44637693</v>
      </c>
      <c r="I13" s="61">
        <f t="shared" ref="I13" si="10">IFERROR(H13/H15,"-")</f>
        <v>0.11305542010351335</v>
      </c>
      <c r="J13" s="48">
        <v>339</v>
      </c>
      <c r="K13" s="61">
        <f t="shared" ref="K13" si="11">IFERROR(J13/J15,"-")</f>
        <v>0.24353448275862069</v>
      </c>
      <c r="L13" s="103">
        <f t="shared" si="4"/>
        <v>131674.61061946902</v>
      </c>
      <c r="M13" s="208">
        <f t="shared" si="5"/>
        <v>2.514650248497886E-2</v>
      </c>
      <c r="P13" s="113">
        <v>10</v>
      </c>
      <c r="Q13" s="113" t="s">
        <v>61</v>
      </c>
      <c r="R13" s="218">
        <f>'市区町村別_在宅(医科)'!BO16</f>
        <v>12988</v>
      </c>
    </row>
    <row r="14" spans="1:18" ht="12">
      <c r="B14" s="316"/>
      <c r="C14" s="316"/>
      <c r="D14" s="313"/>
      <c r="E14" s="63">
        <v>5</v>
      </c>
      <c r="F14" s="79" t="s">
        <v>246</v>
      </c>
      <c r="G14" s="35" t="s">
        <v>247</v>
      </c>
      <c r="H14" s="81">
        <v>2126431</v>
      </c>
      <c r="I14" s="101">
        <f t="shared" ref="I14" si="12">IFERROR(H14/H15,"-")</f>
        <v>5.3856849193826845E-3</v>
      </c>
      <c r="J14" s="50">
        <v>20</v>
      </c>
      <c r="K14" s="101">
        <f t="shared" ref="K14" si="13">IFERROR(J14/J15,"-")</f>
        <v>1.4367816091954023E-2</v>
      </c>
      <c r="L14" s="104">
        <f t="shared" si="4"/>
        <v>106321.55</v>
      </c>
      <c r="M14" s="209">
        <f t="shared" si="5"/>
        <v>1.4835694681403456E-3</v>
      </c>
      <c r="P14" s="113">
        <v>11</v>
      </c>
      <c r="Q14" s="113" t="s">
        <v>62</v>
      </c>
      <c r="R14" s="218">
        <f>'市区町村別_在宅(医科)'!BO17</f>
        <v>22549</v>
      </c>
    </row>
    <row r="15" spans="1:18" ht="12">
      <c r="B15" s="299"/>
      <c r="C15" s="299"/>
      <c r="D15" s="315"/>
      <c r="E15" s="82" t="s">
        <v>151</v>
      </c>
      <c r="F15" s="83"/>
      <c r="G15" s="84"/>
      <c r="H15" s="85">
        <v>394830190</v>
      </c>
      <c r="I15" s="67" t="s">
        <v>132</v>
      </c>
      <c r="J15" s="52">
        <v>1392</v>
      </c>
      <c r="K15" s="67" t="s">
        <v>132</v>
      </c>
      <c r="L15" s="106">
        <f t="shared" si="4"/>
        <v>283642.37787356321</v>
      </c>
      <c r="M15" s="210">
        <f t="shared" si="5"/>
        <v>0.10325643498256806</v>
      </c>
      <c r="P15" s="113">
        <v>12</v>
      </c>
      <c r="Q15" s="113" t="s">
        <v>109</v>
      </c>
      <c r="R15" s="218">
        <f>'市区町村別_在宅(医科)'!BO18</f>
        <v>11762</v>
      </c>
    </row>
    <row r="16" spans="1:18" ht="12">
      <c r="B16" s="298">
        <v>3</v>
      </c>
      <c r="C16" s="298" t="s">
        <v>103</v>
      </c>
      <c r="D16" s="312">
        <f>R6</f>
        <v>8488</v>
      </c>
      <c r="E16" s="57">
        <v>1</v>
      </c>
      <c r="F16" s="86" t="s">
        <v>228</v>
      </c>
      <c r="G16" s="30" t="s">
        <v>229</v>
      </c>
      <c r="H16" s="235">
        <v>23721681</v>
      </c>
      <c r="I16" s="58">
        <f t="shared" ref="I16" si="14">IFERROR(H16/H21,"-")</f>
        <v>9.2386526559107868E-2</v>
      </c>
      <c r="J16" s="46">
        <v>197</v>
      </c>
      <c r="K16" s="58">
        <f t="shared" ref="K16" si="15">IFERROR(J16/J21,"-")</f>
        <v>0.20520833333333333</v>
      </c>
      <c r="L16" s="102">
        <f t="shared" si="4"/>
        <v>120414.62436548223</v>
      </c>
      <c r="M16" s="207">
        <f t="shared" ref="M16:M21" si="16">IFERROR(J16/$R$6,0)</f>
        <v>2.3209236569274271E-2</v>
      </c>
      <c r="P16" s="113">
        <v>13</v>
      </c>
      <c r="Q16" s="113" t="s">
        <v>110</v>
      </c>
      <c r="R16" s="218">
        <f>'市区町村別_在宅(医科)'!BO19</f>
        <v>20420</v>
      </c>
    </row>
    <row r="17" spans="2:18" ht="12">
      <c r="B17" s="316"/>
      <c r="C17" s="316"/>
      <c r="D17" s="313"/>
      <c r="E17" s="60">
        <v>2</v>
      </c>
      <c r="F17" s="75" t="s">
        <v>244</v>
      </c>
      <c r="G17" s="31" t="s">
        <v>245</v>
      </c>
      <c r="H17" s="77">
        <v>16710685</v>
      </c>
      <c r="I17" s="61">
        <f t="shared" ref="I17" si="17">IFERROR(H17/H21,"-")</f>
        <v>6.5081481517831108E-2</v>
      </c>
      <c r="J17" s="48">
        <v>143</v>
      </c>
      <c r="K17" s="61">
        <f t="shared" ref="K17" si="18">IFERROR(J17/J21,"-")</f>
        <v>0.14895833333333333</v>
      </c>
      <c r="L17" s="103">
        <f t="shared" si="4"/>
        <v>116857.93706293707</v>
      </c>
      <c r="M17" s="208">
        <f t="shared" si="16"/>
        <v>1.6847313854853913E-2</v>
      </c>
      <c r="P17" s="113">
        <v>14</v>
      </c>
      <c r="Q17" s="113" t="s">
        <v>111</v>
      </c>
      <c r="R17" s="218">
        <f>'市区町村別_在宅(医科)'!BO20</f>
        <v>15367</v>
      </c>
    </row>
    <row r="18" spans="2:18" ht="12">
      <c r="B18" s="316"/>
      <c r="C18" s="316"/>
      <c r="D18" s="313"/>
      <c r="E18" s="60">
        <v>3</v>
      </c>
      <c r="F18" s="75" t="s">
        <v>268</v>
      </c>
      <c r="G18" s="34" t="s">
        <v>269</v>
      </c>
      <c r="H18" s="77">
        <v>10924030</v>
      </c>
      <c r="I18" s="61">
        <f t="shared" ref="I18" si="19">IFERROR(H18/H21,"-")</f>
        <v>4.2544758431221255E-2</v>
      </c>
      <c r="J18" s="48">
        <v>106</v>
      </c>
      <c r="K18" s="61">
        <f t="shared" ref="K18" si="20">IFERROR(J18/J21,"-")</f>
        <v>0.11041666666666666</v>
      </c>
      <c r="L18" s="103">
        <f t="shared" si="4"/>
        <v>103056.88679245283</v>
      </c>
      <c r="M18" s="208">
        <f t="shared" si="16"/>
        <v>1.2488218661639962E-2</v>
      </c>
      <c r="P18" s="113">
        <v>15</v>
      </c>
      <c r="Q18" s="113" t="s">
        <v>112</v>
      </c>
      <c r="R18" s="218">
        <f>'市区町村別_在宅(医科)'!BO21</f>
        <v>24419</v>
      </c>
    </row>
    <row r="19" spans="2:18" ht="12">
      <c r="B19" s="316"/>
      <c r="C19" s="316"/>
      <c r="D19" s="313"/>
      <c r="E19" s="60">
        <v>4</v>
      </c>
      <c r="F19" s="75" t="s">
        <v>252</v>
      </c>
      <c r="G19" s="34" t="s">
        <v>253</v>
      </c>
      <c r="H19" s="77">
        <v>3092839</v>
      </c>
      <c r="I19" s="61">
        <f t="shared" ref="I19" si="21">IFERROR(H19/H21,"-")</f>
        <v>1.2045379600903688E-2</v>
      </c>
      <c r="J19" s="48">
        <v>33</v>
      </c>
      <c r="K19" s="61">
        <f t="shared" ref="K19" si="22">IFERROR(J19/J21,"-")</f>
        <v>3.4375000000000003E-2</v>
      </c>
      <c r="L19" s="103">
        <f t="shared" si="4"/>
        <v>93722.393939393936</v>
      </c>
      <c r="M19" s="208">
        <f t="shared" si="16"/>
        <v>3.8878416588124412E-3</v>
      </c>
      <c r="P19" s="113">
        <v>16</v>
      </c>
      <c r="Q19" s="113" t="s">
        <v>63</v>
      </c>
      <c r="R19" s="218">
        <f>'市区町村別_在宅(医科)'!BO22</f>
        <v>16481</v>
      </c>
    </row>
    <row r="20" spans="2:18" ht="12">
      <c r="B20" s="316"/>
      <c r="C20" s="316"/>
      <c r="D20" s="313"/>
      <c r="E20" s="63">
        <v>5</v>
      </c>
      <c r="F20" s="79" t="s">
        <v>226</v>
      </c>
      <c r="G20" s="35" t="s">
        <v>227</v>
      </c>
      <c r="H20" s="81">
        <v>35935185</v>
      </c>
      <c r="I20" s="101">
        <f t="shared" ref="I20" si="23">IFERROR(H20/H21,"-")</f>
        <v>0.13995327411278125</v>
      </c>
      <c r="J20" s="50">
        <v>432</v>
      </c>
      <c r="K20" s="101">
        <f t="shared" ref="K20" si="24">IFERROR(J20/J21,"-")</f>
        <v>0.45</v>
      </c>
      <c r="L20" s="104">
        <f t="shared" si="4"/>
        <v>83183.298611111109</v>
      </c>
      <c r="M20" s="209">
        <f t="shared" si="16"/>
        <v>5.0895381715362863E-2</v>
      </c>
      <c r="P20" s="113">
        <v>17</v>
      </c>
      <c r="Q20" s="113" t="s">
        <v>113</v>
      </c>
      <c r="R20" s="218">
        <f>'市区町村別_在宅(医科)'!BO23</f>
        <v>23393</v>
      </c>
    </row>
    <row r="21" spans="2:18" ht="12">
      <c r="B21" s="299"/>
      <c r="C21" s="299"/>
      <c r="D21" s="315"/>
      <c r="E21" s="82" t="s">
        <v>151</v>
      </c>
      <c r="F21" s="83"/>
      <c r="G21" s="84"/>
      <c r="H21" s="85">
        <v>256765590</v>
      </c>
      <c r="I21" s="67" t="s">
        <v>132</v>
      </c>
      <c r="J21" s="52">
        <v>960</v>
      </c>
      <c r="K21" s="67" t="s">
        <v>132</v>
      </c>
      <c r="L21" s="106">
        <f t="shared" si="4"/>
        <v>267464.15625</v>
      </c>
      <c r="M21" s="210">
        <f t="shared" si="16"/>
        <v>0.11310084825636192</v>
      </c>
      <c r="P21" s="113">
        <v>18</v>
      </c>
      <c r="Q21" s="113" t="s">
        <v>64</v>
      </c>
      <c r="R21" s="218">
        <f>'市区町村別_在宅(医科)'!BO24</f>
        <v>21155</v>
      </c>
    </row>
    <row r="22" spans="2:18" ht="24">
      <c r="B22" s="298">
        <v>4</v>
      </c>
      <c r="C22" s="298" t="s">
        <v>104</v>
      </c>
      <c r="D22" s="312">
        <f>R7</f>
        <v>9819</v>
      </c>
      <c r="E22" s="57">
        <v>1</v>
      </c>
      <c r="F22" s="86" t="s">
        <v>248</v>
      </c>
      <c r="G22" s="30" t="s">
        <v>249</v>
      </c>
      <c r="H22" s="235">
        <v>1490799</v>
      </c>
      <c r="I22" s="58">
        <f t="shared" ref="I22" si="25">IFERROR(H22/H27,"-")</f>
        <v>5.1123105913889058E-3</v>
      </c>
      <c r="J22" s="46">
        <v>10</v>
      </c>
      <c r="K22" s="58">
        <f t="shared" ref="K22" si="26">IFERROR(J22/J27,"-")</f>
        <v>1.0482180293501049E-2</v>
      </c>
      <c r="L22" s="102">
        <f t="shared" si="4"/>
        <v>149079.9</v>
      </c>
      <c r="M22" s="207">
        <f t="shared" ref="M22:M27" si="27">IFERROR(J22/$R$7,0)</f>
        <v>1.0184336490477645E-3</v>
      </c>
      <c r="P22" s="113">
        <v>19</v>
      </c>
      <c r="Q22" s="113" t="s">
        <v>114</v>
      </c>
      <c r="R22" s="218">
        <f>'市区町村別_在宅(医科)'!BO25</f>
        <v>14704</v>
      </c>
    </row>
    <row r="23" spans="2:18" ht="12">
      <c r="B23" s="316"/>
      <c r="C23" s="316"/>
      <c r="D23" s="313"/>
      <c r="E23" s="60">
        <v>2</v>
      </c>
      <c r="F23" s="75" t="s">
        <v>238</v>
      </c>
      <c r="G23" s="31" t="s">
        <v>239</v>
      </c>
      <c r="H23" s="77">
        <v>6811725</v>
      </c>
      <c r="I23" s="61">
        <f t="shared" ref="I23" si="28">IFERROR(H23/H27,"-")</f>
        <v>2.3359053677342548E-2</v>
      </c>
      <c r="J23" s="48">
        <v>47</v>
      </c>
      <c r="K23" s="61">
        <f t="shared" ref="K23" si="29">IFERROR(J23/J27,"-")</f>
        <v>4.9266247379454925E-2</v>
      </c>
      <c r="L23" s="103">
        <f t="shared" si="4"/>
        <v>144930.31914893616</v>
      </c>
      <c r="M23" s="208">
        <f t="shared" si="27"/>
        <v>4.7866381505244932E-3</v>
      </c>
      <c r="P23" s="113">
        <v>20</v>
      </c>
      <c r="Q23" s="113" t="s">
        <v>115</v>
      </c>
      <c r="R23" s="218">
        <f>'市区町村別_在宅(医科)'!BO26</f>
        <v>21797</v>
      </c>
    </row>
    <row r="24" spans="2:18" ht="12">
      <c r="B24" s="316"/>
      <c r="C24" s="316"/>
      <c r="D24" s="313"/>
      <c r="E24" s="60">
        <v>3</v>
      </c>
      <c r="F24" s="75" t="s">
        <v>228</v>
      </c>
      <c r="G24" s="34" t="s">
        <v>229</v>
      </c>
      <c r="H24" s="77">
        <v>25995402</v>
      </c>
      <c r="I24" s="61">
        <f t="shared" ref="I24" si="30">IFERROR(H24/H27,"-")</f>
        <v>8.9144525165372621E-2</v>
      </c>
      <c r="J24" s="48">
        <v>181</v>
      </c>
      <c r="K24" s="61">
        <f t="shared" ref="K24" si="31">IFERROR(J24/J27,"-")</f>
        <v>0.18972746331236898</v>
      </c>
      <c r="L24" s="103">
        <f t="shared" si="4"/>
        <v>143621.00552486189</v>
      </c>
      <c r="M24" s="208">
        <f t="shared" si="27"/>
        <v>1.8433649047764539E-2</v>
      </c>
      <c r="P24" s="113">
        <v>21</v>
      </c>
      <c r="Q24" s="113" t="s">
        <v>116</v>
      </c>
      <c r="R24" s="218">
        <f>'市区町村別_在宅(医科)'!BO27</f>
        <v>14535</v>
      </c>
    </row>
    <row r="25" spans="2:18" ht="24">
      <c r="B25" s="316"/>
      <c r="C25" s="316"/>
      <c r="D25" s="313"/>
      <c r="E25" s="60">
        <v>4</v>
      </c>
      <c r="F25" s="75" t="s">
        <v>266</v>
      </c>
      <c r="G25" s="34" t="s">
        <v>267</v>
      </c>
      <c r="H25" s="77">
        <v>5500792</v>
      </c>
      <c r="I25" s="61">
        <f t="shared" ref="I25" si="32">IFERROR(H25/H27,"-")</f>
        <v>1.8863547133199956E-2</v>
      </c>
      <c r="J25" s="48">
        <v>43</v>
      </c>
      <c r="K25" s="61">
        <f t="shared" ref="K25" si="33">IFERROR(J25/J27,"-")</f>
        <v>4.5073375262054509E-2</v>
      </c>
      <c r="L25" s="103">
        <f t="shared" si="4"/>
        <v>127925.39534883721</v>
      </c>
      <c r="M25" s="208">
        <f t="shared" si="27"/>
        <v>4.3792646909053875E-3</v>
      </c>
      <c r="P25" s="113">
        <v>22</v>
      </c>
      <c r="Q25" s="113" t="s">
        <v>65</v>
      </c>
      <c r="R25" s="218">
        <f>'市区町村別_在宅(医科)'!BO28</f>
        <v>18539</v>
      </c>
    </row>
    <row r="26" spans="2:18" ht="12">
      <c r="B26" s="316"/>
      <c r="C26" s="316"/>
      <c r="D26" s="313"/>
      <c r="E26" s="63">
        <v>5</v>
      </c>
      <c r="F26" s="79" t="s">
        <v>244</v>
      </c>
      <c r="G26" s="35" t="s">
        <v>245</v>
      </c>
      <c r="H26" s="81">
        <v>16662771</v>
      </c>
      <c r="I26" s="101">
        <f t="shared" ref="I26" si="34">IFERROR(H26/H27,"-")</f>
        <v>5.7140674675249921E-2</v>
      </c>
      <c r="J26" s="50">
        <v>147</v>
      </c>
      <c r="K26" s="101">
        <f t="shared" ref="K26" si="35">IFERROR(J26/J27,"-")</f>
        <v>0.1540880503144654</v>
      </c>
      <c r="L26" s="104">
        <f t="shared" si="4"/>
        <v>113352.18367346939</v>
      </c>
      <c r="M26" s="209">
        <f t="shared" si="27"/>
        <v>1.4970974641002138E-2</v>
      </c>
      <c r="P26" s="113">
        <v>23</v>
      </c>
      <c r="Q26" s="113" t="s">
        <v>117</v>
      </c>
      <c r="R26" s="218">
        <f>'市区町村別_在宅(医科)'!BO29</f>
        <v>30667</v>
      </c>
    </row>
    <row r="27" spans="2:18" ht="12">
      <c r="B27" s="299"/>
      <c r="C27" s="299"/>
      <c r="D27" s="315"/>
      <c r="E27" s="82" t="s">
        <v>151</v>
      </c>
      <c r="F27" s="83"/>
      <c r="G27" s="84"/>
      <c r="H27" s="85">
        <v>291609630</v>
      </c>
      <c r="I27" s="67" t="s">
        <v>132</v>
      </c>
      <c r="J27" s="52">
        <v>954</v>
      </c>
      <c r="K27" s="67" t="s">
        <v>132</v>
      </c>
      <c r="L27" s="106">
        <f t="shared" si="4"/>
        <v>305670.47169811319</v>
      </c>
      <c r="M27" s="210">
        <f t="shared" si="27"/>
        <v>9.715857011915674E-2</v>
      </c>
      <c r="P27" s="113">
        <v>24</v>
      </c>
      <c r="Q27" s="113" t="s">
        <v>118</v>
      </c>
      <c r="R27" s="218">
        <f>'市区町村別_在宅(医科)'!BO30</f>
        <v>13125</v>
      </c>
    </row>
    <row r="28" spans="2:18" ht="24" customHeight="1">
      <c r="B28" s="298">
        <v>5</v>
      </c>
      <c r="C28" s="298" t="s">
        <v>105</v>
      </c>
      <c r="D28" s="312">
        <f>R8</f>
        <v>8365</v>
      </c>
      <c r="E28" s="57">
        <v>1</v>
      </c>
      <c r="F28" s="86" t="s">
        <v>270</v>
      </c>
      <c r="G28" s="30" t="s">
        <v>299</v>
      </c>
      <c r="H28" s="235">
        <v>3815320</v>
      </c>
      <c r="I28" s="58">
        <f t="shared" ref="I28" si="36">IFERROR(H28/H33,"-")</f>
        <v>1.6981567086919638E-2</v>
      </c>
      <c r="J28" s="46">
        <v>23</v>
      </c>
      <c r="K28" s="58">
        <f t="shared" ref="K28" si="37">IFERROR(J28/J33,"-")</f>
        <v>2.7677496991576414E-2</v>
      </c>
      <c r="L28" s="102">
        <f t="shared" si="4"/>
        <v>165883.47826086957</v>
      </c>
      <c r="M28" s="207">
        <f t="shared" ref="M28:M33" si="38">IFERROR(J28/$R$8,0)</f>
        <v>2.7495517035265988E-3</v>
      </c>
      <c r="P28" s="113">
        <v>25</v>
      </c>
      <c r="Q28" s="113" t="s">
        <v>119</v>
      </c>
      <c r="R28" s="218">
        <f>'市区町村別_在宅(医科)'!BO31</f>
        <v>9097</v>
      </c>
    </row>
    <row r="29" spans="2:18" ht="12">
      <c r="B29" s="316"/>
      <c r="C29" s="316"/>
      <c r="D29" s="313"/>
      <c r="E29" s="60">
        <v>2</v>
      </c>
      <c r="F29" s="75" t="s">
        <v>238</v>
      </c>
      <c r="G29" s="31" t="s">
        <v>239</v>
      </c>
      <c r="H29" s="77">
        <v>7552911</v>
      </c>
      <c r="I29" s="61">
        <f t="shared" ref="I29" si="39">IFERROR(H29/H33,"-")</f>
        <v>3.3617170996936896E-2</v>
      </c>
      <c r="J29" s="48">
        <v>47</v>
      </c>
      <c r="K29" s="61">
        <f t="shared" ref="K29" si="40">IFERROR(J29/J33,"-")</f>
        <v>5.6558363417569195E-2</v>
      </c>
      <c r="L29" s="103">
        <f t="shared" si="4"/>
        <v>160700.2340425532</v>
      </c>
      <c r="M29" s="208">
        <f t="shared" si="38"/>
        <v>5.6186491332934846E-3</v>
      </c>
      <c r="P29" s="113">
        <v>26</v>
      </c>
      <c r="Q29" s="113" t="s">
        <v>37</v>
      </c>
      <c r="R29" s="218">
        <f>'市区町村別_在宅(医科)'!BO32</f>
        <v>125950</v>
      </c>
    </row>
    <row r="30" spans="2:18" ht="12">
      <c r="B30" s="316"/>
      <c r="C30" s="316"/>
      <c r="D30" s="313"/>
      <c r="E30" s="60">
        <v>3</v>
      </c>
      <c r="F30" s="75" t="s">
        <v>228</v>
      </c>
      <c r="G30" s="34" t="s">
        <v>229</v>
      </c>
      <c r="H30" s="77">
        <v>26365617</v>
      </c>
      <c r="I30" s="61">
        <f t="shared" ref="I30" si="41">IFERROR(H30/H33,"-")</f>
        <v>0.11735044344210417</v>
      </c>
      <c r="J30" s="48">
        <v>196</v>
      </c>
      <c r="K30" s="61">
        <f t="shared" ref="K30" si="42">IFERROR(J30/J33,"-")</f>
        <v>0.23586040914560771</v>
      </c>
      <c r="L30" s="103">
        <f t="shared" si="4"/>
        <v>134518.45408163266</v>
      </c>
      <c r="M30" s="208">
        <f t="shared" si="38"/>
        <v>2.3430962343096235E-2</v>
      </c>
      <c r="P30" s="113">
        <v>27</v>
      </c>
      <c r="Q30" s="113" t="s">
        <v>38</v>
      </c>
      <c r="R30" s="218">
        <f>'市区町村別_在宅(医科)'!BO33</f>
        <v>21854</v>
      </c>
    </row>
    <row r="31" spans="2:18" ht="12">
      <c r="B31" s="316"/>
      <c r="C31" s="316"/>
      <c r="D31" s="313"/>
      <c r="E31" s="60">
        <v>4</v>
      </c>
      <c r="F31" s="75" t="s">
        <v>244</v>
      </c>
      <c r="G31" s="34" t="s">
        <v>245</v>
      </c>
      <c r="H31" s="77">
        <v>10399078</v>
      </c>
      <c r="I31" s="61">
        <f t="shared" ref="I31" si="43">IFERROR(H31/H33,"-")</f>
        <v>4.6285145334889366E-2</v>
      </c>
      <c r="J31" s="48">
        <v>97</v>
      </c>
      <c r="K31" s="61">
        <f t="shared" ref="K31" si="44">IFERROR(J31/J33,"-")</f>
        <v>0.11672683513838748</v>
      </c>
      <c r="L31" s="103">
        <f t="shared" si="4"/>
        <v>107206.98969072165</v>
      </c>
      <c r="M31" s="208">
        <f t="shared" si="38"/>
        <v>1.159593544530783E-2</v>
      </c>
      <c r="P31" s="113">
        <v>28</v>
      </c>
      <c r="Q31" s="113" t="s">
        <v>39</v>
      </c>
      <c r="R31" s="218">
        <f>'市区町村別_在宅(医科)'!BO34</f>
        <v>17300</v>
      </c>
    </row>
    <row r="32" spans="2:18" ht="12">
      <c r="B32" s="316"/>
      <c r="C32" s="316"/>
      <c r="D32" s="313"/>
      <c r="E32" s="63">
        <v>5</v>
      </c>
      <c r="F32" s="79" t="s">
        <v>242</v>
      </c>
      <c r="G32" s="35" t="s">
        <v>243</v>
      </c>
      <c r="H32" s="81">
        <v>6575254</v>
      </c>
      <c r="I32" s="101">
        <f t="shared" ref="I32" si="45">IFERROR(H32/H33,"-")</f>
        <v>2.9265727885088719E-2</v>
      </c>
      <c r="J32" s="50">
        <v>77</v>
      </c>
      <c r="K32" s="101">
        <f t="shared" ref="K32" si="46">IFERROR(J32/J33,"-")</f>
        <v>9.2659446450060162E-2</v>
      </c>
      <c r="L32" s="104">
        <f t="shared" si="4"/>
        <v>85392.909090909088</v>
      </c>
      <c r="M32" s="209">
        <f t="shared" si="38"/>
        <v>9.2050209205020925E-3</v>
      </c>
      <c r="P32" s="113">
        <v>29</v>
      </c>
      <c r="Q32" s="113" t="s">
        <v>40</v>
      </c>
      <c r="R32" s="218">
        <f>'市区町村別_在宅(医科)'!BO35</f>
        <v>14861</v>
      </c>
    </row>
    <row r="33" spans="2:18" ht="12" customHeight="1">
      <c r="B33" s="299"/>
      <c r="C33" s="299"/>
      <c r="D33" s="315"/>
      <c r="E33" s="82" t="s">
        <v>151</v>
      </c>
      <c r="F33" s="83"/>
      <c r="G33" s="84"/>
      <c r="H33" s="85">
        <v>224674200</v>
      </c>
      <c r="I33" s="67" t="s">
        <v>132</v>
      </c>
      <c r="J33" s="52">
        <v>831</v>
      </c>
      <c r="K33" s="67" t="s">
        <v>132</v>
      </c>
      <c r="L33" s="106">
        <f t="shared" si="4"/>
        <v>270366.06498194946</v>
      </c>
      <c r="M33" s="210">
        <f t="shared" si="38"/>
        <v>9.9342498505678417E-2</v>
      </c>
      <c r="P33" s="113">
        <v>30</v>
      </c>
      <c r="Q33" s="113" t="s">
        <v>41</v>
      </c>
      <c r="R33" s="218">
        <f>'市区町村別_在宅(医科)'!BO36</f>
        <v>20112</v>
      </c>
    </row>
    <row r="34" spans="2:18" ht="12">
      <c r="B34" s="298">
        <v>6</v>
      </c>
      <c r="C34" s="298" t="s">
        <v>106</v>
      </c>
      <c r="D34" s="312">
        <f>R9</f>
        <v>12149</v>
      </c>
      <c r="E34" s="57">
        <v>1</v>
      </c>
      <c r="F34" s="86" t="s">
        <v>240</v>
      </c>
      <c r="G34" s="30" t="s">
        <v>241</v>
      </c>
      <c r="H34" s="235">
        <v>4152935</v>
      </c>
      <c r="I34" s="58">
        <f t="shared" ref="I34" si="47">IFERROR(H34/H39,"-")</f>
        <v>1.6023830776438326E-2</v>
      </c>
      <c r="J34" s="46">
        <v>4</v>
      </c>
      <c r="K34" s="58">
        <f t="shared" ref="K34" si="48">IFERROR(J34/J39,"-")</f>
        <v>4.9019607843137254E-3</v>
      </c>
      <c r="L34" s="102">
        <f t="shared" si="4"/>
        <v>1038233.75</v>
      </c>
      <c r="M34" s="207">
        <f t="shared" ref="M34:M39" si="49">IFERROR(J34/$R$9,0)</f>
        <v>3.2924520536669683E-4</v>
      </c>
      <c r="P34" s="113">
        <v>31</v>
      </c>
      <c r="Q34" s="113" t="s">
        <v>42</v>
      </c>
      <c r="R34" s="218">
        <f>'市区町村別_在宅(医科)'!BO37</f>
        <v>25718</v>
      </c>
    </row>
    <row r="35" spans="2:18" ht="24">
      <c r="B35" s="316"/>
      <c r="C35" s="316"/>
      <c r="D35" s="313"/>
      <c r="E35" s="60">
        <v>2</v>
      </c>
      <c r="F35" s="75" t="s">
        <v>248</v>
      </c>
      <c r="G35" s="31" t="s">
        <v>249</v>
      </c>
      <c r="H35" s="77">
        <v>2016500</v>
      </c>
      <c r="I35" s="61">
        <f t="shared" ref="I35" si="50">IFERROR(H35/H39,"-")</f>
        <v>7.7805346726322194E-3</v>
      </c>
      <c r="J35" s="48">
        <v>8</v>
      </c>
      <c r="K35" s="61">
        <f t="shared" ref="K35" si="51">IFERROR(J35/J39,"-")</f>
        <v>9.8039215686274508E-3</v>
      </c>
      <c r="L35" s="103">
        <f t="shared" si="4"/>
        <v>252062.5</v>
      </c>
      <c r="M35" s="208">
        <f t="shared" si="49"/>
        <v>6.5849041073339366E-4</v>
      </c>
      <c r="P35" s="113">
        <v>32</v>
      </c>
      <c r="Q35" s="113" t="s">
        <v>43</v>
      </c>
      <c r="R35" s="218">
        <f>'市区町村別_在宅(医科)'!BO38</f>
        <v>22357</v>
      </c>
    </row>
    <row r="36" spans="2:18" ht="12">
      <c r="B36" s="316"/>
      <c r="C36" s="316"/>
      <c r="D36" s="313"/>
      <c r="E36" s="60">
        <v>3</v>
      </c>
      <c r="F36" s="75" t="s">
        <v>238</v>
      </c>
      <c r="G36" s="34" t="s">
        <v>239</v>
      </c>
      <c r="H36" s="77">
        <v>7413796</v>
      </c>
      <c r="I36" s="61">
        <f t="shared" ref="I36" si="52">IFERROR(H36/H39,"-")</f>
        <v>2.8605651789646445E-2</v>
      </c>
      <c r="J36" s="48">
        <v>46</v>
      </c>
      <c r="K36" s="61">
        <f t="shared" ref="K36" si="53">IFERROR(J36/J39,"-")</f>
        <v>5.6372549019607844E-2</v>
      </c>
      <c r="L36" s="103">
        <f t="shared" si="4"/>
        <v>161169.47826086957</v>
      </c>
      <c r="M36" s="208">
        <f t="shared" si="49"/>
        <v>3.7863198617170139E-3</v>
      </c>
      <c r="P36" s="113">
        <v>33</v>
      </c>
      <c r="Q36" s="113" t="s">
        <v>44</v>
      </c>
      <c r="R36" s="218">
        <f>'市区町村別_在宅(医科)'!BO39</f>
        <v>6212</v>
      </c>
    </row>
    <row r="37" spans="2:18" ht="24">
      <c r="B37" s="316"/>
      <c r="C37" s="316"/>
      <c r="D37" s="313"/>
      <c r="E37" s="60">
        <v>4</v>
      </c>
      <c r="F37" s="75" t="s">
        <v>271</v>
      </c>
      <c r="G37" s="34" t="s">
        <v>272</v>
      </c>
      <c r="H37" s="77">
        <v>12575729</v>
      </c>
      <c r="I37" s="61">
        <f t="shared" ref="I37" si="54">IFERROR(H37/H39,"-")</f>
        <v>4.8522636011964541E-2</v>
      </c>
      <c r="J37" s="48">
        <v>95</v>
      </c>
      <c r="K37" s="61">
        <f t="shared" ref="K37" si="55">IFERROR(J37/J39,"-")</f>
        <v>0.11642156862745098</v>
      </c>
      <c r="L37" s="103">
        <f t="shared" si="4"/>
        <v>132376.09473684212</v>
      </c>
      <c r="M37" s="208">
        <f t="shared" si="49"/>
        <v>7.8195736274590498E-3</v>
      </c>
      <c r="P37" s="113">
        <v>34</v>
      </c>
      <c r="Q37" s="113" t="s">
        <v>46</v>
      </c>
      <c r="R37" s="218">
        <f>'市区町村別_在宅(医科)'!BO40</f>
        <v>28882</v>
      </c>
    </row>
    <row r="38" spans="2:18" ht="12">
      <c r="B38" s="316"/>
      <c r="C38" s="316"/>
      <c r="D38" s="313"/>
      <c r="E38" s="63">
        <v>5</v>
      </c>
      <c r="F38" s="79" t="s">
        <v>228</v>
      </c>
      <c r="G38" s="35" t="s">
        <v>229</v>
      </c>
      <c r="H38" s="81">
        <v>25103171</v>
      </c>
      <c r="I38" s="101">
        <f t="shared" ref="I38" si="56">IFERROR(H38/H39,"-")</f>
        <v>9.6858959761227686E-2</v>
      </c>
      <c r="J38" s="50">
        <v>196</v>
      </c>
      <c r="K38" s="101">
        <f t="shared" ref="K38" si="57">IFERROR(J38/J39,"-")</f>
        <v>0.24019607843137256</v>
      </c>
      <c r="L38" s="104">
        <f t="shared" si="4"/>
        <v>128077.4030612245</v>
      </c>
      <c r="M38" s="209">
        <f t="shared" si="49"/>
        <v>1.6133015062968145E-2</v>
      </c>
      <c r="P38" s="113">
        <v>35</v>
      </c>
      <c r="Q38" s="113" t="s">
        <v>3</v>
      </c>
      <c r="R38" s="218">
        <f>'市区町村別_在宅(医科)'!BO41</f>
        <v>57844</v>
      </c>
    </row>
    <row r="39" spans="2:18" ht="12" customHeight="1">
      <c r="B39" s="299"/>
      <c r="C39" s="299"/>
      <c r="D39" s="315"/>
      <c r="E39" s="82" t="s">
        <v>151</v>
      </c>
      <c r="F39" s="83"/>
      <c r="G39" s="84"/>
      <c r="H39" s="85">
        <v>259172420</v>
      </c>
      <c r="I39" s="67" t="s">
        <v>132</v>
      </c>
      <c r="J39" s="52">
        <v>816</v>
      </c>
      <c r="K39" s="67" t="s">
        <v>132</v>
      </c>
      <c r="L39" s="106">
        <f t="shared" si="4"/>
        <v>317613.25980392157</v>
      </c>
      <c r="M39" s="210">
        <f t="shared" si="49"/>
        <v>6.7166021894806152E-2</v>
      </c>
      <c r="P39" s="113">
        <v>36</v>
      </c>
      <c r="Q39" s="113" t="s">
        <v>4</v>
      </c>
      <c r="R39" s="218">
        <f>'市区町村別_在宅(医科)'!BO42</f>
        <v>16052</v>
      </c>
    </row>
    <row r="40" spans="2:18" ht="12">
      <c r="B40" s="298">
        <v>7</v>
      </c>
      <c r="C40" s="298" t="s">
        <v>107</v>
      </c>
      <c r="D40" s="312">
        <f>R10</f>
        <v>10756</v>
      </c>
      <c r="E40" s="57">
        <v>1</v>
      </c>
      <c r="F40" s="86" t="s">
        <v>228</v>
      </c>
      <c r="G40" s="30" t="s">
        <v>229</v>
      </c>
      <c r="H40" s="235">
        <v>26496811</v>
      </c>
      <c r="I40" s="58">
        <f t="shared" ref="I40" si="58">IFERROR(H40/H45,"-")</f>
        <v>9.8082195665029945E-2</v>
      </c>
      <c r="J40" s="46">
        <v>198</v>
      </c>
      <c r="K40" s="58">
        <f t="shared" ref="K40" si="59">IFERROR(J40/J45,"-")</f>
        <v>0.22172452407614782</v>
      </c>
      <c r="L40" s="102">
        <f t="shared" si="4"/>
        <v>133822.27777777778</v>
      </c>
      <c r="M40" s="207">
        <f t="shared" ref="M40:M45" si="60">IFERROR(J40/$R$10,0)</f>
        <v>1.840833023428784E-2</v>
      </c>
      <c r="P40" s="113">
        <v>37</v>
      </c>
      <c r="Q40" s="113" t="s">
        <v>5</v>
      </c>
      <c r="R40" s="218">
        <f>'市区町村別_在宅(医科)'!BO43</f>
        <v>48477</v>
      </c>
    </row>
    <row r="41" spans="2:18" ht="12">
      <c r="B41" s="316"/>
      <c r="C41" s="316"/>
      <c r="D41" s="313"/>
      <c r="E41" s="60">
        <v>2</v>
      </c>
      <c r="F41" s="75" t="s">
        <v>252</v>
      </c>
      <c r="G41" s="31" t="s">
        <v>253</v>
      </c>
      <c r="H41" s="77">
        <v>4223705</v>
      </c>
      <c r="I41" s="61">
        <f t="shared" ref="I41" si="61">IFERROR(H41/H45,"-")</f>
        <v>1.5634721485591804E-2</v>
      </c>
      <c r="J41" s="48">
        <v>33</v>
      </c>
      <c r="K41" s="61">
        <f t="shared" ref="K41" si="62">IFERROR(J41/J45,"-")</f>
        <v>3.6954087346024636E-2</v>
      </c>
      <c r="L41" s="103">
        <f t="shared" si="4"/>
        <v>127991.06060606061</v>
      </c>
      <c r="M41" s="208">
        <f t="shared" si="60"/>
        <v>3.0680550390479733E-3</v>
      </c>
      <c r="P41" s="113">
        <v>38</v>
      </c>
      <c r="Q41" s="113" t="s">
        <v>47</v>
      </c>
      <c r="R41" s="218">
        <f>'市区町村別_在宅(医科)'!BO44</f>
        <v>10298</v>
      </c>
    </row>
    <row r="42" spans="2:18" ht="12">
      <c r="B42" s="316"/>
      <c r="C42" s="316"/>
      <c r="D42" s="313"/>
      <c r="E42" s="60">
        <v>3</v>
      </c>
      <c r="F42" s="75" t="s">
        <v>242</v>
      </c>
      <c r="G42" s="34" t="s">
        <v>243</v>
      </c>
      <c r="H42" s="77">
        <v>10640495</v>
      </c>
      <c r="I42" s="61">
        <f t="shared" ref="I42" si="63">IFERROR(H42/H45,"-")</f>
        <v>3.9387498841380299E-2</v>
      </c>
      <c r="J42" s="48">
        <v>87</v>
      </c>
      <c r="K42" s="61">
        <f t="shared" ref="K42" si="64">IFERROR(J42/J45,"-")</f>
        <v>9.7424412094064952E-2</v>
      </c>
      <c r="L42" s="103">
        <f t="shared" si="4"/>
        <v>122304.54022988505</v>
      </c>
      <c r="M42" s="208">
        <f t="shared" si="60"/>
        <v>8.0885087393082929E-3</v>
      </c>
      <c r="P42" s="113">
        <v>39</v>
      </c>
      <c r="Q42" s="113" t="s">
        <v>10</v>
      </c>
      <c r="R42" s="218">
        <f>'市区町村別_在宅(医科)'!BO45</f>
        <v>57396</v>
      </c>
    </row>
    <row r="43" spans="2:18" ht="24">
      <c r="B43" s="316"/>
      <c r="C43" s="316"/>
      <c r="D43" s="313"/>
      <c r="E43" s="60">
        <v>4</v>
      </c>
      <c r="F43" s="75" t="s">
        <v>266</v>
      </c>
      <c r="G43" s="34" t="s">
        <v>267</v>
      </c>
      <c r="H43" s="77">
        <v>3149266</v>
      </c>
      <c r="I43" s="61">
        <f t="shared" ref="I43" si="65">IFERROR(H43/H45,"-")</f>
        <v>1.1657513200861273E-2</v>
      </c>
      <c r="J43" s="48">
        <v>28</v>
      </c>
      <c r="K43" s="61">
        <f t="shared" ref="K43" si="66">IFERROR(J43/J45,"-")</f>
        <v>3.1354983202687571E-2</v>
      </c>
      <c r="L43" s="103">
        <f t="shared" si="4"/>
        <v>112473.78571428571</v>
      </c>
      <c r="M43" s="208">
        <f t="shared" si="60"/>
        <v>2.6031982149497955E-3</v>
      </c>
      <c r="P43" s="113">
        <v>40</v>
      </c>
      <c r="Q43" s="113" t="s">
        <v>48</v>
      </c>
      <c r="R43" s="218">
        <f>'市区町村別_在宅(医科)'!BO46</f>
        <v>12654</v>
      </c>
    </row>
    <row r="44" spans="2:18" ht="12">
      <c r="B44" s="316"/>
      <c r="C44" s="316"/>
      <c r="D44" s="313"/>
      <c r="E44" s="63">
        <v>5</v>
      </c>
      <c r="F44" s="79" t="s">
        <v>254</v>
      </c>
      <c r="G44" s="35" t="s">
        <v>255</v>
      </c>
      <c r="H44" s="81">
        <v>213647</v>
      </c>
      <c r="I44" s="101">
        <f t="shared" ref="I44" si="67">IFERROR(H44/H45,"-")</f>
        <v>7.9084863673770599E-4</v>
      </c>
      <c r="J44" s="50">
        <v>2</v>
      </c>
      <c r="K44" s="101">
        <f t="shared" ref="K44" si="68">IFERROR(J44/J45,"-")</f>
        <v>2.2396416573348264E-3</v>
      </c>
      <c r="L44" s="104">
        <f t="shared" si="4"/>
        <v>106823.5</v>
      </c>
      <c r="M44" s="209">
        <f t="shared" si="60"/>
        <v>1.859427296392711E-4</v>
      </c>
      <c r="P44" s="113">
        <v>41</v>
      </c>
      <c r="Q44" s="113" t="s">
        <v>15</v>
      </c>
      <c r="R44" s="218">
        <f>'市区町村別_在宅(医科)'!BO47</f>
        <v>23319</v>
      </c>
    </row>
    <row r="45" spans="2:18" ht="12" customHeight="1">
      <c r="B45" s="299"/>
      <c r="C45" s="299"/>
      <c r="D45" s="315"/>
      <c r="E45" s="82" t="s">
        <v>151</v>
      </c>
      <c r="F45" s="83"/>
      <c r="G45" s="84"/>
      <c r="H45" s="85">
        <v>270149040</v>
      </c>
      <c r="I45" s="67" t="s">
        <v>132</v>
      </c>
      <c r="J45" s="52">
        <v>893</v>
      </c>
      <c r="K45" s="67" t="s">
        <v>132</v>
      </c>
      <c r="L45" s="106">
        <f t="shared" si="4"/>
        <v>302518.52183650614</v>
      </c>
      <c r="M45" s="210">
        <f t="shared" si="60"/>
        <v>8.3023428783934552E-2</v>
      </c>
      <c r="P45" s="113">
        <v>42</v>
      </c>
      <c r="Q45" s="113" t="s">
        <v>16</v>
      </c>
      <c r="R45" s="218">
        <f>'市区町村別_在宅(医科)'!BO48</f>
        <v>59276</v>
      </c>
    </row>
    <row r="46" spans="2:18" ht="12">
      <c r="B46" s="298">
        <v>8</v>
      </c>
      <c r="C46" s="298" t="s">
        <v>60</v>
      </c>
      <c r="D46" s="312">
        <f>R11</f>
        <v>8668</v>
      </c>
      <c r="E46" s="57">
        <v>1</v>
      </c>
      <c r="F46" s="86" t="s">
        <v>238</v>
      </c>
      <c r="G46" s="30" t="s">
        <v>239</v>
      </c>
      <c r="H46" s="235">
        <v>12374585</v>
      </c>
      <c r="I46" s="58">
        <f t="shared" ref="I46" si="69">IFERROR(H46/H51,"-")</f>
        <v>3.9658470628352253E-2</v>
      </c>
      <c r="J46" s="46">
        <v>60</v>
      </c>
      <c r="K46" s="58">
        <f t="shared" ref="K46" si="70">IFERROR(J46/J51,"-")</f>
        <v>5.8479532163742687E-2</v>
      </c>
      <c r="L46" s="102">
        <f t="shared" si="4"/>
        <v>206243.08333333334</v>
      </c>
      <c r="M46" s="207">
        <f t="shared" ref="M46:M51" si="71">IFERROR(J46/$R$11,0)</f>
        <v>6.9220119981541301E-3</v>
      </c>
      <c r="P46" s="113">
        <v>43</v>
      </c>
      <c r="Q46" s="113" t="s">
        <v>11</v>
      </c>
      <c r="R46" s="218">
        <f>'市区町村別_在宅(医科)'!BO49</f>
        <v>36315</v>
      </c>
    </row>
    <row r="47" spans="2:18" ht="12">
      <c r="B47" s="316"/>
      <c r="C47" s="316"/>
      <c r="D47" s="313"/>
      <c r="E47" s="60">
        <v>2</v>
      </c>
      <c r="F47" s="75" t="s">
        <v>228</v>
      </c>
      <c r="G47" s="31" t="s">
        <v>229</v>
      </c>
      <c r="H47" s="77">
        <v>39260188</v>
      </c>
      <c r="I47" s="61">
        <f t="shared" ref="I47" si="72">IFERROR(H47/H51,"-")</f>
        <v>0.12582232152929473</v>
      </c>
      <c r="J47" s="48">
        <v>240</v>
      </c>
      <c r="K47" s="61">
        <f t="shared" ref="K47" si="73">IFERROR(J47/J51,"-")</f>
        <v>0.23391812865497075</v>
      </c>
      <c r="L47" s="103">
        <f t="shared" si="4"/>
        <v>163584.11666666667</v>
      </c>
      <c r="M47" s="208">
        <f t="shared" si="71"/>
        <v>2.7688047992616521E-2</v>
      </c>
      <c r="P47" s="113">
        <v>44</v>
      </c>
      <c r="Q47" s="113" t="s">
        <v>23</v>
      </c>
      <c r="R47" s="218">
        <f>'市区町村別_在宅(医科)'!BO50</f>
        <v>41260</v>
      </c>
    </row>
    <row r="48" spans="2:18" ht="12">
      <c r="B48" s="316"/>
      <c r="C48" s="316"/>
      <c r="D48" s="313"/>
      <c r="E48" s="60">
        <v>3</v>
      </c>
      <c r="F48" s="75" t="s">
        <v>242</v>
      </c>
      <c r="G48" s="34" t="s">
        <v>243</v>
      </c>
      <c r="H48" s="77">
        <v>13955784</v>
      </c>
      <c r="I48" s="61">
        <f t="shared" ref="I48" si="74">IFERROR(H48/H51,"-")</f>
        <v>4.4725948373996245E-2</v>
      </c>
      <c r="J48" s="48">
        <v>88</v>
      </c>
      <c r="K48" s="61">
        <f t="shared" ref="K48" si="75">IFERROR(J48/J51,"-")</f>
        <v>8.5769980506822607E-2</v>
      </c>
      <c r="L48" s="103">
        <f t="shared" si="4"/>
        <v>158588.45454545456</v>
      </c>
      <c r="M48" s="208">
        <f t="shared" si="71"/>
        <v>1.015228426395939E-2</v>
      </c>
      <c r="P48" s="113">
        <v>45</v>
      </c>
      <c r="Q48" s="113" t="s">
        <v>49</v>
      </c>
      <c r="R48" s="218">
        <f>'市区町村別_在宅(医科)'!BO51</f>
        <v>14459</v>
      </c>
    </row>
    <row r="49" spans="2:18" ht="12">
      <c r="B49" s="316"/>
      <c r="C49" s="316"/>
      <c r="D49" s="313"/>
      <c r="E49" s="60">
        <v>4</v>
      </c>
      <c r="F49" s="75" t="s">
        <v>273</v>
      </c>
      <c r="G49" s="34" t="s">
        <v>274</v>
      </c>
      <c r="H49" s="77">
        <v>8229254</v>
      </c>
      <c r="I49" s="61">
        <f t="shared" ref="I49" si="76">IFERROR(H49/H51,"-")</f>
        <v>2.637337963675148E-2</v>
      </c>
      <c r="J49" s="48">
        <v>68</v>
      </c>
      <c r="K49" s="61">
        <f t="shared" ref="K49" si="77">IFERROR(J49/J51,"-")</f>
        <v>6.6276803118908378E-2</v>
      </c>
      <c r="L49" s="103">
        <f t="shared" si="4"/>
        <v>121018.44117647059</v>
      </c>
      <c r="M49" s="208">
        <f t="shared" si="71"/>
        <v>7.8449469312413481E-3</v>
      </c>
      <c r="P49" s="113">
        <v>46</v>
      </c>
      <c r="Q49" s="113" t="s">
        <v>27</v>
      </c>
      <c r="R49" s="218">
        <f>'市区町村別_在宅(医科)'!BO52</f>
        <v>18259</v>
      </c>
    </row>
    <row r="50" spans="2:18" ht="12">
      <c r="B50" s="316"/>
      <c r="C50" s="316"/>
      <c r="D50" s="313"/>
      <c r="E50" s="63">
        <v>5</v>
      </c>
      <c r="F50" s="79" t="s">
        <v>268</v>
      </c>
      <c r="G50" s="35" t="s">
        <v>269</v>
      </c>
      <c r="H50" s="81">
        <v>8900395</v>
      </c>
      <c r="I50" s="101">
        <f t="shared" ref="I50" si="78">IFERROR(H50/H51,"-")</f>
        <v>2.8524274041370541E-2</v>
      </c>
      <c r="J50" s="50">
        <v>88</v>
      </c>
      <c r="K50" s="101">
        <f t="shared" ref="K50" si="79">IFERROR(J50/J51,"-")</f>
        <v>8.5769980506822607E-2</v>
      </c>
      <c r="L50" s="104">
        <f t="shared" si="4"/>
        <v>101140.85227272728</v>
      </c>
      <c r="M50" s="209">
        <f t="shared" si="71"/>
        <v>1.015228426395939E-2</v>
      </c>
      <c r="P50" s="113">
        <v>47</v>
      </c>
      <c r="Q50" s="113" t="s">
        <v>17</v>
      </c>
      <c r="R50" s="218">
        <f>'市区町村別_在宅(医科)'!BO53</f>
        <v>36741</v>
      </c>
    </row>
    <row r="51" spans="2:18" ht="12" customHeight="1">
      <c r="B51" s="299"/>
      <c r="C51" s="299"/>
      <c r="D51" s="313"/>
      <c r="E51" s="82" t="s">
        <v>151</v>
      </c>
      <c r="F51" s="83"/>
      <c r="G51" s="84"/>
      <c r="H51" s="85">
        <v>312028800</v>
      </c>
      <c r="I51" s="67" t="s">
        <v>132</v>
      </c>
      <c r="J51" s="52">
        <v>1026</v>
      </c>
      <c r="K51" s="67" t="s">
        <v>132</v>
      </c>
      <c r="L51" s="106">
        <f t="shared" si="4"/>
        <v>304121.63742690056</v>
      </c>
      <c r="M51" s="211">
        <f t="shared" si="71"/>
        <v>0.11836640516843562</v>
      </c>
      <c r="P51" s="113">
        <v>48</v>
      </c>
      <c r="Q51" s="113" t="s">
        <v>28</v>
      </c>
      <c r="R51" s="218">
        <f>'市区町村別_在宅(医科)'!BO54</f>
        <v>19692</v>
      </c>
    </row>
    <row r="52" spans="2:18" ht="12">
      <c r="B52" s="298">
        <v>9</v>
      </c>
      <c r="C52" s="298" t="s">
        <v>108</v>
      </c>
      <c r="D52" s="312">
        <f>R12</f>
        <v>5575</v>
      </c>
      <c r="E52" s="57">
        <v>1</v>
      </c>
      <c r="F52" s="86" t="s">
        <v>254</v>
      </c>
      <c r="G52" s="30" t="s">
        <v>255</v>
      </c>
      <c r="H52" s="235">
        <v>2641515</v>
      </c>
      <c r="I52" s="58">
        <f t="shared" ref="I52" si="80">IFERROR(H52/H57,"-")</f>
        <v>1.6280998515395856E-2</v>
      </c>
      <c r="J52" s="46">
        <v>5</v>
      </c>
      <c r="K52" s="58">
        <f t="shared" ref="K52" si="81">IFERROR(J52/J57,"-")</f>
        <v>8.3472454090150246E-3</v>
      </c>
      <c r="L52" s="102">
        <f t="shared" si="4"/>
        <v>528303</v>
      </c>
      <c r="M52" s="207">
        <f t="shared" ref="M52:M57" si="82">IFERROR(J52/$R$12,0)</f>
        <v>8.9686098654708521E-4</v>
      </c>
      <c r="P52" s="113">
        <v>49</v>
      </c>
      <c r="Q52" s="113" t="s">
        <v>29</v>
      </c>
      <c r="R52" s="218">
        <f>'市区町村別_在宅(医科)'!BO55</f>
        <v>20040</v>
      </c>
    </row>
    <row r="53" spans="2:18" ht="12">
      <c r="B53" s="316"/>
      <c r="C53" s="316"/>
      <c r="D53" s="313"/>
      <c r="E53" s="60">
        <v>2</v>
      </c>
      <c r="F53" s="75" t="s">
        <v>238</v>
      </c>
      <c r="G53" s="31" t="s">
        <v>239</v>
      </c>
      <c r="H53" s="77">
        <v>4406781</v>
      </c>
      <c r="I53" s="61">
        <f t="shared" ref="I53" si="83">IFERROR(H53/H57,"-")</f>
        <v>2.716122941519343E-2</v>
      </c>
      <c r="J53" s="48">
        <v>30</v>
      </c>
      <c r="K53" s="61">
        <f t="shared" ref="K53" si="84">IFERROR(J53/J57,"-")</f>
        <v>5.0083472454090151E-2</v>
      </c>
      <c r="L53" s="103">
        <f t="shared" si="4"/>
        <v>146892.70000000001</v>
      </c>
      <c r="M53" s="208">
        <f t="shared" si="82"/>
        <v>5.3811659192825115E-3</v>
      </c>
      <c r="P53" s="113">
        <v>50</v>
      </c>
      <c r="Q53" s="113" t="s">
        <v>18</v>
      </c>
      <c r="R53" s="218">
        <f>'市区町村別_在宅(医科)'!BO56</f>
        <v>17774</v>
      </c>
    </row>
    <row r="54" spans="2:18" ht="12">
      <c r="B54" s="316"/>
      <c r="C54" s="316"/>
      <c r="D54" s="313"/>
      <c r="E54" s="60">
        <v>3</v>
      </c>
      <c r="F54" s="75" t="s">
        <v>242</v>
      </c>
      <c r="G54" s="34" t="s">
        <v>243</v>
      </c>
      <c r="H54" s="77">
        <v>8202253</v>
      </c>
      <c r="I54" s="61">
        <f t="shared" ref="I54" si="85">IFERROR(H54/H57,"-")</f>
        <v>5.0554650992290867E-2</v>
      </c>
      <c r="J54" s="48">
        <v>58</v>
      </c>
      <c r="K54" s="61">
        <f t="shared" ref="K54" si="86">IFERROR(J54/J57,"-")</f>
        <v>9.6828046744574292E-2</v>
      </c>
      <c r="L54" s="103">
        <f t="shared" si="4"/>
        <v>141418.1551724138</v>
      </c>
      <c r="M54" s="208">
        <f t="shared" si="82"/>
        <v>1.0403587443946188E-2</v>
      </c>
      <c r="P54" s="113">
        <v>51</v>
      </c>
      <c r="Q54" s="113" t="s">
        <v>50</v>
      </c>
      <c r="R54" s="218">
        <f>'市区町村別_在宅(医科)'!BO57</f>
        <v>23492</v>
      </c>
    </row>
    <row r="55" spans="2:18" ht="12">
      <c r="B55" s="316"/>
      <c r="C55" s="316"/>
      <c r="D55" s="313"/>
      <c r="E55" s="60">
        <v>4</v>
      </c>
      <c r="F55" s="75" t="s">
        <v>228</v>
      </c>
      <c r="G55" s="34" t="s">
        <v>229</v>
      </c>
      <c r="H55" s="77">
        <v>18578257</v>
      </c>
      <c r="I55" s="61">
        <f t="shared" ref="I55" si="87">IFERROR(H55/H57,"-")</f>
        <v>0.11450723340039436</v>
      </c>
      <c r="J55" s="48">
        <v>137</v>
      </c>
      <c r="K55" s="61">
        <f t="shared" ref="K55" si="88">IFERROR(J55/J57,"-")</f>
        <v>0.22871452420701169</v>
      </c>
      <c r="L55" s="103">
        <f t="shared" si="4"/>
        <v>135607.71532846717</v>
      </c>
      <c r="M55" s="208">
        <f t="shared" si="82"/>
        <v>2.4573991031390133E-2</v>
      </c>
      <c r="P55" s="113">
        <v>52</v>
      </c>
      <c r="Q55" s="113" t="s">
        <v>6</v>
      </c>
      <c r="R55" s="218">
        <f>'市区町村別_在宅(医科)'!BO58</f>
        <v>19280</v>
      </c>
    </row>
    <row r="56" spans="2:18" ht="12">
      <c r="B56" s="316"/>
      <c r="C56" s="316"/>
      <c r="D56" s="313"/>
      <c r="E56" s="63">
        <v>5</v>
      </c>
      <c r="F56" s="79" t="s">
        <v>244</v>
      </c>
      <c r="G56" s="35" t="s">
        <v>245</v>
      </c>
      <c r="H56" s="81">
        <v>9550526</v>
      </c>
      <c r="I56" s="101">
        <f t="shared" ref="I56" si="89">IFERROR(H56/H57,"-")</f>
        <v>5.8864742251037577E-2</v>
      </c>
      <c r="J56" s="50">
        <v>73</v>
      </c>
      <c r="K56" s="101">
        <f t="shared" ref="K56" si="90">IFERROR(J56/J57,"-")</f>
        <v>0.12186978297161936</v>
      </c>
      <c r="L56" s="104">
        <f t="shared" si="4"/>
        <v>130829.12328767123</v>
      </c>
      <c r="M56" s="209">
        <f t="shared" si="82"/>
        <v>1.3094170403587443E-2</v>
      </c>
      <c r="P56" s="113">
        <v>53</v>
      </c>
      <c r="Q56" s="113" t="s">
        <v>24</v>
      </c>
      <c r="R56" s="218">
        <f>'市区町村別_在宅(医科)'!BO59</f>
        <v>10926</v>
      </c>
    </row>
    <row r="57" spans="2:18" ht="12" customHeight="1">
      <c r="B57" s="299"/>
      <c r="C57" s="299"/>
      <c r="D57" s="315"/>
      <c r="E57" s="82" t="s">
        <v>151</v>
      </c>
      <c r="F57" s="83"/>
      <c r="G57" s="84"/>
      <c r="H57" s="85">
        <v>162245270</v>
      </c>
      <c r="I57" s="67" t="s">
        <v>132</v>
      </c>
      <c r="J57" s="52">
        <v>599</v>
      </c>
      <c r="K57" s="67" t="s">
        <v>132</v>
      </c>
      <c r="L57" s="106">
        <f t="shared" si="4"/>
        <v>270860.21702838066</v>
      </c>
      <c r="M57" s="210">
        <f t="shared" si="82"/>
        <v>0.10744394618834081</v>
      </c>
      <c r="P57" s="113">
        <v>54</v>
      </c>
      <c r="Q57" s="113" t="s">
        <v>30</v>
      </c>
      <c r="R57" s="218">
        <f>'市区町村別_在宅(医科)'!BO60</f>
        <v>18396</v>
      </c>
    </row>
    <row r="58" spans="2:18" ht="12">
      <c r="B58" s="298">
        <v>10</v>
      </c>
      <c r="C58" s="298" t="s">
        <v>61</v>
      </c>
      <c r="D58" s="312">
        <f>R13</f>
        <v>12988</v>
      </c>
      <c r="E58" s="57">
        <v>1</v>
      </c>
      <c r="F58" s="86" t="s">
        <v>238</v>
      </c>
      <c r="G58" s="30" t="s">
        <v>239</v>
      </c>
      <c r="H58" s="235">
        <v>11641169</v>
      </c>
      <c r="I58" s="58">
        <f t="shared" ref="I58" si="91">IFERROR(H58/H63,"-")</f>
        <v>2.7208380517642617E-2</v>
      </c>
      <c r="J58" s="46">
        <v>54</v>
      </c>
      <c r="K58" s="58">
        <f t="shared" ref="K58" si="92">IFERROR(J58/J63,"-")</f>
        <v>3.9764359351988215E-2</v>
      </c>
      <c r="L58" s="102">
        <f t="shared" si="4"/>
        <v>215577.20370370371</v>
      </c>
      <c r="M58" s="207">
        <f>IFERROR(J58/$R$13,0)</f>
        <v>4.1576840160147833E-3</v>
      </c>
      <c r="P58" s="113">
        <v>55</v>
      </c>
      <c r="Q58" s="113" t="s">
        <v>19</v>
      </c>
      <c r="R58" s="218">
        <f>'市区町村別_在宅(医科)'!BO61</f>
        <v>19190</v>
      </c>
    </row>
    <row r="59" spans="2:18" ht="12">
      <c r="B59" s="316"/>
      <c r="C59" s="316"/>
      <c r="D59" s="313"/>
      <c r="E59" s="60">
        <v>2</v>
      </c>
      <c r="F59" s="75" t="s">
        <v>228</v>
      </c>
      <c r="G59" s="31" t="s">
        <v>229</v>
      </c>
      <c r="H59" s="77">
        <v>41827554</v>
      </c>
      <c r="I59" s="61">
        <f t="shared" ref="I59" si="93">IFERROR(H59/H63,"-")</f>
        <v>9.7761659963380362E-2</v>
      </c>
      <c r="J59" s="48">
        <v>298</v>
      </c>
      <c r="K59" s="61">
        <f t="shared" ref="K59" si="94">IFERROR(J59/J63,"-")</f>
        <v>0.21944035346097202</v>
      </c>
      <c r="L59" s="103">
        <f t="shared" si="4"/>
        <v>140360.91946308725</v>
      </c>
      <c r="M59" s="208">
        <f t="shared" ref="M59:M63" si="95">IFERROR(J59/$R$13,0)</f>
        <v>2.2944256236526024E-2</v>
      </c>
      <c r="P59" s="113">
        <v>56</v>
      </c>
      <c r="Q59" s="113" t="s">
        <v>12</v>
      </c>
      <c r="R59" s="218">
        <f>'市区町村別_在宅(医科)'!BO62</f>
        <v>11815</v>
      </c>
    </row>
    <row r="60" spans="2:18" ht="24">
      <c r="B60" s="316"/>
      <c r="C60" s="316"/>
      <c r="D60" s="313"/>
      <c r="E60" s="60">
        <v>3</v>
      </c>
      <c r="F60" s="75" t="s">
        <v>266</v>
      </c>
      <c r="G60" s="34" t="s">
        <v>267</v>
      </c>
      <c r="H60" s="77">
        <v>6163282</v>
      </c>
      <c r="I60" s="61">
        <f t="shared" ref="I60" si="96">IFERROR(H60/H63,"-")</f>
        <v>1.4405161706142864E-2</v>
      </c>
      <c r="J60" s="48">
        <v>46</v>
      </c>
      <c r="K60" s="61">
        <f t="shared" ref="K60" si="97">IFERROR(J60/J63,"-")</f>
        <v>3.3873343151693665E-2</v>
      </c>
      <c r="L60" s="103">
        <f t="shared" si="4"/>
        <v>133984.39130434784</v>
      </c>
      <c r="M60" s="208">
        <f t="shared" si="95"/>
        <v>3.5417308284570372E-3</v>
      </c>
      <c r="P60" s="113">
        <v>57</v>
      </c>
      <c r="Q60" s="113" t="s">
        <v>51</v>
      </c>
      <c r="R60" s="218">
        <f>'市区町村別_在宅(医科)'!BO63</f>
        <v>8838</v>
      </c>
    </row>
    <row r="61" spans="2:18" ht="12">
      <c r="B61" s="316"/>
      <c r="C61" s="316"/>
      <c r="D61" s="313"/>
      <c r="E61" s="60">
        <v>4</v>
      </c>
      <c r="F61" s="75" t="s">
        <v>240</v>
      </c>
      <c r="G61" s="34" t="s">
        <v>241</v>
      </c>
      <c r="H61" s="77">
        <v>393603</v>
      </c>
      <c r="I61" s="61">
        <f t="shared" ref="I61" si="98">IFERROR(H61/H63,"-")</f>
        <v>9.1995058201506115E-4</v>
      </c>
      <c r="J61" s="48">
        <v>3</v>
      </c>
      <c r="K61" s="61">
        <f t="shared" ref="K61" si="99">IFERROR(J61/J63,"-")</f>
        <v>2.2091310751104565E-3</v>
      </c>
      <c r="L61" s="103">
        <f t="shared" si="4"/>
        <v>131201</v>
      </c>
      <c r="M61" s="208">
        <f t="shared" si="95"/>
        <v>2.3098244533415461E-4</v>
      </c>
      <c r="P61" s="113">
        <v>58</v>
      </c>
      <c r="Q61" s="113" t="s">
        <v>31</v>
      </c>
      <c r="R61" s="218">
        <f>'市区町村別_在宅(医科)'!BO64</f>
        <v>10258</v>
      </c>
    </row>
    <row r="62" spans="2:18" ht="24">
      <c r="B62" s="316"/>
      <c r="C62" s="316"/>
      <c r="D62" s="313"/>
      <c r="E62" s="63">
        <v>5</v>
      </c>
      <c r="F62" s="79" t="s">
        <v>248</v>
      </c>
      <c r="G62" s="35" t="s">
        <v>249</v>
      </c>
      <c r="H62" s="81">
        <v>553828</v>
      </c>
      <c r="I62" s="101">
        <f t="shared" ref="I62" si="100">IFERROR(H62/H63,"-")</f>
        <v>1.2944372653059995E-3</v>
      </c>
      <c r="J62" s="50">
        <v>5</v>
      </c>
      <c r="K62" s="101">
        <f t="shared" ref="K62" si="101">IFERROR(J62/J63,"-")</f>
        <v>3.6818851251840942E-3</v>
      </c>
      <c r="L62" s="104">
        <f t="shared" si="4"/>
        <v>110765.6</v>
      </c>
      <c r="M62" s="209">
        <f t="shared" si="95"/>
        <v>3.8497074222359101E-4</v>
      </c>
      <c r="P62" s="113">
        <v>59</v>
      </c>
      <c r="Q62" s="113" t="s">
        <v>25</v>
      </c>
      <c r="R62" s="218">
        <f>'市区町村別_在宅(医科)'!BO65</f>
        <v>73515</v>
      </c>
    </row>
    <row r="63" spans="2:18" ht="12" customHeight="1">
      <c r="B63" s="299"/>
      <c r="C63" s="299"/>
      <c r="D63" s="315"/>
      <c r="E63" s="82" t="s">
        <v>151</v>
      </c>
      <c r="F63" s="83"/>
      <c r="G63" s="84"/>
      <c r="H63" s="85">
        <v>427852330</v>
      </c>
      <c r="I63" s="67" t="s">
        <v>132</v>
      </c>
      <c r="J63" s="52">
        <v>1358</v>
      </c>
      <c r="K63" s="67" t="s">
        <v>132</v>
      </c>
      <c r="L63" s="106">
        <f t="shared" si="4"/>
        <v>315060.62592047127</v>
      </c>
      <c r="M63" s="210">
        <f t="shared" si="95"/>
        <v>0.10455805358792732</v>
      </c>
      <c r="P63" s="113">
        <v>60</v>
      </c>
      <c r="Q63" s="113" t="s">
        <v>52</v>
      </c>
      <c r="R63" s="218">
        <f>'市区町村別_在宅(医科)'!BO66</f>
        <v>9476</v>
      </c>
    </row>
    <row r="64" spans="2:18" ht="12">
      <c r="B64" s="298">
        <v>11</v>
      </c>
      <c r="C64" s="298" t="s">
        <v>62</v>
      </c>
      <c r="D64" s="312">
        <f>R14</f>
        <v>22549</v>
      </c>
      <c r="E64" s="57">
        <v>1</v>
      </c>
      <c r="F64" s="86" t="s">
        <v>238</v>
      </c>
      <c r="G64" s="30" t="s">
        <v>239</v>
      </c>
      <c r="H64" s="235">
        <v>18546621</v>
      </c>
      <c r="I64" s="58">
        <f t="shared" ref="I64" si="102">IFERROR(H64/H69,"-")</f>
        <v>3.064417176241559E-2</v>
      </c>
      <c r="J64" s="46">
        <v>127</v>
      </c>
      <c r="K64" s="58">
        <f t="shared" ref="K64" si="103">IFERROR(J64/J69,"-")</f>
        <v>5.2938724468528556E-2</v>
      </c>
      <c r="L64" s="102">
        <f t="shared" si="4"/>
        <v>146036.38582677164</v>
      </c>
      <c r="M64" s="211">
        <f>IFERROR(J64/$R$14,0)</f>
        <v>5.6321788105902701E-3</v>
      </c>
      <c r="P64" s="113">
        <v>61</v>
      </c>
      <c r="Q64" s="113" t="s">
        <v>20</v>
      </c>
      <c r="R64" s="218">
        <f>'市区町村別_在宅(医科)'!BO67</f>
        <v>8144</v>
      </c>
    </row>
    <row r="65" spans="2:18" ht="12">
      <c r="B65" s="316"/>
      <c r="C65" s="316"/>
      <c r="D65" s="313"/>
      <c r="E65" s="60">
        <v>2</v>
      </c>
      <c r="F65" s="75" t="s">
        <v>228</v>
      </c>
      <c r="G65" s="31" t="s">
        <v>229</v>
      </c>
      <c r="H65" s="77">
        <v>89773984</v>
      </c>
      <c r="I65" s="61">
        <f t="shared" ref="I65" si="104">IFERROR(H65/H69,"-")</f>
        <v>0.14833156861793581</v>
      </c>
      <c r="J65" s="48">
        <v>616</v>
      </c>
      <c r="K65" s="61">
        <f t="shared" ref="K65" si="105">IFERROR(J65/J69,"-")</f>
        <v>0.25677365568987076</v>
      </c>
      <c r="L65" s="103">
        <f t="shared" si="4"/>
        <v>145736.98701298703</v>
      </c>
      <c r="M65" s="208">
        <f t="shared" ref="M65:M69" si="106">IFERROR(J65/$R$14,0)</f>
        <v>2.7318284624595325E-2</v>
      </c>
      <c r="P65" s="113">
        <v>62</v>
      </c>
      <c r="Q65" s="113" t="s">
        <v>21</v>
      </c>
      <c r="R65" s="218">
        <f>'市区町村別_在宅(医科)'!BO68</f>
        <v>12090</v>
      </c>
    </row>
    <row r="66" spans="2:18" ht="12">
      <c r="B66" s="316"/>
      <c r="C66" s="316"/>
      <c r="D66" s="313"/>
      <c r="E66" s="60">
        <v>3</v>
      </c>
      <c r="F66" s="75" t="s">
        <v>246</v>
      </c>
      <c r="G66" s="34" t="s">
        <v>247</v>
      </c>
      <c r="H66" s="77">
        <v>2642372</v>
      </c>
      <c r="I66" s="61">
        <f t="shared" ref="I66" si="107">IFERROR(H66/H69,"-")</f>
        <v>4.3659328256180794E-3</v>
      </c>
      <c r="J66" s="48">
        <v>27</v>
      </c>
      <c r="K66" s="61">
        <f t="shared" ref="K66" si="108">IFERROR(J66/J69,"-")</f>
        <v>1.1254689453939141E-2</v>
      </c>
      <c r="L66" s="103">
        <f t="shared" si="4"/>
        <v>97865.629629629635</v>
      </c>
      <c r="M66" s="208">
        <f t="shared" si="106"/>
        <v>1.1973923455585614E-3</v>
      </c>
      <c r="P66" s="113">
        <v>63</v>
      </c>
      <c r="Q66" s="113" t="s">
        <v>32</v>
      </c>
      <c r="R66" s="218">
        <f>'市区町村別_在宅(医科)'!BO69</f>
        <v>8856</v>
      </c>
    </row>
    <row r="67" spans="2:18" ht="12">
      <c r="B67" s="316"/>
      <c r="C67" s="316"/>
      <c r="D67" s="313"/>
      <c r="E67" s="60">
        <v>4</v>
      </c>
      <c r="F67" s="75" t="s">
        <v>275</v>
      </c>
      <c r="G67" s="34" t="s">
        <v>276</v>
      </c>
      <c r="H67" s="77">
        <v>10665875</v>
      </c>
      <c r="I67" s="61">
        <f t="shared" ref="I67" si="109">IFERROR(H67/H69,"-")</f>
        <v>1.762298941119541E-2</v>
      </c>
      <c r="J67" s="48">
        <v>112</v>
      </c>
      <c r="K67" s="61">
        <f t="shared" ref="K67" si="110">IFERROR(J67/J69,"-")</f>
        <v>4.6686119216340138E-2</v>
      </c>
      <c r="L67" s="103">
        <f t="shared" si="4"/>
        <v>95231.02678571429</v>
      </c>
      <c r="M67" s="208">
        <f t="shared" si="106"/>
        <v>4.9669608408355135E-3</v>
      </c>
      <c r="P67" s="113">
        <v>64</v>
      </c>
      <c r="Q67" s="113" t="s">
        <v>53</v>
      </c>
      <c r="R67" s="218">
        <f>'市区町村別_在宅(医科)'!BO70</f>
        <v>9348</v>
      </c>
    </row>
    <row r="68" spans="2:18" ht="12">
      <c r="B68" s="316"/>
      <c r="C68" s="316"/>
      <c r="D68" s="313"/>
      <c r="E68" s="63">
        <v>5</v>
      </c>
      <c r="F68" s="79" t="s">
        <v>244</v>
      </c>
      <c r="G68" s="35" t="s">
        <v>245</v>
      </c>
      <c r="H68" s="81">
        <v>29966350</v>
      </c>
      <c r="I68" s="101">
        <f t="shared" ref="I68" si="111">IFERROR(H68/H69,"-")</f>
        <v>4.9512737468062916E-2</v>
      </c>
      <c r="J68" s="50">
        <v>321</v>
      </c>
      <c r="K68" s="101">
        <f t="shared" ref="K68" si="112">IFERROR(J68/J69,"-")</f>
        <v>0.13380575239683201</v>
      </c>
      <c r="L68" s="104">
        <f t="shared" si="4"/>
        <v>93353.11526479751</v>
      </c>
      <c r="M68" s="209">
        <f t="shared" si="106"/>
        <v>1.4235664552751786E-2</v>
      </c>
      <c r="P68" s="113">
        <v>65</v>
      </c>
      <c r="Q68" s="113" t="s">
        <v>13</v>
      </c>
      <c r="R68" s="218">
        <f>'市区町村別_在宅(医科)'!BO71</f>
        <v>4511</v>
      </c>
    </row>
    <row r="69" spans="2:18" ht="12" customHeight="1">
      <c r="B69" s="299"/>
      <c r="C69" s="299"/>
      <c r="D69" s="315"/>
      <c r="E69" s="82" t="s">
        <v>151</v>
      </c>
      <c r="F69" s="83"/>
      <c r="G69" s="84"/>
      <c r="H69" s="85">
        <v>605225070</v>
      </c>
      <c r="I69" s="67" t="s">
        <v>132</v>
      </c>
      <c r="J69" s="52">
        <v>2399</v>
      </c>
      <c r="K69" s="67" t="s">
        <v>132</v>
      </c>
      <c r="L69" s="106">
        <f t="shared" si="4"/>
        <v>252282.23009587327</v>
      </c>
      <c r="M69" s="210">
        <f t="shared" si="106"/>
        <v>0.10639052729611069</v>
      </c>
      <c r="P69" s="113">
        <v>66</v>
      </c>
      <c r="Q69" s="113" t="s">
        <v>7</v>
      </c>
      <c r="R69" s="218">
        <f>'市区町村別_在宅(医科)'!BO72</f>
        <v>4569</v>
      </c>
    </row>
    <row r="70" spans="2:18" ht="24">
      <c r="B70" s="298">
        <v>12</v>
      </c>
      <c r="C70" s="298" t="s">
        <v>109</v>
      </c>
      <c r="D70" s="312">
        <f>R15</f>
        <v>11762</v>
      </c>
      <c r="E70" s="57">
        <v>1</v>
      </c>
      <c r="F70" s="86" t="s">
        <v>271</v>
      </c>
      <c r="G70" s="30" t="s">
        <v>272</v>
      </c>
      <c r="H70" s="235">
        <v>25908531</v>
      </c>
      <c r="I70" s="58">
        <f t="shared" ref="I70" si="113">IFERROR(H70/H75,"-")</f>
        <v>5.2539495829504436E-2</v>
      </c>
      <c r="J70" s="46">
        <v>172</v>
      </c>
      <c r="K70" s="58">
        <f t="shared" ref="K70" si="114">IFERROR(J70/J75,"-")</f>
        <v>0.11219830397912589</v>
      </c>
      <c r="L70" s="102">
        <f t="shared" si="4"/>
        <v>150630.9941860465</v>
      </c>
      <c r="M70" s="211">
        <f>IFERROR(J70/$R$15,0)</f>
        <v>1.4623363373575922E-2</v>
      </c>
      <c r="P70" s="113">
        <v>67</v>
      </c>
      <c r="Q70" s="113" t="s">
        <v>8</v>
      </c>
      <c r="R70" s="218">
        <f>'市区町村別_在宅(医科)'!BO73</f>
        <v>2082</v>
      </c>
    </row>
    <row r="71" spans="2:18" ht="12">
      <c r="B71" s="316"/>
      <c r="C71" s="316"/>
      <c r="D71" s="313"/>
      <c r="E71" s="60">
        <v>2</v>
      </c>
      <c r="F71" s="75" t="s">
        <v>238</v>
      </c>
      <c r="G71" s="31" t="s">
        <v>239</v>
      </c>
      <c r="H71" s="77">
        <v>10644358</v>
      </c>
      <c r="I71" s="61">
        <f t="shared" ref="I71" si="115">IFERROR(H71/H75,"-")</f>
        <v>2.1585523422719417E-2</v>
      </c>
      <c r="J71" s="48">
        <v>76</v>
      </c>
      <c r="K71" s="61">
        <f t="shared" ref="K71" si="116">IFERROR(J71/J75,"-")</f>
        <v>4.9575994781474231E-2</v>
      </c>
      <c r="L71" s="103">
        <f t="shared" si="4"/>
        <v>140057.34210526315</v>
      </c>
      <c r="M71" s="208">
        <f t="shared" ref="M71:M75" si="117">IFERROR(J71/$R$15,0)</f>
        <v>6.461486141812617E-3</v>
      </c>
      <c r="P71" s="113">
        <v>68</v>
      </c>
      <c r="Q71" s="113" t="s">
        <v>54</v>
      </c>
      <c r="R71" s="218">
        <f>'市区町村別_在宅(医科)'!BO74</f>
        <v>2824</v>
      </c>
    </row>
    <row r="72" spans="2:18" ht="12">
      <c r="B72" s="316"/>
      <c r="C72" s="316"/>
      <c r="D72" s="313"/>
      <c r="E72" s="60">
        <v>3</v>
      </c>
      <c r="F72" s="75" t="s">
        <v>228</v>
      </c>
      <c r="G72" s="34" t="s">
        <v>229</v>
      </c>
      <c r="H72" s="77">
        <v>49863402</v>
      </c>
      <c r="I72" s="61">
        <f t="shared" ref="I72" si="118">IFERROR(H72/H75,"-")</f>
        <v>0.10111719577709377</v>
      </c>
      <c r="J72" s="48">
        <v>380</v>
      </c>
      <c r="K72" s="61">
        <f t="shared" ref="K72" si="119">IFERROR(J72/J75,"-")</f>
        <v>0.24787997390737115</v>
      </c>
      <c r="L72" s="103">
        <f t="shared" si="4"/>
        <v>131219.47894736842</v>
      </c>
      <c r="M72" s="208">
        <f t="shared" si="117"/>
        <v>3.2307430709063084E-2</v>
      </c>
      <c r="P72" s="113">
        <v>69</v>
      </c>
      <c r="Q72" s="113" t="s">
        <v>55</v>
      </c>
      <c r="R72" s="218">
        <f>'市区町村別_在宅(医科)'!BO75</f>
        <v>6225</v>
      </c>
    </row>
    <row r="73" spans="2:18" ht="12">
      <c r="B73" s="316"/>
      <c r="C73" s="316"/>
      <c r="D73" s="313"/>
      <c r="E73" s="60">
        <v>4</v>
      </c>
      <c r="F73" s="75" t="s">
        <v>258</v>
      </c>
      <c r="G73" s="34" t="s">
        <v>259</v>
      </c>
      <c r="H73" s="77">
        <v>32068594</v>
      </c>
      <c r="I73" s="61">
        <f t="shared" ref="I73" si="120">IFERROR(H73/H75,"-")</f>
        <v>6.5031389109674764E-2</v>
      </c>
      <c r="J73" s="48">
        <v>249</v>
      </c>
      <c r="K73" s="61">
        <f t="shared" ref="K73" si="121">IFERROR(J73/J75,"-")</f>
        <v>0.16242661448140899</v>
      </c>
      <c r="L73" s="103">
        <f t="shared" si="4"/>
        <v>128789.53413654618</v>
      </c>
      <c r="M73" s="208">
        <f t="shared" si="117"/>
        <v>2.1169869069886074E-2</v>
      </c>
      <c r="P73" s="113">
        <v>70</v>
      </c>
      <c r="Q73" s="113" t="s">
        <v>56</v>
      </c>
      <c r="R73" s="218">
        <f>'市区町村別_在宅(医科)'!BO76</f>
        <v>1186</v>
      </c>
    </row>
    <row r="74" spans="2:18" ht="12">
      <c r="B74" s="316"/>
      <c r="C74" s="316"/>
      <c r="D74" s="313"/>
      <c r="E74" s="63">
        <v>5</v>
      </c>
      <c r="F74" s="79" t="s">
        <v>242</v>
      </c>
      <c r="G74" s="35" t="s">
        <v>243</v>
      </c>
      <c r="H74" s="81">
        <v>18418626</v>
      </c>
      <c r="I74" s="101">
        <f t="shared" ref="I74" si="122">IFERROR(H74/H75,"-")</f>
        <v>3.7350837216984706E-2</v>
      </c>
      <c r="J74" s="50">
        <v>145</v>
      </c>
      <c r="K74" s="101">
        <f t="shared" ref="K74" si="123">IFERROR(J74/J75,"-")</f>
        <v>9.4585779517286361E-2</v>
      </c>
      <c r="L74" s="104">
        <f t="shared" ref="L74:L137" si="124">IFERROR(H74/J74,"-")</f>
        <v>127025.00689655173</v>
      </c>
      <c r="M74" s="209">
        <f t="shared" si="117"/>
        <v>1.2327835402142493E-2</v>
      </c>
      <c r="P74" s="113">
        <v>71</v>
      </c>
      <c r="Q74" s="113" t="s">
        <v>57</v>
      </c>
      <c r="R74" s="218">
        <f>'市区町村別_在宅(医科)'!BO77</f>
        <v>3467</v>
      </c>
    </row>
    <row r="75" spans="2:18" ht="12" customHeight="1">
      <c r="B75" s="299"/>
      <c r="C75" s="299"/>
      <c r="D75" s="315"/>
      <c r="E75" s="82" t="s">
        <v>151</v>
      </c>
      <c r="F75" s="83"/>
      <c r="G75" s="84"/>
      <c r="H75" s="85">
        <v>493124850</v>
      </c>
      <c r="I75" s="67" t="s">
        <v>132</v>
      </c>
      <c r="J75" s="52">
        <v>1533</v>
      </c>
      <c r="K75" s="67" t="s">
        <v>132</v>
      </c>
      <c r="L75" s="106">
        <f t="shared" si="124"/>
        <v>321673.09197651665</v>
      </c>
      <c r="M75" s="210">
        <f t="shared" si="117"/>
        <v>0.13033497704472027</v>
      </c>
      <c r="P75" s="113">
        <v>72</v>
      </c>
      <c r="Q75" s="113" t="s">
        <v>33</v>
      </c>
      <c r="R75" s="218">
        <f>'市区町村別_在宅(医科)'!BO78</f>
        <v>2051</v>
      </c>
    </row>
    <row r="76" spans="2:18" ht="24">
      <c r="B76" s="298">
        <v>13</v>
      </c>
      <c r="C76" s="298" t="s">
        <v>110</v>
      </c>
      <c r="D76" s="312">
        <f>R16</f>
        <v>20420</v>
      </c>
      <c r="E76" s="57">
        <v>1</v>
      </c>
      <c r="F76" s="86" t="s">
        <v>277</v>
      </c>
      <c r="G76" s="30" t="s">
        <v>278</v>
      </c>
      <c r="H76" s="235">
        <v>7547127</v>
      </c>
      <c r="I76" s="58">
        <f t="shared" ref="I76" si="125">IFERROR(H76/H81,"-")</f>
        <v>1.0662489128421099E-2</v>
      </c>
      <c r="J76" s="46">
        <v>46</v>
      </c>
      <c r="K76" s="58">
        <f t="shared" ref="K76" si="126">IFERROR(J76/J81,"-")</f>
        <v>2.0517395182872437E-2</v>
      </c>
      <c r="L76" s="102">
        <f t="shared" si="124"/>
        <v>164067.97826086957</v>
      </c>
      <c r="M76" s="211">
        <f>IFERROR(J76/$R$16,0)</f>
        <v>2.2526934378060723E-3</v>
      </c>
      <c r="P76" s="113">
        <v>73</v>
      </c>
      <c r="Q76" s="113" t="s">
        <v>34</v>
      </c>
      <c r="R76" s="218">
        <f>'市区町村別_在宅(医科)'!BO79</f>
        <v>2849</v>
      </c>
    </row>
    <row r="77" spans="2:18" ht="12">
      <c r="B77" s="316"/>
      <c r="C77" s="316"/>
      <c r="D77" s="313"/>
      <c r="E77" s="60">
        <v>2</v>
      </c>
      <c r="F77" s="75" t="s">
        <v>228</v>
      </c>
      <c r="G77" s="31" t="s">
        <v>229</v>
      </c>
      <c r="H77" s="77">
        <v>84077888</v>
      </c>
      <c r="I77" s="61">
        <f t="shared" ref="I77" si="127">IFERROR(H77/H81,"-")</f>
        <v>0.11878421639659791</v>
      </c>
      <c r="J77" s="48">
        <v>594</v>
      </c>
      <c r="K77" s="61">
        <f t="shared" ref="K77" si="128">IFERROR(J77/J81,"-")</f>
        <v>0.26494201605709189</v>
      </c>
      <c r="L77" s="103">
        <f t="shared" si="124"/>
        <v>141545.26599326599</v>
      </c>
      <c r="M77" s="208">
        <f t="shared" ref="M77:M81" si="129">IFERROR(J77/$R$16,0)</f>
        <v>2.9089128305582763E-2</v>
      </c>
      <c r="P77" s="113">
        <v>74</v>
      </c>
      <c r="Q77" s="113" t="s">
        <v>35</v>
      </c>
      <c r="R77" s="218">
        <f>'市区町村別_在宅(医科)'!BO80</f>
        <v>1287</v>
      </c>
    </row>
    <row r="78" spans="2:18">
      <c r="B78" s="316"/>
      <c r="C78" s="316"/>
      <c r="D78" s="313"/>
      <c r="E78" s="60">
        <v>3</v>
      </c>
      <c r="F78" s="75" t="s">
        <v>238</v>
      </c>
      <c r="G78" s="34" t="s">
        <v>239</v>
      </c>
      <c r="H78" s="77">
        <v>17079158</v>
      </c>
      <c r="I78" s="61">
        <f t="shared" ref="I78" si="130">IFERROR(H78/H81,"-")</f>
        <v>2.4129226458967267E-2</v>
      </c>
      <c r="J78" s="48">
        <v>129</v>
      </c>
      <c r="K78" s="61">
        <f t="shared" ref="K78" si="131">IFERROR(J78/J81,"-")</f>
        <v>5.7537912578055309E-2</v>
      </c>
      <c r="L78" s="103">
        <f t="shared" si="124"/>
        <v>132396.57364341084</v>
      </c>
      <c r="M78" s="208">
        <f t="shared" si="129"/>
        <v>6.3173359451518122E-3</v>
      </c>
      <c r="P78" s="238"/>
      <c r="Q78" s="113" t="s">
        <v>222</v>
      </c>
      <c r="R78" s="218">
        <f>'地区別_在宅(医科)'!BO15</f>
        <v>1252666</v>
      </c>
    </row>
    <row r="79" spans="2:18" ht="24">
      <c r="B79" s="316"/>
      <c r="C79" s="316"/>
      <c r="D79" s="313"/>
      <c r="E79" s="60">
        <v>4</v>
      </c>
      <c r="F79" s="75" t="s">
        <v>266</v>
      </c>
      <c r="G79" s="34" t="s">
        <v>267</v>
      </c>
      <c r="H79" s="77">
        <v>8750533</v>
      </c>
      <c r="I79" s="61">
        <f t="shared" ref="I79" si="132">IFERROR(H79/H81,"-")</f>
        <v>1.2362646472013796E-2</v>
      </c>
      <c r="J79" s="48">
        <v>74</v>
      </c>
      <c r="K79" s="61">
        <f t="shared" ref="K79" si="133">IFERROR(J79/J81,"-")</f>
        <v>3.3006244424620877E-2</v>
      </c>
      <c r="L79" s="103">
        <f t="shared" si="124"/>
        <v>118250.44594594595</v>
      </c>
      <c r="M79" s="208">
        <f t="shared" si="129"/>
        <v>3.623898139079334E-3</v>
      </c>
      <c r="P79" s="112"/>
      <c r="Q79" s="112"/>
      <c r="R79" s="112"/>
    </row>
    <row r="80" spans="2:18" ht="24">
      <c r="B80" s="316"/>
      <c r="C80" s="316"/>
      <c r="D80" s="313"/>
      <c r="E80" s="63">
        <v>5</v>
      </c>
      <c r="F80" s="79" t="s">
        <v>271</v>
      </c>
      <c r="G80" s="35" t="s">
        <v>272</v>
      </c>
      <c r="H80" s="81">
        <v>27667018</v>
      </c>
      <c r="I80" s="101">
        <f t="shared" ref="I80" si="134">IFERROR(H80/H81,"-")</f>
        <v>3.9087626144469395E-2</v>
      </c>
      <c r="J80" s="50">
        <v>238</v>
      </c>
      <c r="K80" s="101">
        <f t="shared" ref="K80" si="135">IFERROR(J80/J81,"-")</f>
        <v>0.10615521855486174</v>
      </c>
      <c r="L80" s="104">
        <f t="shared" si="124"/>
        <v>116247.97478991597</v>
      </c>
      <c r="M80" s="209">
        <f t="shared" si="129"/>
        <v>1.1655239960822723E-2</v>
      </c>
      <c r="P80" s="112"/>
      <c r="Q80" s="112"/>
      <c r="R80" s="112"/>
    </row>
    <row r="81" spans="2:18" ht="12" customHeight="1">
      <c r="B81" s="299"/>
      <c r="C81" s="299"/>
      <c r="D81" s="315"/>
      <c r="E81" s="82" t="s">
        <v>151</v>
      </c>
      <c r="F81" s="83"/>
      <c r="G81" s="84"/>
      <c r="H81" s="85">
        <v>707820370</v>
      </c>
      <c r="I81" s="67" t="s">
        <v>132</v>
      </c>
      <c r="J81" s="52">
        <v>2242</v>
      </c>
      <c r="K81" s="67" t="s">
        <v>132</v>
      </c>
      <c r="L81" s="106">
        <f t="shared" si="124"/>
        <v>315709.35325602139</v>
      </c>
      <c r="M81" s="210">
        <f t="shared" si="129"/>
        <v>0.10979431929480901</v>
      </c>
      <c r="P81" s="112"/>
      <c r="Q81" s="112"/>
      <c r="R81" s="112"/>
    </row>
    <row r="82" spans="2:18">
      <c r="B82" s="298">
        <v>14</v>
      </c>
      <c r="C82" s="298" t="s">
        <v>111</v>
      </c>
      <c r="D82" s="312">
        <f>R17</f>
        <v>15367</v>
      </c>
      <c r="E82" s="57">
        <v>1</v>
      </c>
      <c r="F82" s="86" t="s">
        <v>246</v>
      </c>
      <c r="G82" s="30" t="s">
        <v>247</v>
      </c>
      <c r="H82" s="235">
        <v>7088917</v>
      </c>
      <c r="I82" s="58">
        <f t="shared" ref="I82" si="136">IFERROR(H82/H87,"-")</f>
        <v>1.08716823420709E-2</v>
      </c>
      <c r="J82" s="46">
        <v>27</v>
      </c>
      <c r="K82" s="58">
        <f t="shared" ref="K82" si="137">IFERROR(J82/J87,"-")</f>
        <v>1.416579223504722E-2</v>
      </c>
      <c r="L82" s="102">
        <f t="shared" si="124"/>
        <v>262552.48148148146</v>
      </c>
      <c r="M82" s="211">
        <f>IFERROR(J82/$R$17,0)</f>
        <v>1.7570117784863669E-3</v>
      </c>
      <c r="P82" s="112"/>
      <c r="Q82" s="112"/>
      <c r="R82" s="112"/>
    </row>
    <row r="83" spans="2:18">
      <c r="B83" s="316"/>
      <c r="C83" s="316"/>
      <c r="D83" s="313"/>
      <c r="E83" s="60">
        <v>2</v>
      </c>
      <c r="F83" s="75" t="s">
        <v>238</v>
      </c>
      <c r="G83" s="31" t="s">
        <v>239</v>
      </c>
      <c r="H83" s="77">
        <v>18605935</v>
      </c>
      <c r="I83" s="61">
        <f t="shared" ref="I83" si="138">IFERROR(H83/H87,"-")</f>
        <v>2.8534374855456617E-2</v>
      </c>
      <c r="J83" s="48">
        <v>108</v>
      </c>
      <c r="K83" s="61">
        <f t="shared" ref="K83" si="139">IFERROR(J83/J87,"-")</f>
        <v>5.6663168940188878E-2</v>
      </c>
      <c r="L83" s="103">
        <f t="shared" si="124"/>
        <v>172277.17592592593</v>
      </c>
      <c r="M83" s="208">
        <f t="shared" ref="M83:M87" si="140">IFERROR(J83/$R$17,0)</f>
        <v>7.0280471139454676E-3</v>
      </c>
      <c r="P83" s="112"/>
      <c r="Q83" s="112"/>
      <c r="R83" s="112"/>
    </row>
    <row r="84" spans="2:18">
      <c r="B84" s="316"/>
      <c r="C84" s="316"/>
      <c r="D84" s="313"/>
      <c r="E84" s="60">
        <v>3</v>
      </c>
      <c r="F84" s="75" t="s">
        <v>228</v>
      </c>
      <c r="G84" s="34" t="s">
        <v>229</v>
      </c>
      <c r="H84" s="77">
        <v>57443026</v>
      </c>
      <c r="I84" s="61">
        <f t="shared" ref="I84" si="141">IFERROR(H84/H87,"-")</f>
        <v>8.8095590827106537E-2</v>
      </c>
      <c r="J84" s="48">
        <v>427</v>
      </c>
      <c r="K84" s="61">
        <f t="shared" ref="K84" si="142">IFERROR(J84/J87,"-")</f>
        <v>0.22402938090241342</v>
      </c>
      <c r="L84" s="103">
        <f t="shared" si="124"/>
        <v>134526.99297423888</v>
      </c>
      <c r="M84" s="208">
        <f t="shared" si="140"/>
        <v>2.7786815904210321E-2</v>
      </c>
      <c r="P84" s="112"/>
      <c r="Q84" s="112"/>
      <c r="R84" s="112"/>
    </row>
    <row r="85" spans="2:18">
      <c r="B85" s="316"/>
      <c r="C85" s="316"/>
      <c r="D85" s="313"/>
      <c r="E85" s="60">
        <v>4</v>
      </c>
      <c r="F85" s="75" t="s">
        <v>279</v>
      </c>
      <c r="G85" s="34" t="s">
        <v>280</v>
      </c>
      <c r="H85" s="77">
        <v>11359438</v>
      </c>
      <c r="I85" s="61">
        <f t="shared" ref="I85" si="143">IFERROR(H85/H87,"-")</f>
        <v>1.7421025174994879E-2</v>
      </c>
      <c r="J85" s="48">
        <v>88</v>
      </c>
      <c r="K85" s="61">
        <f t="shared" ref="K85" si="144">IFERROR(J85/J87,"-")</f>
        <v>4.6169989506820566E-2</v>
      </c>
      <c r="L85" s="103">
        <f t="shared" si="124"/>
        <v>129084.52272727272</v>
      </c>
      <c r="M85" s="208">
        <f t="shared" si="140"/>
        <v>5.7265569076592696E-3</v>
      </c>
      <c r="P85" s="112"/>
      <c r="Q85" s="112"/>
      <c r="R85" s="112"/>
    </row>
    <row r="86" spans="2:18">
      <c r="B86" s="316"/>
      <c r="C86" s="316"/>
      <c r="D86" s="313"/>
      <c r="E86" s="63">
        <v>5</v>
      </c>
      <c r="F86" s="79" t="s">
        <v>242</v>
      </c>
      <c r="G86" s="35" t="s">
        <v>243</v>
      </c>
      <c r="H86" s="81">
        <v>20008401</v>
      </c>
      <c r="I86" s="101">
        <f t="shared" ref="I86" si="145">IFERROR(H86/H87,"-")</f>
        <v>3.0685220301602312E-2</v>
      </c>
      <c r="J86" s="50">
        <v>182</v>
      </c>
      <c r="K86" s="101">
        <f t="shared" ref="K86" si="146">IFERROR(J86/J87,"-")</f>
        <v>9.5487932843651632E-2</v>
      </c>
      <c r="L86" s="104">
        <f t="shared" si="124"/>
        <v>109936.26923076923</v>
      </c>
      <c r="M86" s="209">
        <f t="shared" si="140"/>
        <v>1.1843560877204399E-2</v>
      </c>
      <c r="P86" s="112"/>
      <c r="Q86" s="112"/>
      <c r="R86" s="112"/>
    </row>
    <row r="87" spans="2:18" ht="12" customHeight="1">
      <c r="B87" s="299"/>
      <c r="C87" s="299"/>
      <c r="D87" s="315"/>
      <c r="E87" s="82" t="s">
        <v>151</v>
      </c>
      <c r="F87" s="83"/>
      <c r="G87" s="84"/>
      <c r="H87" s="85">
        <v>652053360</v>
      </c>
      <c r="I87" s="67" t="s">
        <v>132</v>
      </c>
      <c r="J87" s="52">
        <v>1906</v>
      </c>
      <c r="K87" s="67" t="s">
        <v>132</v>
      </c>
      <c r="L87" s="106">
        <f t="shared" si="124"/>
        <v>342105.64533053513</v>
      </c>
      <c r="M87" s="210">
        <f t="shared" si="140"/>
        <v>0.12403201665907464</v>
      </c>
      <c r="P87" s="112"/>
      <c r="Q87" s="112"/>
      <c r="R87" s="112"/>
    </row>
    <row r="88" spans="2:18">
      <c r="B88" s="298">
        <v>15</v>
      </c>
      <c r="C88" s="298" t="s">
        <v>112</v>
      </c>
      <c r="D88" s="312">
        <f>R18</f>
        <v>24419</v>
      </c>
      <c r="E88" s="57">
        <v>1</v>
      </c>
      <c r="F88" s="86" t="s">
        <v>238</v>
      </c>
      <c r="G88" s="30" t="s">
        <v>239</v>
      </c>
      <c r="H88" s="235">
        <v>25415311</v>
      </c>
      <c r="I88" s="58">
        <f t="shared" ref="I88" si="147">IFERROR(H88/H93,"-")</f>
        <v>2.9103006503603576E-2</v>
      </c>
      <c r="J88" s="46">
        <v>139</v>
      </c>
      <c r="K88" s="58">
        <f t="shared" ref="K88" si="148">IFERROR(J88/J93,"-")</f>
        <v>4.9168730102582242E-2</v>
      </c>
      <c r="L88" s="102">
        <f t="shared" si="124"/>
        <v>182843.96402877697</v>
      </c>
      <c r="M88" s="211">
        <f>IFERROR(J88/$R$18,0)</f>
        <v>5.6922887915148044E-3</v>
      </c>
      <c r="P88" s="112"/>
      <c r="Q88" s="112"/>
      <c r="R88" s="112"/>
    </row>
    <row r="89" spans="2:18">
      <c r="B89" s="316"/>
      <c r="C89" s="316"/>
      <c r="D89" s="313"/>
      <c r="E89" s="60">
        <v>2</v>
      </c>
      <c r="F89" s="75" t="s">
        <v>244</v>
      </c>
      <c r="G89" s="31" t="s">
        <v>245</v>
      </c>
      <c r="H89" s="77">
        <v>54207497</v>
      </c>
      <c r="I89" s="61">
        <f t="shared" ref="I89" si="149">IFERROR(H89/H93,"-")</f>
        <v>6.2072863784160319E-2</v>
      </c>
      <c r="J89" s="48">
        <v>361</v>
      </c>
      <c r="K89" s="61">
        <f t="shared" ref="K89" si="150">IFERROR(J89/J93,"-")</f>
        <v>0.1276972055182172</v>
      </c>
      <c r="L89" s="103">
        <f t="shared" si="124"/>
        <v>150159.27146814406</v>
      </c>
      <c r="M89" s="208">
        <f t="shared" ref="M89:M93" si="151">IFERROR(J89/$R$18,0)</f>
        <v>1.4783570170768664E-2</v>
      </c>
      <c r="P89" s="112"/>
      <c r="Q89" s="112"/>
      <c r="R89" s="112"/>
    </row>
    <row r="90" spans="2:18">
      <c r="B90" s="316"/>
      <c r="C90" s="316"/>
      <c r="D90" s="313"/>
      <c r="E90" s="60">
        <v>3</v>
      </c>
      <c r="F90" s="75" t="s">
        <v>228</v>
      </c>
      <c r="G90" s="34" t="s">
        <v>229</v>
      </c>
      <c r="H90" s="77">
        <v>90128666</v>
      </c>
      <c r="I90" s="61">
        <f t="shared" ref="I90" si="152">IFERROR(H90/H93,"-")</f>
        <v>0.10320610095068734</v>
      </c>
      <c r="J90" s="48">
        <v>633</v>
      </c>
      <c r="K90" s="61">
        <f t="shared" ref="K90" si="153">IFERROR(J90/J93,"-")</f>
        <v>0.2239122744959321</v>
      </c>
      <c r="L90" s="103">
        <f t="shared" si="124"/>
        <v>142383.35860979464</v>
      </c>
      <c r="M90" s="208">
        <f t="shared" si="151"/>
        <v>2.5922437446250869E-2</v>
      </c>
      <c r="P90" s="112"/>
      <c r="Q90" s="112"/>
      <c r="R90" s="112"/>
    </row>
    <row r="91" spans="2:18">
      <c r="B91" s="316"/>
      <c r="C91" s="316"/>
      <c r="D91" s="313"/>
      <c r="E91" s="60">
        <v>4</v>
      </c>
      <c r="F91" s="75" t="s">
        <v>242</v>
      </c>
      <c r="G91" s="34" t="s">
        <v>243</v>
      </c>
      <c r="H91" s="77">
        <v>34325376</v>
      </c>
      <c r="I91" s="61">
        <f t="shared" ref="I91" si="154">IFERROR(H91/H93,"-")</f>
        <v>3.9305898753969136E-2</v>
      </c>
      <c r="J91" s="48">
        <v>258</v>
      </c>
      <c r="K91" s="61">
        <f t="shared" ref="K91" si="155">IFERROR(J91/J93,"-")</f>
        <v>9.1262822780332514E-2</v>
      </c>
      <c r="L91" s="103">
        <f t="shared" si="124"/>
        <v>133044.09302325582</v>
      </c>
      <c r="M91" s="208">
        <f t="shared" si="151"/>
        <v>1.056554322453827E-2</v>
      </c>
      <c r="P91" s="112"/>
      <c r="Q91" s="112"/>
      <c r="R91" s="112"/>
    </row>
    <row r="92" spans="2:18" ht="24">
      <c r="B92" s="316"/>
      <c r="C92" s="316"/>
      <c r="D92" s="313"/>
      <c r="E92" s="63">
        <v>5</v>
      </c>
      <c r="F92" s="79" t="s">
        <v>248</v>
      </c>
      <c r="G92" s="35" t="s">
        <v>249</v>
      </c>
      <c r="H92" s="81">
        <v>2519921</v>
      </c>
      <c r="I92" s="101">
        <f t="shared" ref="I92" si="156">IFERROR(H92/H93,"-")</f>
        <v>2.8855549810729141E-3</v>
      </c>
      <c r="J92" s="50">
        <v>20</v>
      </c>
      <c r="K92" s="101">
        <f t="shared" ref="K92" si="157">IFERROR(J92/J93,"-")</f>
        <v>7.0746374248319777E-3</v>
      </c>
      <c r="L92" s="104">
        <f t="shared" si="124"/>
        <v>125996.05</v>
      </c>
      <c r="M92" s="209">
        <f t="shared" si="151"/>
        <v>8.1903435849133867E-4</v>
      </c>
      <c r="P92" s="112"/>
      <c r="Q92" s="112"/>
      <c r="R92" s="112"/>
    </row>
    <row r="93" spans="2:18" ht="12" customHeight="1">
      <c r="B93" s="299"/>
      <c r="C93" s="299"/>
      <c r="D93" s="315"/>
      <c r="E93" s="82" t="s">
        <v>151</v>
      </c>
      <c r="F93" s="83"/>
      <c r="G93" s="84"/>
      <c r="H93" s="85">
        <v>873288160</v>
      </c>
      <c r="I93" s="67" t="s">
        <v>132</v>
      </c>
      <c r="J93" s="52">
        <v>2827</v>
      </c>
      <c r="K93" s="67" t="s">
        <v>132</v>
      </c>
      <c r="L93" s="106">
        <f t="shared" si="124"/>
        <v>308909.85496993281</v>
      </c>
      <c r="M93" s="210">
        <f t="shared" si="151"/>
        <v>0.11577050657275073</v>
      </c>
      <c r="P93" s="112"/>
      <c r="Q93" s="112"/>
      <c r="R93" s="112"/>
    </row>
    <row r="94" spans="2:18">
      <c r="B94" s="298">
        <v>16</v>
      </c>
      <c r="C94" s="298" t="s">
        <v>63</v>
      </c>
      <c r="D94" s="312">
        <f>R19</f>
        <v>16481</v>
      </c>
      <c r="E94" s="57">
        <v>1</v>
      </c>
      <c r="F94" s="86" t="s">
        <v>244</v>
      </c>
      <c r="G94" s="30" t="s">
        <v>245</v>
      </c>
      <c r="H94" s="235">
        <v>33562179</v>
      </c>
      <c r="I94" s="58">
        <f t="shared" ref="I94" si="158">IFERROR(H94/H99,"-")</f>
        <v>5.6336952669205305E-2</v>
      </c>
      <c r="J94" s="46">
        <v>222</v>
      </c>
      <c r="K94" s="58">
        <f t="shared" ref="K94" si="159">IFERROR(J94/J99,"-")</f>
        <v>0.11490683229813664</v>
      </c>
      <c r="L94" s="102">
        <f t="shared" si="124"/>
        <v>151180.98648648648</v>
      </c>
      <c r="M94" s="211">
        <f>IFERROR(J94/$R$19,0)</f>
        <v>1.3470056428614768E-2</v>
      </c>
      <c r="P94" s="112"/>
      <c r="Q94" s="112"/>
      <c r="R94" s="112"/>
    </row>
    <row r="95" spans="2:18">
      <c r="B95" s="316"/>
      <c r="C95" s="316"/>
      <c r="D95" s="313"/>
      <c r="E95" s="60">
        <v>2</v>
      </c>
      <c r="F95" s="75" t="s">
        <v>228</v>
      </c>
      <c r="G95" s="31" t="s">
        <v>229</v>
      </c>
      <c r="H95" s="77">
        <v>55685169</v>
      </c>
      <c r="I95" s="61">
        <f t="shared" ref="I95" si="160">IFERROR(H95/H99,"-")</f>
        <v>9.3472260258480183E-2</v>
      </c>
      <c r="J95" s="48">
        <v>439</v>
      </c>
      <c r="K95" s="61">
        <f t="shared" ref="K95" si="161">IFERROR(J95/J99,"-")</f>
        <v>0.22722567287784678</v>
      </c>
      <c r="L95" s="103">
        <f t="shared" si="124"/>
        <v>126845.4874715262</v>
      </c>
      <c r="M95" s="208">
        <f t="shared" ref="M95:M99" si="162">IFERROR(J95/$R$19,0)</f>
        <v>2.663673320793641E-2</v>
      </c>
      <c r="P95" s="112"/>
      <c r="Q95" s="112"/>
      <c r="R95" s="112"/>
    </row>
    <row r="96" spans="2:18">
      <c r="B96" s="316"/>
      <c r="C96" s="316"/>
      <c r="D96" s="313"/>
      <c r="E96" s="60">
        <v>3</v>
      </c>
      <c r="F96" s="75" t="s">
        <v>238</v>
      </c>
      <c r="G96" s="34" t="s">
        <v>239</v>
      </c>
      <c r="H96" s="77">
        <v>11483859</v>
      </c>
      <c r="I96" s="61">
        <f t="shared" ref="I96" si="163">IFERROR(H96/H99,"-")</f>
        <v>1.9276627448498722E-2</v>
      </c>
      <c r="J96" s="48">
        <v>92</v>
      </c>
      <c r="K96" s="61">
        <f t="shared" ref="K96" si="164">IFERROR(J96/J99,"-")</f>
        <v>4.7619047619047616E-2</v>
      </c>
      <c r="L96" s="103">
        <f t="shared" si="124"/>
        <v>124824.55434782608</v>
      </c>
      <c r="M96" s="208">
        <f t="shared" si="162"/>
        <v>5.5821855469935077E-3</v>
      </c>
      <c r="P96" s="112"/>
      <c r="Q96" s="112"/>
      <c r="R96" s="112"/>
    </row>
    <row r="97" spans="2:18">
      <c r="B97" s="316"/>
      <c r="C97" s="316"/>
      <c r="D97" s="313"/>
      <c r="E97" s="60">
        <v>4</v>
      </c>
      <c r="F97" s="75" t="s">
        <v>226</v>
      </c>
      <c r="G97" s="34" t="s">
        <v>227</v>
      </c>
      <c r="H97" s="77">
        <v>91131802</v>
      </c>
      <c r="I97" s="61">
        <f t="shared" ref="I97" si="165">IFERROR(H97/H99,"-")</f>
        <v>0.15297242815889245</v>
      </c>
      <c r="J97" s="48">
        <v>877</v>
      </c>
      <c r="K97" s="61">
        <f t="shared" ref="K97" si="166">IFERROR(J97/J99,"-")</f>
        <v>0.45393374741200826</v>
      </c>
      <c r="L97" s="103">
        <f t="shared" si="124"/>
        <v>103913.11516533638</v>
      </c>
      <c r="M97" s="208">
        <f t="shared" si="162"/>
        <v>5.3212790486014197E-2</v>
      </c>
      <c r="P97" s="112"/>
      <c r="Q97" s="112"/>
      <c r="R97" s="112"/>
    </row>
    <row r="98" spans="2:18">
      <c r="B98" s="316"/>
      <c r="C98" s="316"/>
      <c r="D98" s="313"/>
      <c r="E98" s="63">
        <v>5</v>
      </c>
      <c r="F98" s="79" t="s">
        <v>268</v>
      </c>
      <c r="G98" s="35" t="s">
        <v>269</v>
      </c>
      <c r="H98" s="81">
        <v>17384344</v>
      </c>
      <c r="I98" s="101">
        <f t="shared" ref="I98" si="167">IFERROR(H98/H99,"-")</f>
        <v>2.9181089973722599E-2</v>
      </c>
      <c r="J98" s="50">
        <v>174</v>
      </c>
      <c r="K98" s="101">
        <f t="shared" ref="K98" si="168">IFERROR(J98/J99,"-")</f>
        <v>9.0062111801242239E-2</v>
      </c>
      <c r="L98" s="104">
        <f t="shared" si="124"/>
        <v>99910.022988505749</v>
      </c>
      <c r="M98" s="209">
        <f t="shared" si="162"/>
        <v>1.0557611795400764E-2</v>
      </c>
      <c r="P98" s="112"/>
      <c r="Q98" s="112"/>
      <c r="R98" s="112"/>
    </row>
    <row r="99" spans="2:18" ht="12" customHeight="1">
      <c r="B99" s="299"/>
      <c r="C99" s="299"/>
      <c r="D99" s="315"/>
      <c r="E99" s="82" t="s">
        <v>151</v>
      </c>
      <c r="F99" s="83"/>
      <c r="G99" s="84"/>
      <c r="H99" s="85">
        <v>595740050</v>
      </c>
      <c r="I99" s="67" t="s">
        <v>132</v>
      </c>
      <c r="J99" s="52">
        <v>1932</v>
      </c>
      <c r="K99" s="67" t="s">
        <v>132</v>
      </c>
      <c r="L99" s="106">
        <f t="shared" si="124"/>
        <v>308354.06314699794</v>
      </c>
      <c r="M99" s="210">
        <f t="shared" si="162"/>
        <v>0.11722589648686366</v>
      </c>
      <c r="P99" s="112"/>
      <c r="Q99" s="112"/>
      <c r="R99" s="112"/>
    </row>
    <row r="100" spans="2:18">
      <c r="B100" s="298">
        <v>17</v>
      </c>
      <c r="C100" s="298" t="s">
        <v>113</v>
      </c>
      <c r="D100" s="312">
        <f>R20</f>
        <v>23393</v>
      </c>
      <c r="E100" s="57">
        <v>1</v>
      </c>
      <c r="F100" s="86" t="s">
        <v>228</v>
      </c>
      <c r="G100" s="30" t="s">
        <v>229</v>
      </c>
      <c r="H100" s="235">
        <v>102209920</v>
      </c>
      <c r="I100" s="58">
        <f t="shared" ref="I100" si="169">IFERROR(H100/H105,"-")</f>
        <v>0.11982199696310025</v>
      </c>
      <c r="J100" s="46">
        <v>709</v>
      </c>
      <c r="K100" s="58">
        <f t="shared" ref="K100" si="170">IFERROR(J100/J105,"-")</f>
        <v>0.25476104922745241</v>
      </c>
      <c r="L100" s="102">
        <f t="shared" si="124"/>
        <v>144160.67700987306</v>
      </c>
      <c r="M100" s="211">
        <f>IFERROR(J100/$R$20,0)</f>
        <v>3.0308211858248193E-2</v>
      </c>
      <c r="P100" s="112"/>
      <c r="Q100" s="112"/>
      <c r="R100" s="112"/>
    </row>
    <row r="101" spans="2:18">
      <c r="B101" s="316"/>
      <c r="C101" s="316"/>
      <c r="D101" s="313"/>
      <c r="E101" s="60">
        <v>2</v>
      </c>
      <c r="F101" s="75" t="s">
        <v>244</v>
      </c>
      <c r="G101" s="31" t="s">
        <v>245</v>
      </c>
      <c r="H101" s="77">
        <v>44317324</v>
      </c>
      <c r="I101" s="61">
        <f t="shared" ref="I101" si="171">IFERROR(H101/H105,"-")</f>
        <v>5.1953765952861816E-2</v>
      </c>
      <c r="J101" s="48">
        <v>422</v>
      </c>
      <c r="K101" s="61">
        <f t="shared" ref="K101" si="172">IFERROR(J101/J105,"-")</f>
        <v>0.15163492633848366</v>
      </c>
      <c r="L101" s="103">
        <f t="shared" si="124"/>
        <v>105017.35545023697</v>
      </c>
      <c r="M101" s="208">
        <f t="shared" ref="M101:M105" si="173">IFERROR(J101/$R$20,0)</f>
        <v>1.8039584491087078E-2</v>
      </c>
      <c r="P101" s="112"/>
      <c r="Q101" s="112"/>
      <c r="R101" s="112"/>
    </row>
    <row r="102" spans="2:18">
      <c r="B102" s="316"/>
      <c r="C102" s="316"/>
      <c r="D102" s="313"/>
      <c r="E102" s="60">
        <v>3</v>
      </c>
      <c r="F102" s="75" t="s">
        <v>242</v>
      </c>
      <c r="G102" s="34" t="s">
        <v>243</v>
      </c>
      <c r="H102" s="77">
        <v>30955348</v>
      </c>
      <c r="I102" s="61">
        <f t="shared" ref="I102" si="174">IFERROR(H102/H105,"-")</f>
        <v>3.6289350525347361E-2</v>
      </c>
      <c r="J102" s="48">
        <v>302</v>
      </c>
      <c r="K102" s="61">
        <f t="shared" ref="K102" si="175">IFERROR(J102/J105,"-")</f>
        <v>0.10851598993891484</v>
      </c>
      <c r="L102" s="103">
        <f t="shared" si="124"/>
        <v>102501.1523178808</v>
      </c>
      <c r="M102" s="208">
        <f t="shared" si="173"/>
        <v>1.2909844825375112E-2</v>
      </c>
      <c r="P102" s="112"/>
      <c r="Q102" s="112"/>
      <c r="R102" s="112"/>
    </row>
    <row r="103" spans="2:18">
      <c r="B103" s="316"/>
      <c r="C103" s="316"/>
      <c r="D103" s="313"/>
      <c r="E103" s="60">
        <v>4</v>
      </c>
      <c r="F103" s="75" t="s">
        <v>246</v>
      </c>
      <c r="G103" s="34" t="s">
        <v>247</v>
      </c>
      <c r="H103" s="77">
        <v>3926416</v>
      </c>
      <c r="I103" s="61">
        <f t="shared" ref="I103" si="176">IFERROR(H103/H105,"-")</f>
        <v>4.6029877141853578E-3</v>
      </c>
      <c r="J103" s="48">
        <v>43</v>
      </c>
      <c r="K103" s="61">
        <f t="shared" ref="K103" si="177">IFERROR(J103/J105,"-")</f>
        <v>1.545095220984549E-2</v>
      </c>
      <c r="L103" s="103">
        <f t="shared" si="124"/>
        <v>91312</v>
      </c>
      <c r="M103" s="208">
        <f t="shared" si="173"/>
        <v>1.8381567135467875E-3</v>
      </c>
      <c r="P103" s="112"/>
      <c r="Q103" s="112"/>
      <c r="R103" s="112"/>
    </row>
    <row r="104" spans="2:18">
      <c r="B104" s="316"/>
      <c r="C104" s="316"/>
      <c r="D104" s="313"/>
      <c r="E104" s="63">
        <v>5</v>
      </c>
      <c r="F104" s="79" t="s">
        <v>268</v>
      </c>
      <c r="G104" s="35" t="s">
        <v>269</v>
      </c>
      <c r="H104" s="81">
        <v>28596584</v>
      </c>
      <c r="I104" s="101">
        <f t="shared" ref="I104" si="178">IFERROR(H104/H105,"-")</f>
        <v>3.3524141308427222E-2</v>
      </c>
      <c r="J104" s="50">
        <v>328</v>
      </c>
      <c r="K104" s="101">
        <f t="shared" ref="K104" si="179">IFERROR(J104/J105,"-")</f>
        <v>0.11785842615882142</v>
      </c>
      <c r="L104" s="104">
        <f t="shared" si="124"/>
        <v>87184.707317073175</v>
      </c>
      <c r="M104" s="209">
        <f t="shared" si="173"/>
        <v>1.4021288419612706E-2</v>
      </c>
      <c r="P104" s="112"/>
      <c r="Q104" s="112"/>
      <c r="R104" s="112"/>
    </row>
    <row r="105" spans="2:18" ht="12" customHeight="1">
      <c r="B105" s="299"/>
      <c r="C105" s="299"/>
      <c r="D105" s="315"/>
      <c r="E105" s="82" t="s">
        <v>151</v>
      </c>
      <c r="F105" s="83"/>
      <c r="G105" s="84"/>
      <c r="H105" s="85">
        <v>853014660</v>
      </c>
      <c r="I105" s="67" t="s">
        <v>132</v>
      </c>
      <c r="J105" s="52">
        <v>2783</v>
      </c>
      <c r="K105" s="67" t="s">
        <v>132</v>
      </c>
      <c r="L105" s="106">
        <f t="shared" si="124"/>
        <v>306509.04060366511</v>
      </c>
      <c r="M105" s="210">
        <f t="shared" si="173"/>
        <v>0.11896721241396999</v>
      </c>
      <c r="P105" s="112"/>
      <c r="Q105" s="112"/>
      <c r="R105" s="112"/>
    </row>
    <row r="106" spans="2:18" ht="24">
      <c r="B106" s="298">
        <v>18</v>
      </c>
      <c r="C106" s="298" t="s">
        <v>64</v>
      </c>
      <c r="D106" s="312">
        <f>R21</f>
        <v>21155</v>
      </c>
      <c r="E106" s="57">
        <v>1</v>
      </c>
      <c r="F106" s="86" t="s">
        <v>281</v>
      </c>
      <c r="G106" s="30" t="s">
        <v>282</v>
      </c>
      <c r="H106" s="235">
        <v>244751</v>
      </c>
      <c r="I106" s="58">
        <f t="shared" ref="I106" si="180">IFERROR(H106/H111,"-")</f>
        <v>2.8011706522155009E-4</v>
      </c>
      <c r="J106" s="46">
        <v>1</v>
      </c>
      <c r="K106" s="58">
        <f t="shared" ref="K106" si="181">IFERROR(J106/J111,"-")</f>
        <v>3.7850113550340651E-4</v>
      </c>
      <c r="L106" s="102">
        <f t="shared" si="124"/>
        <v>244751</v>
      </c>
      <c r="M106" s="211">
        <f>IFERROR(J106/$R$21,0)</f>
        <v>4.7270148900969035E-5</v>
      </c>
      <c r="P106" s="112"/>
      <c r="Q106" s="112"/>
      <c r="R106" s="112"/>
    </row>
    <row r="107" spans="2:18" ht="24">
      <c r="B107" s="316"/>
      <c r="C107" s="316"/>
      <c r="D107" s="313"/>
      <c r="E107" s="60">
        <v>2</v>
      </c>
      <c r="F107" s="75" t="s">
        <v>248</v>
      </c>
      <c r="G107" s="31" t="s">
        <v>249</v>
      </c>
      <c r="H107" s="77">
        <v>2767788</v>
      </c>
      <c r="I107" s="61">
        <f t="shared" ref="I107" si="182">IFERROR(H107/H111,"-")</f>
        <v>3.1677282287525836E-3</v>
      </c>
      <c r="J107" s="48">
        <v>14</v>
      </c>
      <c r="K107" s="61">
        <f t="shared" ref="K107" si="183">IFERROR(J107/J111,"-")</f>
        <v>5.2990158970476911E-3</v>
      </c>
      <c r="L107" s="103">
        <f t="shared" si="124"/>
        <v>197699.14285714287</v>
      </c>
      <c r="M107" s="208">
        <f t="shared" ref="M107:M111" si="184">IFERROR(J107/$R$21,0)</f>
        <v>6.6178208461356656E-4</v>
      </c>
      <c r="P107" s="112"/>
      <c r="Q107" s="112"/>
      <c r="R107" s="112"/>
    </row>
    <row r="108" spans="2:18">
      <c r="B108" s="316"/>
      <c r="C108" s="316"/>
      <c r="D108" s="313"/>
      <c r="E108" s="60">
        <v>3</v>
      </c>
      <c r="F108" s="75" t="s">
        <v>228</v>
      </c>
      <c r="G108" s="34" t="s">
        <v>229</v>
      </c>
      <c r="H108" s="77">
        <v>97297586</v>
      </c>
      <c r="I108" s="61">
        <f t="shared" ref="I108" si="185">IFERROR(H108/H111,"-")</f>
        <v>0.11135690658449353</v>
      </c>
      <c r="J108" s="48">
        <v>706</v>
      </c>
      <c r="K108" s="61">
        <f t="shared" ref="K108" si="186">IFERROR(J108/J111,"-")</f>
        <v>0.26722180166540499</v>
      </c>
      <c r="L108" s="103">
        <f t="shared" si="124"/>
        <v>137815.27762039661</v>
      </c>
      <c r="M108" s="208">
        <f t="shared" si="184"/>
        <v>3.3372725124084138E-2</v>
      </c>
      <c r="P108" s="112"/>
      <c r="Q108" s="112"/>
      <c r="R108" s="112"/>
    </row>
    <row r="109" spans="2:18">
      <c r="B109" s="316"/>
      <c r="C109" s="316"/>
      <c r="D109" s="313"/>
      <c r="E109" s="60">
        <v>4</v>
      </c>
      <c r="F109" s="75" t="s">
        <v>242</v>
      </c>
      <c r="G109" s="34" t="s">
        <v>243</v>
      </c>
      <c r="H109" s="77">
        <v>31797744</v>
      </c>
      <c r="I109" s="61">
        <f t="shared" ref="I109" si="187">IFERROR(H109/H111,"-")</f>
        <v>3.6392458988711594E-2</v>
      </c>
      <c r="J109" s="48">
        <v>234</v>
      </c>
      <c r="K109" s="61">
        <f t="shared" ref="K109" si="188">IFERROR(J109/J111,"-")</f>
        <v>8.8569265707797121E-2</v>
      </c>
      <c r="L109" s="103">
        <f t="shared" si="124"/>
        <v>135887.79487179487</v>
      </c>
      <c r="M109" s="208">
        <f t="shared" si="184"/>
        <v>1.1061214842826754E-2</v>
      </c>
      <c r="P109" s="112"/>
      <c r="Q109" s="112"/>
      <c r="R109" s="112"/>
    </row>
    <row r="110" spans="2:18">
      <c r="B110" s="316"/>
      <c r="C110" s="316"/>
      <c r="D110" s="313"/>
      <c r="E110" s="63">
        <v>5</v>
      </c>
      <c r="F110" s="79" t="s">
        <v>252</v>
      </c>
      <c r="G110" s="35" t="s">
        <v>253</v>
      </c>
      <c r="H110" s="81">
        <v>10245284</v>
      </c>
      <c r="I110" s="101">
        <f t="shared" ref="I110" si="189">IFERROR(H110/H111,"-")</f>
        <v>1.1725708521890834E-2</v>
      </c>
      <c r="J110" s="50">
        <v>85</v>
      </c>
      <c r="K110" s="101">
        <f t="shared" ref="K110" si="190">IFERROR(J110/J111,"-")</f>
        <v>3.2172596517789552E-2</v>
      </c>
      <c r="L110" s="104">
        <f t="shared" si="124"/>
        <v>120532.75294117647</v>
      </c>
      <c r="M110" s="209">
        <f t="shared" si="184"/>
        <v>4.0179626565823683E-3</v>
      </c>
      <c r="P110" s="112"/>
      <c r="Q110" s="112"/>
      <c r="R110" s="112"/>
    </row>
    <row r="111" spans="2:18" ht="12" customHeight="1">
      <c r="B111" s="299"/>
      <c r="C111" s="299"/>
      <c r="D111" s="315"/>
      <c r="E111" s="82" t="s">
        <v>151</v>
      </c>
      <c r="F111" s="83"/>
      <c r="G111" s="84"/>
      <c r="H111" s="85">
        <v>873745410</v>
      </c>
      <c r="I111" s="67" t="s">
        <v>132</v>
      </c>
      <c r="J111" s="52">
        <v>2642</v>
      </c>
      <c r="K111" s="67" t="s">
        <v>132</v>
      </c>
      <c r="L111" s="106">
        <f t="shared" si="124"/>
        <v>330713.62982588948</v>
      </c>
      <c r="M111" s="210">
        <f t="shared" si="184"/>
        <v>0.1248877333963602</v>
      </c>
      <c r="P111" s="112"/>
      <c r="Q111" s="112"/>
      <c r="R111" s="112"/>
    </row>
    <row r="112" spans="2:18">
      <c r="B112" s="298">
        <v>19</v>
      </c>
      <c r="C112" s="298" t="s">
        <v>114</v>
      </c>
      <c r="D112" s="312">
        <f>R22</f>
        <v>14704</v>
      </c>
      <c r="E112" s="57">
        <v>1</v>
      </c>
      <c r="F112" s="86" t="s">
        <v>228</v>
      </c>
      <c r="G112" s="30" t="s">
        <v>229</v>
      </c>
      <c r="H112" s="235">
        <v>43730962</v>
      </c>
      <c r="I112" s="58">
        <f t="shared" ref="I112" si="191">IFERROR(H112/H117,"-")</f>
        <v>0.10480877887588502</v>
      </c>
      <c r="J112" s="46">
        <v>335</v>
      </c>
      <c r="K112" s="58">
        <f t="shared" ref="K112" si="192">IFERROR(J112/J117,"-")</f>
        <v>0.23119392684610077</v>
      </c>
      <c r="L112" s="102">
        <f t="shared" si="124"/>
        <v>130540.18507462686</v>
      </c>
      <c r="M112" s="211">
        <f>IFERROR(J112/$R$22,0)</f>
        <v>2.27829162132753E-2</v>
      </c>
      <c r="P112" s="112"/>
      <c r="Q112" s="112"/>
      <c r="R112" s="112"/>
    </row>
    <row r="113" spans="2:18" ht="24">
      <c r="B113" s="316"/>
      <c r="C113" s="316"/>
      <c r="D113" s="313"/>
      <c r="E113" s="60">
        <v>2</v>
      </c>
      <c r="F113" s="75" t="s">
        <v>248</v>
      </c>
      <c r="G113" s="31" t="s">
        <v>249</v>
      </c>
      <c r="H113" s="77">
        <v>1535001</v>
      </c>
      <c r="I113" s="61">
        <f t="shared" ref="I113" si="193">IFERROR(H113/H117,"-")</f>
        <v>3.6788941524602725E-3</v>
      </c>
      <c r="J113" s="48">
        <v>12</v>
      </c>
      <c r="K113" s="61">
        <f t="shared" ref="K113" si="194">IFERROR(J113/J117,"-")</f>
        <v>8.2815734989648039E-3</v>
      </c>
      <c r="L113" s="103">
        <f t="shared" si="124"/>
        <v>127916.75</v>
      </c>
      <c r="M113" s="208">
        <f t="shared" ref="M113:M117" si="195">IFERROR(J113/$R$22,0)</f>
        <v>8.1610446137105551E-4</v>
      </c>
      <c r="P113" s="112"/>
      <c r="Q113" s="112"/>
      <c r="R113" s="112"/>
    </row>
    <row r="114" spans="2:18">
      <c r="B114" s="316"/>
      <c r="C114" s="316"/>
      <c r="D114" s="313"/>
      <c r="E114" s="60">
        <v>3</v>
      </c>
      <c r="F114" s="75" t="s">
        <v>258</v>
      </c>
      <c r="G114" s="34" t="s">
        <v>259</v>
      </c>
      <c r="H114" s="77">
        <v>22023451</v>
      </c>
      <c r="I114" s="61">
        <f t="shared" ref="I114" si="196">IFERROR(H114/H117,"-")</f>
        <v>5.278299173804795E-2</v>
      </c>
      <c r="J114" s="48">
        <v>209</v>
      </c>
      <c r="K114" s="61">
        <f t="shared" ref="K114" si="197">IFERROR(J114/J117,"-")</f>
        <v>0.14423740510697033</v>
      </c>
      <c r="L114" s="103">
        <f t="shared" si="124"/>
        <v>105375.36363636363</v>
      </c>
      <c r="M114" s="208">
        <f t="shared" si="195"/>
        <v>1.4213819368879216E-2</v>
      </c>
      <c r="P114" s="112"/>
      <c r="Q114" s="112"/>
      <c r="R114" s="112"/>
    </row>
    <row r="115" spans="2:18" ht="24">
      <c r="B115" s="316"/>
      <c r="C115" s="316"/>
      <c r="D115" s="313"/>
      <c r="E115" s="60">
        <v>4</v>
      </c>
      <c r="F115" s="75" t="s">
        <v>281</v>
      </c>
      <c r="G115" s="34" t="s">
        <v>282</v>
      </c>
      <c r="H115" s="77">
        <v>203939</v>
      </c>
      <c r="I115" s="61">
        <f t="shared" ref="I115" si="198">IFERROR(H115/H117,"-")</f>
        <v>4.887749223346405E-4</v>
      </c>
      <c r="J115" s="48">
        <v>2</v>
      </c>
      <c r="K115" s="61">
        <f t="shared" ref="K115" si="199">IFERROR(J115/J117,"-")</f>
        <v>1.3802622498274672E-3</v>
      </c>
      <c r="L115" s="103">
        <f t="shared" si="124"/>
        <v>101969.5</v>
      </c>
      <c r="M115" s="208">
        <f t="shared" si="195"/>
        <v>1.3601741022850925E-4</v>
      </c>
      <c r="P115" s="112"/>
      <c r="Q115" s="112"/>
      <c r="R115" s="112"/>
    </row>
    <row r="116" spans="2:18">
      <c r="B116" s="316"/>
      <c r="C116" s="316"/>
      <c r="D116" s="313"/>
      <c r="E116" s="63">
        <v>5</v>
      </c>
      <c r="F116" s="79" t="s">
        <v>252</v>
      </c>
      <c r="G116" s="35" t="s">
        <v>253</v>
      </c>
      <c r="H116" s="81">
        <v>4371754</v>
      </c>
      <c r="I116" s="101">
        <f t="shared" ref="I116" si="200">IFERROR(H116/H117,"-")</f>
        <v>1.047766107422393E-2</v>
      </c>
      <c r="J116" s="50">
        <v>44</v>
      </c>
      <c r="K116" s="101">
        <f t="shared" ref="K116" si="201">IFERROR(J116/J117,"-")</f>
        <v>3.036576949620428E-2</v>
      </c>
      <c r="L116" s="104">
        <f t="shared" si="124"/>
        <v>99358.045454545456</v>
      </c>
      <c r="M116" s="209">
        <f t="shared" si="195"/>
        <v>2.9923830250272033E-3</v>
      </c>
      <c r="P116" s="112"/>
      <c r="Q116" s="112"/>
      <c r="R116" s="112"/>
    </row>
    <row r="117" spans="2:18" ht="12" customHeight="1">
      <c r="B117" s="299"/>
      <c r="C117" s="299"/>
      <c r="D117" s="315"/>
      <c r="E117" s="82" t="s">
        <v>151</v>
      </c>
      <c r="F117" s="83"/>
      <c r="G117" s="84"/>
      <c r="H117" s="85">
        <v>417245220</v>
      </c>
      <c r="I117" s="67" t="s">
        <v>132</v>
      </c>
      <c r="J117" s="52">
        <v>1449</v>
      </c>
      <c r="K117" s="67" t="s">
        <v>132</v>
      </c>
      <c r="L117" s="106">
        <f t="shared" si="124"/>
        <v>287953.91304347827</v>
      </c>
      <c r="M117" s="210">
        <f t="shared" si="195"/>
        <v>9.8544613710554951E-2</v>
      </c>
      <c r="P117" s="112"/>
      <c r="Q117" s="112"/>
      <c r="R117" s="112"/>
    </row>
    <row r="118" spans="2:18">
      <c r="B118" s="298">
        <v>20</v>
      </c>
      <c r="C118" s="298" t="s">
        <v>115</v>
      </c>
      <c r="D118" s="312">
        <f>R23</f>
        <v>21797</v>
      </c>
      <c r="E118" s="57">
        <v>1</v>
      </c>
      <c r="F118" s="86" t="s">
        <v>238</v>
      </c>
      <c r="G118" s="30" t="s">
        <v>239</v>
      </c>
      <c r="H118" s="235">
        <v>27307143</v>
      </c>
      <c r="I118" s="58">
        <f t="shared" ref="I118" si="202">IFERROR(H118/H123,"-")</f>
        <v>4.2139222125174763E-2</v>
      </c>
      <c r="J118" s="46">
        <v>117</v>
      </c>
      <c r="K118" s="58">
        <f t="shared" ref="K118" si="203">IFERROR(J118/J123,"-")</f>
        <v>5.2372426141450316E-2</v>
      </c>
      <c r="L118" s="102">
        <f t="shared" si="124"/>
        <v>233394.38461538462</v>
      </c>
      <c r="M118" s="211">
        <f>IFERROR(J118/$R$23,0)</f>
        <v>5.3677111529109511E-3</v>
      </c>
      <c r="P118" s="112"/>
      <c r="Q118" s="112"/>
      <c r="R118" s="112"/>
    </row>
    <row r="119" spans="2:18">
      <c r="B119" s="316"/>
      <c r="C119" s="316"/>
      <c r="D119" s="313"/>
      <c r="E119" s="60">
        <v>2</v>
      </c>
      <c r="F119" s="75" t="s">
        <v>228</v>
      </c>
      <c r="G119" s="31" t="s">
        <v>229</v>
      </c>
      <c r="H119" s="77">
        <v>80475698</v>
      </c>
      <c r="I119" s="61">
        <f t="shared" ref="I119" si="204">IFERROR(H119/H123,"-")</f>
        <v>0.12418667576100811</v>
      </c>
      <c r="J119" s="48">
        <v>536</v>
      </c>
      <c r="K119" s="61">
        <f t="shared" ref="K119" si="205">IFERROR(J119/J123,"-")</f>
        <v>0.23992837958818264</v>
      </c>
      <c r="L119" s="103">
        <f t="shared" si="124"/>
        <v>150141.2276119403</v>
      </c>
      <c r="M119" s="208">
        <f t="shared" ref="M119:M123" si="206">IFERROR(J119/$R$23,0)</f>
        <v>2.4590539982566408E-2</v>
      </c>
      <c r="P119" s="112"/>
      <c r="Q119" s="112"/>
      <c r="R119" s="112"/>
    </row>
    <row r="120" spans="2:18">
      <c r="B120" s="316"/>
      <c r="C120" s="316"/>
      <c r="D120" s="313"/>
      <c r="E120" s="60">
        <v>3</v>
      </c>
      <c r="F120" s="75" t="s">
        <v>268</v>
      </c>
      <c r="G120" s="34" t="s">
        <v>269</v>
      </c>
      <c r="H120" s="77">
        <v>24694360</v>
      </c>
      <c r="I120" s="61">
        <f t="shared" ref="I120" si="207">IFERROR(H120/H123,"-")</f>
        <v>3.8107286481014531E-2</v>
      </c>
      <c r="J120" s="48">
        <v>218</v>
      </c>
      <c r="K120" s="61">
        <f t="shared" ref="K120" si="208">IFERROR(J120/J123,"-")</f>
        <v>9.7582811101163833E-2</v>
      </c>
      <c r="L120" s="103">
        <f t="shared" si="124"/>
        <v>113276.88073394496</v>
      </c>
      <c r="M120" s="208">
        <f t="shared" si="206"/>
        <v>1.0001376336193054E-2</v>
      </c>
      <c r="P120" s="112"/>
      <c r="Q120" s="112"/>
      <c r="R120" s="112"/>
    </row>
    <row r="121" spans="2:18">
      <c r="B121" s="316"/>
      <c r="C121" s="316"/>
      <c r="D121" s="313"/>
      <c r="E121" s="60">
        <v>4</v>
      </c>
      <c r="F121" s="75" t="s">
        <v>242</v>
      </c>
      <c r="G121" s="34" t="s">
        <v>243</v>
      </c>
      <c r="H121" s="77">
        <v>26230930</v>
      </c>
      <c r="I121" s="61">
        <f t="shared" ref="I121" si="209">IFERROR(H121/H123,"-")</f>
        <v>4.0478455978346414E-2</v>
      </c>
      <c r="J121" s="48">
        <v>253</v>
      </c>
      <c r="K121" s="61">
        <f t="shared" ref="K121" si="210">IFERROR(J121/J123,"-")</f>
        <v>0.11324977618621307</v>
      </c>
      <c r="L121" s="103">
        <f t="shared" si="124"/>
        <v>103679.56521739131</v>
      </c>
      <c r="M121" s="208">
        <f t="shared" si="206"/>
        <v>1.160710189475616E-2</v>
      </c>
      <c r="P121" s="112"/>
      <c r="Q121" s="112"/>
      <c r="R121" s="112"/>
    </row>
    <row r="122" spans="2:18">
      <c r="B122" s="316"/>
      <c r="C122" s="316"/>
      <c r="D122" s="313"/>
      <c r="E122" s="63">
        <v>5</v>
      </c>
      <c r="F122" s="79" t="s">
        <v>244</v>
      </c>
      <c r="G122" s="35" t="s">
        <v>245</v>
      </c>
      <c r="H122" s="81">
        <v>25850893</v>
      </c>
      <c r="I122" s="101">
        <f t="shared" ref="I122" si="211">IFERROR(H122/H123,"-")</f>
        <v>3.9891999037069727E-2</v>
      </c>
      <c r="J122" s="50">
        <v>280</v>
      </c>
      <c r="K122" s="101">
        <f t="shared" ref="K122" si="212">IFERROR(J122/J123,"-")</f>
        <v>0.12533572068039392</v>
      </c>
      <c r="L122" s="104">
        <f t="shared" si="124"/>
        <v>92324.617857142861</v>
      </c>
      <c r="M122" s="209">
        <f t="shared" si="206"/>
        <v>1.284580446850484E-2</v>
      </c>
      <c r="P122" s="112"/>
      <c r="Q122" s="112"/>
      <c r="R122" s="112"/>
    </row>
    <row r="123" spans="2:18" ht="12" customHeight="1">
      <c r="B123" s="299"/>
      <c r="C123" s="299"/>
      <c r="D123" s="315"/>
      <c r="E123" s="82" t="s">
        <v>151</v>
      </c>
      <c r="F123" s="83"/>
      <c r="G123" s="84"/>
      <c r="H123" s="85">
        <v>648022000</v>
      </c>
      <c r="I123" s="67" t="s">
        <v>132</v>
      </c>
      <c r="J123" s="52">
        <v>2234</v>
      </c>
      <c r="K123" s="67" t="s">
        <v>132</v>
      </c>
      <c r="L123" s="106">
        <f t="shared" si="124"/>
        <v>290072.5156669651</v>
      </c>
      <c r="M123" s="210">
        <f t="shared" si="206"/>
        <v>0.1024911685094279</v>
      </c>
      <c r="P123" s="112"/>
      <c r="Q123" s="112"/>
      <c r="R123" s="112"/>
    </row>
    <row r="124" spans="2:18">
      <c r="B124" s="298">
        <v>21</v>
      </c>
      <c r="C124" s="298" t="s">
        <v>116</v>
      </c>
      <c r="D124" s="312">
        <f>R24</f>
        <v>14535</v>
      </c>
      <c r="E124" s="57">
        <v>1</v>
      </c>
      <c r="F124" s="86" t="s">
        <v>242</v>
      </c>
      <c r="G124" s="30" t="s">
        <v>243</v>
      </c>
      <c r="H124" s="235">
        <v>22637168</v>
      </c>
      <c r="I124" s="58">
        <f t="shared" ref="I124" si="213">IFERROR(H124/H129,"-")</f>
        <v>4.5024762839087677E-2</v>
      </c>
      <c r="J124" s="46">
        <v>171</v>
      </c>
      <c r="K124" s="58">
        <f t="shared" ref="K124" si="214">IFERROR(J124/J129,"-")</f>
        <v>0.11227839789888379</v>
      </c>
      <c r="L124" s="102">
        <f t="shared" si="124"/>
        <v>132381.09941520469</v>
      </c>
      <c r="M124" s="211">
        <f>IFERROR(J124/$R$24,0)</f>
        <v>1.1764705882352941E-2</v>
      </c>
      <c r="P124" s="112"/>
      <c r="Q124" s="112"/>
      <c r="R124" s="112"/>
    </row>
    <row r="125" spans="2:18">
      <c r="B125" s="316"/>
      <c r="C125" s="316"/>
      <c r="D125" s="313"/>
      <c r="E125" s="60">
        <v>2</v>
      </c>
      <c r="F125" s="75" t="s">
        <v>228</v>
      </c>
      <c r="G125" s="31" t="s">
        <v>229</v>
      </c>
      <c r="H125" s="77">
        <v>41498626</v>
      </c>
      <c r="I125" s="61">
        <f t="shared" ref="I125" si="215">IFERROR(H125/H129,"-")</f>
        <v>8.2539732611340691E-2</v>
      </c>
      <c r="J125" s="48">
        <v>334</v>
      </c>
      <c r="K125" s="61">
        <f t="shared" ref="K125" si="216">IFERROR(J125/J129,"-")</f>
        <v>0.21930400525279053</v>
      </c>
      <c r="L125" s="103">
        <f t="shared" si="124"/>
        <v>124247.38323353294</v>
      </c>
      <c r="M125" s="208">
        <f t="shared" ref="M125:M129" si="217">IFERROR(J125/$R$24,0)</f>
        <v>2.2979016167870656E-2</v>
      </c>
      <c r="P125" s="112"/>
      <c r="Q125" s="112"/>
      <c r="R125" s="112"/>
    </row>
    <row r="126" spans="2:18">
      <c r="B126" s="316"/>
      <c r="C126" s="316"/>
      <c r="D126" s="313"/>
      <c r="E126" s="60">
        <v>3</v>
      </c>
      <c r="F126" s="75" t="s">
        <v>238</v>
      </c>
      <c r="G126" s="34" t="s">
        <v>239</v>
      </c>
      <c r="H126" s="77">
        <v>9670714</v>
      </c>
      <c r="I126" s="61">
        <f t="shared" ref="I126" si="218">IFERROR(H126/H129,"-")</f>
        <v>1.9234809068636366E-2</v>
      </c>
      <c r="J126" s="48">
        <v>83</v>
      </c>
      <c r="K126" s="61">
        <f t="shared" ref="K126" si="219">IFERROR(J126/J129,"-")</f>
        <v>5.4497701904136574E-2</v>
      </c>
      <c r="L126" s="103">
        <f t="shared" si="124"/>
        <v>116514.6265060241</v>
      </c>
      <c r="M126" s="208">
        <f t="shared" si="217"/>
        <v>5.7103543171654622E-3</v>
      </c>
      <c r="P126" s="112"/>
      <c r="Q126" s="112"/>
      <c r="R126" s="112"/>
    </row>
    <row r="127" spans="2:18" ht="24">
      <c r="B127" s="316"/>
      <c r="C127" s="316"/>
      <c r="D127" s="313"/>
      <c r="E127" s="60">
        <v>4</v>
      </c>
      <c r="F127" s="75" t="s">
        <v>271</v>
      </c>
      <c r="G127" s="34" t="s">
        <v>272</v>
      </c>
      <c r="H127" s="77">
        <v>22814422</v>
      </c>
      <c r="I127" s="61">
        <f t="shared" ref="I127" si="220">IFERROR(H127/H129,"-")</f>
        <v>4.537731662639357E-2</v>
      </c>
      <c r="J127" s="48">
        <v>199</v>
      </c>
      <c r="K127" s="61">
        <f t="shared" ref="K127" si="221">IFERROR(J127/J129,"-")</f>
        <v>0.13066316480630336</v>
      </c>
      <c r="L127" s="103">
        <f t="shared" si="124"/>
        <v>114645.33668341709</v>
      </c>
      <c r="M127" s="208">
        <f t="shared" si="217"/>
        <v>1.3691090471276229E-2</v>
      </c>
      <c r="P127" s="112"/>
      <c r="Q127" s="112"/>
      <c r="R127" s="112"/>
    </row>
    <row r="128" spans="2:18">
      <c r="B128" s="316"/>
      <c r="C128" s="316"/>
      <c r="D128" s="313"/>
      <c r="E128" s="63">
        <v>5</v>
      </c>
      <c r="F128" s="79" t="s">
        <v>252</v>
      </c>
      <c r="G128" s="35" t="s">
        <v>253</v>
      </c>
      <c r="H128" s="81">
        <v>7054928</v>
      </c>
      <c r="I128" s="101">
        <f t="shared" ref="I128" si="222">IFERROR(H128/H129,"-")</f>
        <v>1.4032075922519954E-2</v>
      </c>
      <c r="J128" s="50">
        <v>64</v>
      </c>
      <c r="K128" s="101">
        <f t="shared" ref="K128" si="223">IFERROR(J128/J129,"-")</f>
        <v>4.2022324359816149E-2</v>
      </c>
      <c r="L128" s="104">
        <f t="shared" si="124"/>
        <v>110233.25</v>
      </c>
      <c r="M128" s="209">
        <f t="shared" si="217"/>
        <v>4.4031647746818024E-3</v>
      </c>
      <c r="P128" s="112"/>
      <c r="Q128" s="112"/>
      <c r="R128" s="112"/>
    </row>
    <row r="129" spans="2:18" ht="12" customHeight="1">
      <c r="B129" s="299"/>
      <c r="C129" s="299"/>
      <c r="D129" s="315"/>
      <c r="E129" s="82" t="s">
        <v>151</v>
      </c>
      <c r="F129" s="83"/>
      <c r="G129" s="84"/>
      <c r="H129" s="85">
        <v>502771510</v>
      </c>
      <c r="I129" s="67" t="s">
        <v>132</v>
      </c>
      <c r="J129" s="52">
        <v>1523</v>
      </c>
      <c r="K129" s="67" t="s">
        <v>132</v>
      </c>
      <c r="L129" s="106">
        <f t="shared" si="124"/>
        <v>330119.17925147736</v>
      </c>
      <c r="M129" s="210">
        <f t="shared" si="217"/>
        <v>0.10478156174750602</v>
      </c>
      <c r="P129" s="112"/>
      <c r="Q129" s="112"/>
      <c r="R129" s="112"/>
    </row>
    <row r="130" spans="2:18">
      <c r="B130" s="298">
        <v>22</v>
      </c>
      <c r="C130" s="298" t="s">
        <v>65</v>
      </c>
      <c r="D130" s="312">
        <f>R25</f>
        <v>18539</v>
      </c>
      <c r="E130" s="57">
        <v>1</v>
      </c>
      <c r="F130" s="86" t="s">
        <v>228</v>
      </c>
      <c r="G130" s="30" t="s">
        <v>229</v>
      </c>
      <c r="H130" s="235">
        <v>57125061</v>
      </c>
      <c r="I130" s="58">
        <f t="shared" ref="I130" si="224">IFERROR(H130/H135,"-")</f>
        <v>0.10650524981294715</v>
      </c>
      <c r="J130" s="46">
        <v>420</v>
      </c>
      <c r="K130" s="58">
        <f t="shared" ref="K130" si="225">IFERROR(J130/J135,"-")</f>
        <v>0.23728813559322035</v>
      </c>
      <c r="L130" s="102">
        <f t="shared" si="124"/>
        <v>136012.04999999999</v>
      </c>
      <c r="M130" s="211">
        <f>IFERROR(J130/$R$25,0)</f>
        <v>2.265494363234263E-2</v>
      </c>
      <c r="P130" s="112"/>
      <c r="Q130" s="112"/>
      <c r="R130" s="112"/>
    </row>
    <row r="131" spans="2:18">
      <c r="B131" s="316"/>
      <c r="C131" s="316"/>
      <c r="D131" s="313"/>
      <c r="E131" s="60">
        <v>2</v>
      </c>
      <c r="F131" s="75" t="s">
        <v>238</v>
      </c>
      <c r="G131" s="31" t="s">
        <v>239</v>
      </c>
      <c r="H131" s="77">
        <v>12474929</v>
      </c>
      <c r="I131" s="61">
        <f t="shared" ref="I131" si="226">IFERROR(H131/H135,"-")</f>
        <v>2.3258538481801865E-2</v>
      </c>
      <c r="J131" s="48">
        <v>101</v>
      </c>
      <c r="K131" s="61">
        <f t="shared" ref="K131" si="227">IFERROR(J131/J135,"-")</f>
        <v>5.7062146892655367E-2</v>
      </c>
      <c r="L131" s="103">
        <f t="shared" si="124"/>
        <v>123514.14851485149</v>
      </c>
      <c r="M131" s="208">
        <f t="shared" ref="M131:M135" si="228">IFERROR(J131/$R$25,0)</f>
        <v>5.4479745401585849E-3</v>
      </c>
      <c r="P131" s="112"/>
      <c r="Q131" s="112"/>
      <c r="R131" s="112"/>
    </row>
    <row r="132" spans="2:18">
      <c r="B132" s="316"/>
      <c r="C132" s="316"/>
      <c r="D132" s="313"/>
      <c r="E132" s="60">
        <v>3</v>
      </c>
      <c r="F132" s="75" t="s">
        <v>240</v>
      </c>
      <c r="G132" s="34" t="s">
        <v>241</v>
      </c>
      <c r="H132" s="77">
        <v>558296</v>
      </c>
      <c r="I132" s="61">
        <f t="shared" ref="I132" si="229">IFERROR(H132/H135,"-")</f>
        <v>1.0408996315919758E-3</v>
      </c>
      <c r="J132" s="48">
        <v>5</v>
      </c>
      <c r="K132" s="61">
        <f t="shared" ref="K132" si="230">IFERROR(J132/J135,"-")</f>
        <v>2.8248587570621469E-3</v>
      </c>
      <c r="L132" s="103">
        <f t="shared" si="124"/>
        <v>111659.2</v>
      </c>
      <c r="M132" s="208">
        <f t="shared" si="228"/>
        <v>2.6970170990884082E-4</v>
      </c>
      <c r="P132" s="112"/>
      <c r="Q132" s="112"/>
      <c r="R132" s="112"/>
    </row>
    <row r="133" spans="2:18">
      <c r="B133" s="316"/>
      <c r="C133" s="316"/>
      <c r="D133" s="313"/>
      <c r="E133" s="60">
        <v>4</v>
      </c>
      <c r="F133" s="75" t="s">
        <v>244</v>
      </c>
      <c r="G133" s="34" t="s">
        <v>245</v>
      </c>
      <c r="H133" s="77">
        <v>28915461</v>
      </c>
      <c r="I133" s="61">
        <f t="shared" ref="I133" si="231">IFERROR(H133/H135,"-")</f>
        <v>5.3910636476371211E-2</v>
      </c>
      <c r="J133" s="48">
        <v>264</v>
      </c>
      <c r="K133" s="61">
        <f t="shared" ref="K133" si="232">IFERROR(J133/J135,"-")</f>
        <v>0.14915254237288136</v>
      </c>
      <c r="L133" s="103">
        <f t="shared" si="124"/>
        <v>109528.26136363637</v>
      </c>
      <c r="M133" s="208">
        <f t="shared" si="228"/>
        <v>1.4240250283186795E-2</v>
      </c>
      <c r="P133" s="112"/>
      <c r="Q133" s="112"/>
      <c r="R133" s="112"/>
    </row>
    <row r="134" spans="2:18" ht="24">
      <c r="B134" s="316"/>
      <c r="C134" s="316"/>
      <c r="D134" s="313"/>
      <c r="E134" s="63">
        <v>5</v>
      </c>
      <c r="F134" s="79" t="s">
        <v>266</v>
      </c>
      <c r="G134" s="35" t="s">
        <v>267</v>
      </c>
      <c r="H134" s="81">
        <v>8510844</v>
      </c>
      <c r="I134" s="101">
        <f t="shared" ref="I134" si="233">IFERROR(H134/H135,"-")</f>
        <v>1.5867809162409863E-2</v>
      </c>
      <c r="J134" s="50">
        <v>80</v>
      </c>
      <c r="K134" s="101">
        <f t="shared" ref="K134" si="234">IFERROR(J134/J135,"-")</f>
        <v>4.519774011299435E-2</v>
      </c>
      <c r="L134" s="104">
        <f t="shared" si="124"/>
        <v>106385.55</v>
      </c>
      <c r="M134" s="209">
        <f t="shared" si="228"/>
        <v>4.3152273585414531E-3</v>
      </c>
      <c r="P134" s="112"/>
      <c r="Q134" s="112"/>
      <c r="R134" s="112"/>
    </row>
    <row r="135" spans="2:18" ht="12" customHeight="1">
      <c r="B135" s="299"/>
      <c r="C135" s="299"/>
      <c r="D135" s="315"/>
      <c r="E135" s="82" t="s">
        <v>151</v>
      </c>
      <c r="F135" s="83"/>
      <c r="G135" s="84"/>
      <c r="H135" s="85">
        <v>536359110</v>
      </c>
      <c r="I135" s="67" t="s">
        <v>132</v>
      </c>
      <c r="J135" s="52">
        <v>1770</v>
      </c>
      <c r="K135" s="67" t="s">
        <v>132</v>
      </c>
      <c r="L135" s="106">
        <f t="shared" si="124"/>
        <v>303027.74576271186</v>
      </c>
      <c r="M135" s="210">
        <f t="shared" si="228"/>
        <v>9.5474405307729646E-2</v>
      </c>
      <c r="P135" s="112"/>
      <c r="Q135" s="112"/>
      <c r="R135" s="112"/>
    </row>
    <row r="136" spans="2:18">
      <c r="B136" s="298">
        <v>23</v>
      </c>
      <c r="C136" s="298" t="s">
        <v>117</v>
      </c>
      <c r="D136" s="312">
        <f>R26</f>
        <v>30667</v>
      </c>
      <c r="E136" s="57">
        <v>1</v>
      </c>
      <c r="F136" s="86" t="s">
        <v>240</v>
      </c>
      <c r="G136" s="30" t="s">
        <v>241</v>
      </c>
      <c r="H136" s="235">
        <v>1715993</v>
      </c>
      <c r="I136" s="58">
        <f t="shared" ref="I136" si="235">IFERROR(H136/H141,"-")</f>
        <v>1.5411901221057762E-3</v>
      </c>
      <c r="J136" s="46">
        <v>7</v>
      </c>
      <c r="K136" s="58">
        <f t="shared" ref="K136" si="236">IFERROR(J136/J141,"-")</f>
        <v>2.165841584158416E-3</v>
      </c>
      <c r="L136" s="102">
        <f t="shared" si="124"/>
        <v>245141.85714285713</v>
      </c>
      <c r="M136" s="211">
        <f>IFERROR(J136/$R$26,0)</f>
        <v>2.2825838849577722E-4</v>
      </c>
      <c r="P136" s="112"/>
      <c r="Q136" s="112"/>
      <c r="R136" s="112"/>
    </row>
    <row r="137" spans="2:18">
      <c r="B137" s="316"/>
      <c r="C137" s="316"/>
      <c r="D137" s="313"/>
      <c r="E137" s="60">
        <v>2</v>
      </c>
      <c r="F137" s="75" t="s">
        <v>238</v>
      </c>
      <c r="G137" s="31" t="s">
        <v>239</v>
      </c>
      <c r="H137" s="77">
        <v>26194117</v>
      </c>
      <c r="I137" s="61">
        <f t="shared" ref="I137" si="237">IFERROR(H137/H141,"-")</f>
        <v>2.3525803647032936E-2</v>
      </c>
      <c r="J137" s="48">
        <v>148</v>
      </c>
      <c r="K137" s="61">
        <f t="shared" ref="K137" si="238">IFERROR(J137/J141,"-")</f>
        <v>4.5792079207920791E-2</v>
      </c>
      <c r="L137" s="103">
        <f t="shared" si="124"/>
        <v>176987.27702702704</v>
      </c>
      <c r="M137" s="208">
        <f t="shared" ref="M137:M141" si="239">IFERROR(J137/$R$26,0)</f>
        <v>4.8260344996250044E-3</v>
      </c>
      <c r="P137" s="112"/>
      <c r="Q137" s="112"/>
      <c r="R137" s="112"/>
    </row>
    <row r="138" spans="2:18">
      <c r="B138" s="316"/>
      <c r="C138" s="316"/>
      <c r="D138" s="313"/>
      <c r="E138" s="60">
        <v>3</v>
      </c>
      <c r="F138" s="75" t="s">
        <v>228</v>
      </c>
      <c r="G138" s="34" t="s">
        <v>229</v>
      </c>
      <c r="H138" s="77">
        <v>103057765</v>
      </c>
      <c r="I138" s="61">
        <f t="shared" ref="I138" si="240">IFERROR(H138/H141,"-")</f>
        <v>9.2559590525310056E-2</v>
      </c>
      <c r="J138" s="48">
        <v>730</v>
      </c>
      <c r="K138" s="61">
        <f t="shared" ref="K138" si="241">IFERROR(J138/J141,"-")</f>
        <v>0.22586633663366337</v>
      </c>
      <c r="L138" s="103">
        <f t="shared" ref="L138:L201" si="242">IFERROR(H138/J138,"-")</f>
        <v>141175.0205479452</v>
      </c>
      <c r="M138" s="208">
        <f t="shared" si="239"/>
        <v>2.3804089085988196E-2</v>
      </c>
      <c r="P138" s="112"/>
      <c r="Q138" s="112"/>
      <c r="R138" s="112"/>
    </row>
    <row r="139" spans="2:18">
      <c r="B139" s="316"/>
      <c r="C139" s="316"/>
      <c r="D139" s="313"/>
      <c r="E139" s="60">
        <v>4</v>
      </c>
      <c r="F139" s="75" t="s">
        <v>273</v>
      </c>
      <c r="G139" s="34" t="s">
        <v>274</v>
      </c>
      <c r="H139" s="77">
        <v>28540348</v>
      </c>
      <c r="I139" s="61">
        <f t="shared" ref="I139" si="243">IFERROR(H139/H141,"-")</f>
        <v>2.5633031381282641E-2</v>
      </c>
      <c r="J139" s="48">
        <v>228</v>
      </c>
      <c r="K139" s="61">
        <f t="shared" ref="K139" si="244">IFERROR(J139/J141,"-")</f>
        <v>7.0544554455445538E-2</v>
      </c>
      <c r="L139" s="103">
        <f t="shared" si="242"/>
        <v>125176.9649122807</v>
      </c>
      <c r="M139" s="208">
        <f t="shared" si="239"/>
        <v>7.434701796719601E-3</v>
      </c>
      <c r="P139" s="112"/>
      <c r="Q139" s="112"/>
      <c r="R139" s="112"/>
    </row>
    <row r="140" spans="2:18">
      <c r="B140" s="316"/>
      <c r="C140" s="316"/>
      <c r="D140" s="313"/>
      <c r="E140" s="63">
        <v>5</v>
      </c>
      <c r="F140" s="79" t="s">
        <v>244</v>
      </c>
      <c r="G140" s="35" t="s">
        <v>245</v>
      </c>
      <c r="H140" s="81">
        <v>54962180</v>
      </c>
      <c r="I140" s="101">
        <f t="shared" ref="I140" si="245">IFERROR(H140/H141,"-")</f>
        <v>4.9363353408434445E-2</v>
      </c>
      <c r="J140" s="50">
        <v>483</v>
      </c>
      <c r="K140" s="101">
        <f t="shared" ref="K140" si="246">IFERROR(J140/J141,"-")</f>
        <v>0.14944306930693069</v>
      </c>
      <c r="L140" s="104">
        <f t="shared" si="242"/>
        <v>113793.33333333333</v>
      </c>
      <c r="M140" s="209">
        <f t="shared" si="239"/>
        <v>1.5749828806208628E-2</v>
      </c>
      <c r="P140" s="112"/>
      <c r="Q140" s="112"/>
      <c r="R140" s="112"/>
    </row>
    <row r="141" spans="2:18" ht="12" customHeight="1">
      <c r="B141" s="299"/>
      <c r="C141" s="299"/>
      <c r="D141" s="315"/>
      <c r="E141" s="82" t="s">
        <v>151</v>
      </c>
      <c r="F141" s="83"/>
      <c r="G141" s="84"/>
      <c r="H141" s="85">
        <v>1113420710</v>
      </c>
      <c r="I141" s="67" t="s">
        <v>132</v>
      </c>
      <c r="J141" s="52">
        <v>3232</v>
      </c>
      <c r="K141" s="67" t="s">
        <v>132</v>
      </c>
      <c r="L141" s="106">
        <f t="shared" si="242"/>
        <v>344498.98205445544</v>
      </c>
      <c r="M141" s="210">
        <f t="shared" si="239"/>
        <v>0.10539015880262172</v>
      </c>
      <c r="P141" s="112"/>
      <c r="Q141" s="112"/>
      <c r="R141" s="112"/>
    </row>
    <row r="142" spans="2:18">
      <c r="B142" s="298">
        <v>24</v>
      </c>
      <c r="C142" s="298" t="s">
        <v>118</v>
      </c>
      <c r="D142" s="312">
        <f>R27</f>
        <v>13125</v>
      </c>
      <c r="E142" s="57">
        <v>1</v>
      </c>
      <c r="F142" s="86" t="s">
        <v>238</v>
      </c>
      <c r="G142" s="30" t="s">
        <v>239</v>
      </c>
      <c r="H142" s="235">
        <v>17220024</v>
      </c>
      <c r="I142" s="58">
        <f t="shared" ref="I142" si="247">IFERROR(H142/H147,"-")</f>
        <v>3.7353821651802344E-2</v>
      </c>
      <c r="J142" s="46">
        <v>82</v>
      </c>
      <c r="K142" s="58">
        <f t="shared" ref="K142" si="248">IFERROR(J142/J147,"-")</f>
        <v>4.9338146811071001E-2</v>
      </c>
      <c r="L142" s="102">
        <f t="shared" si="242"/>
        <v>210000.29268292684</v>
      </c>
      <c r="M142" s="211">
        <f>IFERROR(J142/$R$27,0)</f>
        <v>6.2476190476190479E-3</v>
      </c>
      <c r="P142" s="112"/>
      <c r="Q142" s="112"/>
      <c r="R142" s="112"/>
    </row>
    <row r="143" spans="2:18">
      <c r="B143" s="316"/>
      <c r="C143" s="316"/>
      <c r="D143" s="313"/>
      <c r="E143" s="60">
        <v>2</v>
      </c>
      <c r="F143" s="75" t="s">
        <v>228</v>
      </c>
      <c r="G143" s="31" t="s">
        <v>229</v>
      </c>
      <c r="H143" s="77">
        <v>66490414</v>
      </c>
      <c r="I143" s="61">
        <f t="shared" ref="I143" si="249">IFERROR(H143/H147,"-")</f>
        <v>0.14423156820864488</v>
      </c>
      <c r="J143" s="48">
        <v>434</v>
      </c>
      <c r="K143" s="61">
        <f t="shared" ref="K143" si="250">IFERROR(J143/J147,"-")</f>
        <v>0.26113116726835139</v>
      </c>
      <c r="L143" s="103">
        <f t="shared" si="242"/>
        <v>153203.71889400922</v>
      </c>
      <c r="M143" s="208">
        <f t="shared" ref="M143:M147" si="251">IFERROR(J143/$R$27,0)</f>
        <v>3.3066666666666668E-2</v>
      </c>
      <c r="P143" s="112"/>
      <c r="Q143" s="112"/>
      <c r="R143" s="112"/>
    </row>
    <row r="144" spans="2:18">
      <c r="B144" s="316"/>
      <c r="C144" s="316"/>
      <c r="D144" s="313"/>
      <c r="E144" s="60">
        <v>3</v>
      </c>
      <c r="F144" s="75" t="s">
        <v>244</v>
      </c>
      <c r="G144" s="34" t="s">
        <v>245</v>
      </c>
      <c r="H144" s="77">
        <v>20497248</v>
      </c>
      <c r="I144" s="61">
        <f t="shared" ref="I144" si="252">IFERROR(H144/H147,"-")</f>
        <v>4.4462803660712806E-2</v>
      </c>
      <c r="J144" s="48">
        <v>201</v>
      </c>
      <c r="K144" s="61">
        <f t="shared" ref="K144" si="253">IFERROR(J144/J147,"-")</f>
        <v>0.12093862815884476</v>
      </c>
      <c r="L144" s="103">
        <f t="shared" si="242"/>
        <v>101976.35820895522</v>
      </c>
      <c r="M144" s="208">
        <f t="shared" si="251"/>
        <v>1.5314285714285714E-2</v>
      </c>
      <c r="P144" s="112"/>
      <c r="Q144" s="112"/>
      <c r="R144" s="112"/>
    </row>
    <row r="145" spans="2:18">
      <c r="B145" s="316"/>
      <c r="C145" s="316"/>
      <c r="D145" s="313"/>
      <c r="E145" s="60">
        <v>4</v>
      </c>
      <c r="F145" s="75" t="s">
        <v>283</v>
      </c>
      <c r="G145" s="34" t="s">
        <v>284</v>
      </c>
      <c r="H145" s="77">
        <v>682429</v>
      </c>
      <c r="I145" s="61">
        <f t="shared" ref="I145" si="254">IFERROR(H145/H147,"-")</f>
        <v>1.4803307565667634E-3</v>
      </c>
      <c r="J145" s="48">
        <v>7</v>
      </c>
      <c r="K145" s="61">
        <f t="shared" ref="K145" si="255">IFERROR(J145/J147,"-")</f>
        <v>4.2117930204572801E-3</v>
      </c>
      <c r="L145" s="103">
        <f t="shared" si="242"/>
        <v>97489.857142857145</v>
      </c>
      <c r="M145" s="208">
        <f t="shared" si="251"/>
        <v>5.3333333333333336E-4</v>
      </c>
      <c r="P145" s="112"/>
      <c r="Q145" s="112"/>
      <c r="R145" s="112"/>
    </row>
    <row r="146" spans="2:18">
      <c r="B146" s="316"/>
      <c r="C146" s="316"/>
      <c r="D146" s="313"/>
      <c r="E146" s="63">
        <v>5</v>
      </c>
      <c r="F146" s="79" t="s">
        <v>246</v>
      </c>
      <c r="G146" s="35" t="s">
        <v>247</v>
      </c>
      <c r="H146" s="81">
        <v>2099258</v>
      </c>
      <c r="I146" s="101">
        <f t="shared" ref="I146" si="256">IFERROR(H146/H147,"-")</f>
        <v>4.553728202302116E-3</v>
      </c>
      <c r="J146" s="50">
        <v>22</v>
      </c>
      <c r="K146" s="101">
        <f t="shared" ref="K146" si="257">IFERROR(J146/J147,"-")</f>
        <v>1.3237063778580024E-2</v>
      </c>
      <c r="L146" s="104">
        <f t="shared" si="242"/>
        <v>95420.818181818177</v>
      </c>
      <c r="M146" s="209">
        <f t="shared" si="251"/>
        <v>1.6761904761904761E-3</v>
      </c>
      <c r="P146" s="112"/>
      <c r="Q146" s="112"/>
      <c r="R146" s="112"/>
    </row>
    <row r="147" spans="2:18" ht="12" customHeight="1">
      <c r="B147" s="299"/>
      <c r="C147" s="299"/>
      <c r="D147" s="315"/>
      <c r="E147" s="82" t="s">
        <v>151</v>
      </c>
      <c r="F147" s="83"/>
      <c r="G147" s="84"/>
      <c r="H147" s="85">
        <v>460997650</v>
      </c>
      <c r="I147" s="67" t="s">
        <v>132</v>
      </c>
      <c r="J147" s="52">
        <v>1662</v>
      </c>
      <c r="K147" s="67" t="s">
        <v>132</v>
      </c>
      <c r="L147" s="106">
        <f t="shared" si="242"/>
        <v>277375.2406738869</v>
      </c>
      <c r="M147" s="210">
        <f t="shared" si="251"/>
        <v>0.12662857142857142</v>
      </c>
      <c r="P147" s="112"/>
      <c r="Q147" s="112"/>
      <c r="R147" s="112"/>
    </row>
    <row r="148" spans="2:18">
      <c r="B148" s="298">
        <v>25</v>
      </c>
      <c r="C148" s="298" t="s">
        <v>119</v>
      </c>
      <c r="D148" s="312">
        <f>R28</f>
        <v>9097</v>
      </c>
      <c r="E148" s="57">
        <v>1</v>
      </c>
      <c r="F148" s="86" t="s">
        <v>228</v>
      </c>
      <c r="G148" s="30" t="s">
        <v>229</v>
      </c>
      <c r="H148" s="235">
        <v>45405253</v>
      </c>
      <c r="I148" s="58">
        <f t="shared" ref="I148" si="258">IFERROR(H148/H153,"-")</f>
        <v>0.13811199806203225</v>
      </c>
      <c r="J148" s="46">
        <v>326</v>
      </c>
      <c r="K148" s="58">
        <f t="shared" ref="K148" si="259">IFERROR(J148/J153,"-")</f>
        <v>0.25934765314240255</v>
      </c>
      <c r="L148" s="102">
        <f t="shared" si="242"/>
        <v>139279.91717791412</v>
      </c>
      <c r="M148" s="211">
        <f>IFERROR(J148/$R$28,0)</f>
        <v>3.583598988677586E-2</v>
      </c>
      <c r="P148" s="112"/>
      <c r="Q148" s="112"/>
      <c r="R148" s="112"/>
    </row>
    <row r="149" spans="2:18">
      <c r="B149" s="316"/>
      <c r="C149" s="316"/>
      <c r="D149" s="313"/>
      <c r="E149" s="60">
        <v>2</v>
      </c>
      <c r="F149" s="75" t="s">
        <v>238</v>
      </c>
      <c r="G149" s="31" t="s">
        <v>239</v>
      </c>
      <c r="H149" s="77">
        <v>8463558</v>
      </c>
      <c r="I149" s="61">
        <f t="shared" ref="I149" si="260">IFERROR(H149/H153,"-")</f>
        <v>2.5744133748002627E-2</v>
      </c>
      <c r="J149" s="48">
        <v>71</v>
      </c>
      <c r="K149" s="61">
        <f t="shared" ref="K149" si="261">IFERROR(J149/J153,"-")</f>
        <v>5.6483691328560064E-2</v>
      </c>
      <c r="L149" s="103">
        <f t="shared" si="242"/>
        <v>119205.04225352113</v>
      </c>
      <c r="M149" s="208">
        <f t="shared" ref="M149:M153" si="262">IFERROR(J149/$R$28,0)</f>
        <v>7.8047708035616139E-3</v>
      </c>
      <c r="P149" s="112"/>
      <c r="Q149" s="112"/>
      <c r="R149" s="112"/>
    </row>
    <row r="150" spans="2:18">
      <c r="B150" s="316"/>
      <c r="C150" s="316"/>
      <c r="D150" s="313"/>
      <c r="E150" s="60">
        <v>3</v>
      </c>
      <c r="F150" s="75" t="s">
        <v>268</v>
      </c>
      <c r="G150" s="34" t="s">
        <v>269</v>
      </c>
      <c r="H150" s="77">
        <v>9078467</v>
      </c>
      <c r="I150" s="61">
        <f t="shared" ref="I150" si="263">IFERROR(H150/H153,"-")</f>
        <v>2.7614540914687197E-2</v>
      </c>
      <c r="J150" s="48">
        <v>95</v>
      </c>
      <c r="K150" s="61">
        <f t="shared" ref="K150" si="264">IFERROR(J150/J153,"-")</f>
        <v>7.5576770087509945E-2</v>
      </c>
      <c r="L150" s="103">
        <f t="shared" si="242"/>
        <v>95562.810526315792</v>
      </c>
      <c r="M150" s="208">
        <f t="shared" si="262"/>
        <v>1.0443003187864132E-2</v>
      </c>
      <c r="P150" s="112"/>
      <c r="Q150" s="112"/>
      <c r="R150" s="112"/>
    </row>
    <row r="151" spans="2:18">
      <c r="B151" s="316"/>
      <c r="C151" s="316"/>
      <c r="D151" s="313"/>
      <c r="E151" s="60">
        <v>4</v>
      </c>
      <c r="F151" s="75" t="s">
        <v>244</v>
      </c>
      <c r="G151" s="34" t="s">
        <v>245</v>
      </c>
      <c r="H151" s="77">
        <v>11129531</v>
      </c>
      <c r="I151" s="61">
        <f t="shared" ref="I151" si="265">IFERROR(H151/H153,"-")</f>
        <v>3.3853390573626532E-2</v>
      </c>
      <c r="J151" s="48">
        <v>118</v>
      </c>
      <c r="K151" s="61">
        <f t="shared" ref="K151" si="266">IFERROR(J151/J153,"-")</f>
        <v>9.3874303898170253E-2</v>
      </c>
      <c r="L151" s="103">
        <f t="shared" si="242"/>
        <v>94318.059322033892</v>
      </c>
      <c r="M151" s="208">
        <f t="shared" si="262"/>
        <v>1.297130922282071E-2</v>
      </c>
      <c r="P151" s="112"/>
      <c r="Q151" s="112"/>
      <c r="R151" s="112"/>
    </row>
    <row r="152" spans="2:18">
      <c r="B152" s="316"/>
      <c r="C152" s="316"/>
      <c r="D152" s="313"/>
      <c r="E152" s="63">
        <v>5</v>
      </c>
      <c r="F152" s="79" t="s">
        <v>242</v>
      </c>
      <c r="G152" s="35" t="s">
        <v>243</v>
      </c>
      <c r="H152" s="81">
        <v>10557621</v>
      </c>
      <c r="I152" s="101">
        <f t="shared" ref="I152" si="267">IFERROR(H152/H153,"-")</f>
        <v>3.2113776154747357E-2</v>
      </c>
      <c r="J152" s="50">
        <v>115</v>
      </c>
      <c r="K152" s="101">
        <f t="shared" ref="K152" si="268">IFERROR(J152/J153,"-")</f>
        <v>9.148766905330151E-2</v>
      </c>
      <c r="L152" s="104">
        <f t="shared" si="242"/>
        <v>91805.4</v>
      </c>
      <c r="M152" s="209">
        <f t="shared" si="262"/>
        <v>1.2641530174782896E-2</v>
      </c>
      <c r="P152" s="112"/>
      <c r="Q152" s="112"/>
      <c r="R152" s="112"/>
    </row>
    <row r="153" spans="2:18" ht="12" customHeight="1">
      <c r="B153" s="299"/>
      <c r="C153" s="299"/>
      <c r="D153" s="315"/>
      <c r="E153" s="82" t="s">
        <v>151</v>
      </c>
      <c r="F153" s="83"/>
      <c r="G153" s="84"/>
      <c r="H153" s="85">
        <v>328756760</v>
      </c>
      <c r="I153" s="67" t="s">
        <v>132</v>
      </c>
      <c r="J153" s="52">
        <v>1257</v>
      </c>
      <c r="K153" s="67" t="s">
        <v>132</v>
      </c>
      <c r="L153" s="106">
        <f t="shared" si="242"/>
        <v>261540.77963404934</v>
      </c>
      <c r="M153" s="210">
        <f t="shared" si="262"/>
        <v>0.13817742112784434</v>
      </c>
      <c r="P153" s="112"/>
      <c r="Q153" s="112"/>
      <c r="R153" s="112"/>
    </row>
    <row r="154" spans="2:18">
      <c r="B154" s="298">
        <v>26</v>
      </c>
      <c r="C154" s="298" t="s">
        <v>37</v>
      </c>
      <c r="D154" s="312">
        <f>R29</f>
        <v>125950</v>
      </c>
      <c r="E154" s="57">
        <v>1</v>
      </c>
      <c r="F154" s="86" t="s">
        <v>238</v>
      </c>
      <c r="G154" s="30" t="s">
        <v>239</v>
      </c>
      <c r="H154" s="235">
        <v>142923323</v>
      </c>
      <c r="I154" s="58">
        <f t="shared" ref="I154" si="269">IFERROR(H154/H159,"-")</f>
        <v>3.7901906535074477E-2</v>
      </c>
      <c r="J154" s="46">
        <v>648</v>
      </c>
      <c r="K154" s="58">
        <f t="shared" ref="K154" si="270">IFERROR(J154/J159,"-")</f>
        <v>5.0034746351633082E-2</v>
      </c>
      <c r="L154" s="102">
        <f t="shared" si="242"/>
        <v>220560.68364197531</v>
      </c>
      <c r="M154" s="211">
        <f>IFERROR(J154/$R$29,0)</f>
        <v>5.1448987693529175E-3</v>
      </c>
      <c r="P154" s="112"/>
      <c r="Q154" s="112"/>
      <c r="R154" s="112"/>
    </row>
    <row r="155" spans="2:18">
      <c r="B155" s="316"/>
      <c r="C155" s="316"/>
      <c r="D155" s="313"/>
      <c r="E155" s="60">
        <v>2</v>
      </c>
      <c r="F155" s="75" t="s">
        <v>246</v>
      </c>
      <c r="G155" s="31" t="s">
        <v>247</v>
      </c>
      <c r="H155" s="77">
        <v>24066173</v>
      </c>
      <c r="I155" s="61">
        <f t="shared" ref="I155" si="271">IFERROR(H155/H159,"-")</f>
        <v>6.3821202904926367E-3</v>
      </c>
      <c r="J155" s="48">
        <v>158</v>
      </c>
      <c r="K155" s="61">
        <f t="shared" ref="K155" si="272">IFERROR(J155/J159,"-")</f>
        <v>1.2199830128947571E-2</v>
      </c>
      <c r="L155" s="103">
        <f t="shared" si="242"/>
        <v>152317.55063291139</v>
      </c>
      <c r="M155" s="208">
        <f t="shared" ref="M155:M159" si="273">IFERROR(J155/$R$29,0)</f>
        <v>1.2544660579595077E-3</v>
      </c>
      <c r="P155" s="112"/>
      <c r="Q155" s="112"/>
      <c r="R155" s="112"/>
    </row>
    <row r="156" spans="2:18">
      <c r="B156" s="316"/>
      <c r="C156" s="316"/>
      <c r="D156" s="313"/>
      <c r="E156" s="60">
        <v>3</v>
      </c>
      <c r="F156" s="75" t="s">
        <v>228</v>
      </c>
      <c r="G156" s="34" t="s">
        <v>229</v>
      </c>
      <c r="H156" s="77">
        <v>398716395</v>
      </c>
      <c r="I156" s="61">
        <f t="shared" ref="I156" si="274">IFERROR(H156/H159,"-")</f>
        <v>0.10573579748976195</v>
      </c>
      <c r="J156" s="48">
        <v>2841</v>
      </c>
      <c r="K156" s="61">
        <f t="shared" ref="K156" si="275">IFERROR(J156/J159,"-")</f>
        <v>0.21936529997683576</v>
      </c>
      <c r="L156" s="103">
        <f t="shared" si="242"/>
        <v>140343.68004223864</v>
      </c>
      <c r="M156" s="208">
        <f t="shared" si="273"/>
        <v>2.2556570067487097E-2</v>
      </c>
      <c r="P156" s="112"/>
      <c r="Q156" s="112"/>
      <c r="R156" s="112"/>
    </row>
    <row r="157" spans="2:18">
      <c r="B157" s="316"/>
      <c r="C157" s="316"/>
      <c r="D157" s="313"/>
      <c r="E157" s="60">
        <v>4</v>
      </c>
      <c r="F157" s="75" t="s">
        <v>242</v>
      </c>
      <c r="G157" s="34" t="s">
        <v>243</v>
      </c>
      <c r="H157" s="77">
        <v>172175952</v>
      </c>
      <c r="I157" s="61">
        <f t="shared" ref="I157" si="276">IFERROR(H157/H159,"-")</f>
        <v>4.5659425650853847E-2</v>
      </c>
      <c r="J157" s="48">
        <v>1280</v>
      </c>
      <c r="K157" s="61">
        <f t="shared" ref="K157" si="277">IFERROR(J157/J159,"-")</f>
        <v>9.8834066867423367E-2</v>
      </c>
      <c r="L157" s="103">
        <f t="shared" si="242"/>
        <v>134512.46249999999</v>
      </c>
      <c r="M157" s="208">
        <f t="shared" si="273"/>
        <v>1.0162763001190948E-2</v>
      </c>
      <c r="P157" s="112"/>
      <c r="Q157" s="112"/>
      <c r="R157" s="112"/>
    </row>
    <row r="158" spans="2:18" ht="24">
      <c r="B158" s="316"/>
      <c r="C158" s="316"/>
      <c r="D158" s="313"/>
      <c r="E158" s="63">
        <v>5</v>
      </c>
      <c r="F158" s="79" t="s">
        <v>248</v>
      </c>
      <c r="G158" s="35" t="s">
        <v>249</v>
      </c>
      <c r="H158" s="81">
        <v>14667263</v>
      </c>
      <c r="I158" s="101">
        <f t="shared" ref="I158" si="278">IFERROR(H158/H159,"-")</f>
        <v>3.889618710805906E-3</v>
      </c>
      <c r="J158" s="50">
        <v>127</v>
      </c>
      <c r="K158" s="101">
        <f t="shared" ref="K158" si="279">IFERROR(J158/J159,"-")</f>
        <v>9.8061925720021627E-3</v>
      </c>
      <c r="L158" s="104">
        <f t="shared" si="242"/>
        <v>115490.25984251969</v>
      </c>
      <c r="M158" s="209">
        <f t="shared" si="273"/>
        <v>1.0083366415244144E-3</v>
      </c>
      <c r="P158" s="112"/>
      <c r="Q158" s="112"/>
      <c r="R158" s="112"/>
    </row>
    <row r="159" spans="2:18" ht="12" customHeight="1">
      <c r="B159" s="299"/>
      <c r="C159" s="299"/>
      <c r="D159" s="315"/>
      <c r="E159" s="82" t="s">
        <v>151</v>
      </c>
      <c r="F159" s="83"/>
      <c r="G159" s="84"/>
      <c r="H159" s="85">
        <v>3770874240</v>
      </c>
      <c r="I159" s="67" t="s">
        <v>132</v>
      </c>
      <c r="J159" s="52">
        <v>12951</v>
      </c>
      <c r="K159" s="67" t="s">
        <v>132</v>
      </c>
      <c r="L159" s="106">
        <f t="shared" si="242"/>
        <v>291164.71623812831</v>
      </c>
      <c r="M159" s="210">
        <f t="shared" si="273"/>
        <v>0.10282651845970624</v>
      </c>
      <c r="P159" s="112"/>
      <c r="Q159" s="112"/>
      <c r="R159" s="112"/>
    </row>
    <row r="160" spans="2:18">
      <c r="B160" s="298">
        <v>27</v>
      </c>
      <c r="C160" s="298" t="s">
        <v>38</v>
      </c>
      <c r="D160" s="312">
        <f>R30</f>
        <v>21854</v>
      </c>
      <c r="E160" s="57">
        <v>1</v>
      </c>
      <c r="F160" s="86" t="s">
        <v>246</v>
      </c>
      <c r="G160" s="30" t="s">
        <v>247</v>
      </c>
      <c r="H160" s="235">
        <v>4010446</v>
      </c>
      <c r="I160" s="58">
        <f t="shared" ref="I160" si="280">IFERROR(H160/H165,"-")</f>
        <v>6.2660795539547492E-3</v>
      </c>
      <c r="J160" s="46">
        <v>22</v>
      </c>
      <c r="K160" s="58">
        <f t="shared" ref="K160" si="281">IFERROR(J160/J165,"-")</f>
        <v>9.4178082191780817E-3</v>
      </c>
      <c r="L160" s="102">
        <f t="shared" si="242"/>
        <v>182293</v>
      </c>
      <c r="M160" s="211">
        <f>IFERROR(J160/$R$30,0)</f>
        <v>1.0066806991855038E-3</v>
      </c>
      <c r="P160" s="112"/>
      <c r="Q160" s="112"/>
      <c r="R160" s="112"/>
    </row>
    <row r="161" spans="2:18">
      <c r="B161" s="316"/>
      <c r="C161" s="316"/>
      <c r="D161" s="313"/>
      <c r="E161" s="60">
        <v>2</v>
      </c>
      <c r="F161" s="75" t="s">
        <v>238</v>
      </c>
      <c r="G161" s="31" t="s">
        <v>239</v>
      </c>
      <c r="H161" s="77">
        <v>14421876</v>
      </c>
      <c r="I161" s="61">
        <f t="shared" ref="I161" si="282">IFERROR(H161/H165,"-")</f>
        <v>2.2533309844658352E-2</v>
      </c>
      <c r="J161" s="48">
        <v>93</v>
      </c>
      <c r="K161" s="61">
        <f t="shared" ref="K161" si="283">IFERROR(J161/J165,"-")</f>
        <v>3.9811643835616438E-2</v>
      </c>
      <c r="L161" s="103">
        <f t="shared" si="242"/>
        <v>155073.93548387097</v>
      </c>
      <c r="M161" s="208">
        <f t="shared" ref="M161:M165" si="284">IFERROR(J161/$R$30,0)</f>
        <v>4.2555138647387206E-3</v>
      </c>
      <c r="P161" s="112"/>
      <c r="Q161" s="112"/>
      <c r="R161" s="112"/>
    </row>
    <row r="162" spans="2:18">
      <c r="B162" s="316"/>
      <c r="C162" s="316"/>
      <c r="D162" s="313"/>
      <c r="E162" s="60">
        <v>3</v>
      </c>
      <c r="F162" s="75" t="s">
        <v>242</v>
      </c>
      <c r="G162" s="34" t="s">
        <v>243</v>
      </c>
      <c r="H162" s="77">
        <v>32859568</v>
      </c>
      <c r="I162" s="61">
        <f t="shared" ref="I162" si="285">IFERROR(H162/H165,"-")</f>
        <v>5.1341089543802801E-2</v>
      </c>
      <c r="J162" s="48">
        <v>244</v>
      </c>
      <c r="K162" s="61">
        <f t="shared" ref="K162" si="286">IFERROR(J162/J165,"-")</f>
        <v>0.10445205479452055</v>
      </c>
      <c r="L162" s="103">
        <f t="shared" si="242"/>
        <v>134670.36065573769</v>
      </c>
      <c r="M162" s="208">
        <f t="shared" si="284"/>
        <v>1.1165004118239223E-2</v>
      </c>
      <c r="P162" s="112"/>
      <c r="Q162" s="112"/>
      <c r="R162" s="112"/>
    </row>
    <row r="163" spans="2:18">
      <c r="B163" s="316"/>
      <c r="C163" s="316"/>
      <c r="D163" s="313"/>
      <c r="E163" s="60">
        <v>4</v>
      </c>
      <c r="F163" s="75" t="s">
        <v>228</v>
      </c>
      <c r="G163" s="34" t="s">
        <v>229</v>
      </c>
      <c r="H163" s="77">
        <v>68095585</v>
      </c>
      <c r="I163" s="61">
        <f t="shared" ref="I163" si="287">IFERROR(H163/H165,"-")</f>
        <v>0.10639523705919185</v>
      </c>
      <c r="J163" s="48">
        <v>517</v>
      </c>
      <c r="K163" s="61">
        <f t="shared" ref="K163" si="288">IFERROR(J163/J165,"-")</f>
        <v>0.22131849315068494</v>
      </c>
      <c r="L163" s="103">
        <f t="shared" si="242"/>
        <v>131712.93036750483</v>
      </c>
      <c r="M163" s="208">
        <f t="shared" si="284"/>
        <v>2.3656996430859341E-2</v>
      </c>
      <c r="P163" s="112"/>
      <c r="Q163" s="112"/>
      <c r="R163" s="112"/>
    </row>
    <row r="164" spans="2:18">
      <c r="B164" s="316"/>
      <c r="C164" s="316"/>
      <c r="D164" s="313"/>
      <c r="E164" s="63">
        <v>5</v>
      </c>
      <c r="F164" s="79" t="s">
        <v>252</v>
      </c>
      <c r="G164" s="35" t="s">
        <v>253</v>
      </c>
      <c r="H164" s="81">
        <v>7788751</v>
      </c>
      <c r="I164" s="101">
        <f t="shared" ref="I164" si="289">IFERROR(H164/H165,"-")</f>
        <v>1.2169452821941651E-2</v>
      </c>
      <c r="J164" s="50">
        <v>88</v>
      </c>
      <c r="K164" s="101">
        <f t="shared" ref="K164" si="290">IFERROR(J164/J165,"-")</f>
        <v>3.7671232876712327E-2</v>
      </c>
      <c r="L164" s="104">
        <f t="shared" si="242"/>
        <v>88508.534090909088</v>
      </c>
      <c r="M164" s="209">
        <f t="shared" si="284"/>
        <v>4.0267227967420152E-3</v>
      </c>
      <c r="P164" s="112"/>
      <c r="Q164" s="112"/>
      <c r="R164" s="112"/>
    </row>
    <row r="165" spans="2:18" ht="12" customHeight="1">
      <c r="B165" s="299"/>
      <c r="C165" s="299"/>
      <c r="D165" s="315"/>
      <c r="E165" s="82" t="s">
        <v>151</v>
      </c>
      <c r="F165" s="83"/>
      <c r="G165" s="84"/>
      <c r="H165" s="85">
        <v>640024750</v>
      </c>
      <c r="I165" s="67" t="s">
        <v>132</v>
      </c>
      <c r="J165" s="52">
        <v>2336</v>
      </c>
      <c r="K165" s="67" t="s">
        <v>132</v>
      </c>
      <c r="L165" s="106">
        <f t="shared" si="242"/>
        <v>273983.19777397258</v>
      </c>
      <c r="M165" s="210">
        <f t="shared" si="284"/>
        <v>0.10689118696806077</v>
      </c>
      <c r="P165" s="112"/>
      <c r="Q165" s="112"/>
      <c r="R165" s="112"/>
    </row>
    <row r="166" spans="2:18">
      <c r="B166" s="298">
        <v>28</v>
      </c>
      <c r="C166" s="298" t="s">
        <v>39</v>
      </c>
      <c r="D166" s="312">
        <f>R31</f>
        <v>17300</v>
      </c>
      <c r="E166" s="57">
        <v>1</v>
      </c>
      <c r="F166" s="86" t="s">
        <v>238</v>
      </c>
      <c r="G166" s="30" t="s">
        <v>239</v>
      </c>
      <c r="H166" s="235">
        <v>18650961</v>
      </c>
      <c r="I166" s="58">
        <f t="shared" ref="I166" si="291">IFERROR(H166/H171,"-")</f>
        <v>4.4641838434742953E-2</v>
      </c>
      <c r="J166" s="46">
        <v>83</v>
      </c>
      <c r="K166" s="58">
        <f t="shared" ref="K166" si="292">IFERROR(J166/J171,"-")</f>
        <v>5.5186170212765957E-2</v>
      </c>
      <c r="L166" s="102">
        <f t="shared" si="242"/>
        <v>224710.3734939759</v>
      </c>
      <c r="M166" s="211">
        <f>IFERROR(J166/$R$31,0)</f>
        <v>4.7976878612716765E-3</v>
      </c>
      <c r="P166" s="112"/>
      <c r="Q166" s="112"/>
      <c r="R166" s="112"/>
    </row>
    <row r="167" spans="2:18">
      <c r="B167" s="316"/>
      <c r="C167" s="316"/>
      <c r="D167" s="313"/>
      <c r="E167" s="60">
        <v>2</v>
      </c>
      <c r="F167" s="75" t="s">
        <v>228</v>
      </c>
      <c r="G167" s="31" t="s">
        <v>229</v>
      </c>
      <c r="H167" s="77">
        <v>47877409</v>
      </c>
      <c r="I167" s="61">
        <f t="shared" ref="I167" si="293">IFERROR(H167/H171,"-")</f>
        <v>0.11459653780049769</v>
      </c>
      <c r="J167" s="48">
        <v>340</v>
      </c>
      <c r="K167" s="61">
        <f t="shared" ref="K167" si="294">IFERROR(J167/J171,"-")</f>
        <v>0.22606382978723405</v>
      </c>
      <c r="L167" s="103">
        <f t="shared" si="242"/>
        <v>140815.9088235294</v>
      </c>
      <c r="M167" s="208">
        <f t="shared" ref="M167:M171" si="295">IFERROR(J167/$R$31,0)</f>
        <v>1.9653179190751446E-2</v>
      </c>
      <c r="P167" s="112"/>
      <c r="Q167" s="112"/>
      <c r="R167" s="112"/>
    </row>
    <row r="168" spans="2:18">
      <c r="B168" s="316"/>
      <c r="C168" s="316"/>
      <c r="D168" s="313"/>
      <c r="E168" s="60">
        <v>3</v>
      </c>
      <c r="F168" s="75" t="s">
        <v>244</v>
      </c>
      <c r="G168" s="34" t="s">
        <v>245</v>
      </c>
      <c r="H168" s="77">
        <v>19941113</v>
      </c>
      <c r="I168" s="61">
        <f t="shared" ref="I168" si="296">IFERROR(H168/H171,"-")</f>
        <v>4.7729870045567752E-2</v>
      </c>
      <c r="J168" s="48">
        <v>186</v>
      </c>
      <c r="K168" s="61">
        <f t="shared" ref="K168" si="297">IFERROR(J168/J171,"-")</f>
        <v>0.12367021276595745</v>
      </c>
      <c r="L168" s="103">
        <f t="shared" si="242"/>
        <v>107210.28494623656</v>
      </c>
      <c r="M168" s="208">
        <f t="shared" si="295"/>
        <v>1.0751445086705202E-2</v>
      </c>
      <c r="P168" s="112"/>
      <c r="Q168" s="112"/>
      <c r="R168" s="112"/>
    </row>
    <row r="169" spans="2:18">
      <c r="B169" s="316"/>
      <c r="C169" s="316"/>
      <c r="D169" s="313"/>
      <c r="E169" s="60">
        <v>4</v>
      </c>
      <c r="F169" s="75" t="s">
        <v>252</v>
      </c>
      <c r="G169" s="34" t="s">
        <v>253</v>
      </c>
      <c r="H169" s="77">
        <v>7182253</v>
      </c>
      <c r="I169" s="61">
        <f t="shared" ref="I169" si="298">IFERROR(H169/H171,"-")</f>
        <v>1.7191016485608859E-2</v>
      </c>
      <c r="J169" s="48">
        <v>73</v>
      </c>
      <c r="K169" s="61">
        <f t="shared" ref="K169" si="299">IFERROR(J169/J171,"-")</f>
        <v>4.8537234042553189E-2</v>
      </c>
      <c r="L169" s="103">
        <f t="shared" si="242"/>
        <v>98387.027397260274</v>
      </c>
      <c r="M169" s="208">
        <f t="shared" si="295"/>
        <v>4.2196531791907511E-3</v>
      </c>
      <c r="P169" s="112"/>
      <c r="Q169" s="112"/>
      <c r="R169" s="112"/>
    </row>
    <row r="170" spans="2:18">
      <c r="B170" s="316"/>
      <c r="C170" s="316"/>
      <c r="D170" s="313"/>
      <c r="E170" s="63">
        <v>5</v>
      </c>
      <c r="F170" s="79" t="s">
        <v>242</v>
      </c>
      <c r="G170" s="35" t="s">
        <v>243</v>
      </c>
      <c r="H170" s="81">
        <v>18040931</v>
      </c>
      <c r="I170" s="101">
        <f t="shared" ref="I170" si="300">IFERROR(H170/H171,"-")</f>
        <v>4.3181706664570566E-2</v>
      </c>
      <c r="J170" s="50">
        <v>184</v>
      </c>
      <c r="K170" s="101">
        <f t="shared" ref="K170" si="301">IFERROR(J170/J171,"-")</f>
        <v>0.12234042553191489</v>
      </c>
      <c r="L170" s="104">
        <f t="shared" si="242"/>
        <v>98048.538043478256</v>
      </c>
      <c r="M170" s="209">
        <f t="shared" si="295"/>
        <v>1.0635838150289017E-2</v>
      </c>
      <c r="P170" s="112"/>
      <c r="Q170" s="112"/>
      <c r="R170" s="112"/>
    </row>
    <row r="171" spans="2:18" ht="12" customHeight="1">
      <c r="B171" s="299"/>
      <c r="C171" s="299"/>
      <c r="D171" s="315"/>
      <c r="E171" s="82" t="s">
        <v>151</v>
      </c>
      <c r="F171" s="83"/>
      <c r="G171" s="84"/>
      <c r="H171" s="85">
        <v>417791060</v>
      </c>
      <c r="I171" s="67" t="s">
        <v>132</v>
      </c>
      <c r="J171" s="52">
        <v>1504</v>
      </c>
      <c r="K171" s="67" t="s">
        <v>132</v>
      </c>
      <c r="L171" s="106">
        <f t="shared" si="242"/>
        <v>277786.60904255317</v>
      </c>
      <c r="M171" s="210">
        <f t="shared" si="295"/>
        <v>8.6936416184971096E-2</v>
      </c>
      <c r="P171" s="112"/>
      <c r="Q171" s="112"/>
      <c r="R171" s="112"/>
    </row>
    <row r="172" spans="2:18" ht="24">
      <c r="B172" s="298">
        <v>29</v>
      </c>
      <c r="C172" s="298" t="s">
        <v>40</v>
      </c>
      <c r="D172" s="312">
        <f>R32</f>
        <v>14861</v>
      </c>
      <c r="E172" s="57">
        <v>1</v>
      </c>
      <c r="F172" s="86" t="s">
        <v>285</v>
      </c>
      <c r="G172" s="30" t="s">
        <v>286</v>
      </c>
      <c r="H172" s="235">
        <v>1000084</v>
      </c>
      <c r="I172" s="58">
        <f t="shared" ref="I172" si="302">IFERROR(H172/H177,"-")</f>
        <v>2.479514668828754E-3</v>
      </c>
      <c r="J172" s="46">
        <v>2</v>
      </c>
      <c r="K172" s="58">
        <f t="shared" ref="K172" si="303">IFERROR(J172/J177,"-")</f>
        <v>1.4326647564469914E-3</v>
      </c>
      <c r="L172" s="102">
        <f t="shared" si="242"/>
        <v>500042</v>
      </c>
      <c r="M172" s="211">
        <f>IFERROR(J172/$R$32,0)</f>
        <v>1.3458044546127448E-4</v>
      </c>
      <c r="P172" s="112"/>
      <c r="Q172" s="112"/>
      <c r="R172" s="112"/>
    </row>
    <row r="173" spans="2:18">
      <c r="B173" s="316"/>
      <c r="C173" s="316"/>
      <c r="D173" s="313"/>
      <c r="E173" s="60">
        <v>2</v>
      </c>
      <c r="F173" s="75" t="s">
        <v>246</v>
      </c>
      <c r="G173" s="31" t="s">
        <v>247</v>
      </c>
      <c r="H173" s="77">
        <v>7276141</v>
      </c>
      <c r="I173" s="61">
        <f t="shared" ref="I173" si="304">IFERROR(H173/H177,"-")</f>
        <v>1.8039783000194303E-2</v>
      </c>
      <c r="J173" s="48">
        <v>20</v>
      </c>
      <c r="K173" s="61">
        <f t="shared" ref="K173" si="305">IFERROR(J173/J177,"-")</f>
        <v>1.4326647564469915E-2</v>
      </c>
      <c r="L173" s="103">
        <f t="shared" si="242"/>
        <v>363807.05</v>
      </c>
      <c r="M173" s="208">
        <f t="shared" ref="M173:M177" si="306">IFERROR(J173/$R$32,0)</f>
        <v>1.3458044546127447E-3</v>
      </c>
      <c r="P173" s="112"/>
      <c r="Q173" s="112"/>
      <c r="R173" s="112"/>
    </row>
    <row r="174" spans="2:18" ht="24">
      <c r="B174" s="316"/>
      <c r="C174" s="316"/>
      <c r="D174" s="313"/>
      <c r="E174" s="60">
        <v>3</v>
      </c>
      <c r="F174" s="75" t="s">
        <v>271</v>
      </c>
      <c r="G174" s="34" t="s">
        <v>272</v>
      </c>
      <c r="H174" s="77">
        <v>23205550</v>
      </c>
      <c r="I174" s="61">
        <f t="shared" ref="I174" si="307">IFERROR(H174/H177,"-")</f>
        <v>5.7533668795060312E-2</v>
      </c>
      <c r="J174" s="48">
        <v>170</v>
      </c>
      <c r="K174" s="61">
        <f t="shared" ref="K174" si="308">IFERROR(J174/J177,"-")</f>
        <v>0.12177650429799428</v>
      </c>
      <c r="L174" s="103">
        <f t="shared" si="242"/>
        <v>136503.23529411765</v>
      </c>
      <c r="M174" s="208">
        <f t="shared" si="306"/>
        <v>1.1439337864208331E-2</v>
      </c>
      <c r="P174" s="112"/>
      <c r="Q174" s="112"/>
      <c r="R174" s="112"/>
    </row>
    <row r="175" spans="2:18">
      <c r="B175" s="316"/>
      <c r="C175" s="316"/>
      <c r="D175" s="313"/>
      <c r="E175" s="60">
        <v>4</v>
      </c>
      <c r="F175" s="75" t="s">
        <v>228</v>
      </c>
      <c r="G175" s="34" t="s">
        <v>229</v>
      </c>
      <c r="H175" s="77">
        <v>34105951</v>
      </c>
      <c r="I175" s="61">
        <f t="shared" ref="I175" si="309">IFERROR(H175/H177,"-")</f>
        <v>8.4559102834216637E-2</v>
      </c>
      <c r="J175" s="48">
        <v>278</v>
      </c>
      <c r="K175" s="61">
        <f t="shared" ref="K175" si="310">IFERROR(J175/J177,"-")</f>
        <v>0.1991404011461318</v>
      </c>
      <c r="L175" s="103">
        <f t="shared" si="242"/>
        <v>122683.27697841727</v>
      </c>
      <c r="M175" s="208">
        <f t="shared" si="306"/>
        <v>1.8706681919117153E-2</v>
      </c>
      <c r="P175" s="112"/>
      <c r="Q175" s="112"/>
      <c r="R175" s="112"/>
    </row>
    <row r="176" spans="2:18">
      <c r="B176" s="316"/>
      <c r="C176" s="316"/>
      <c r="D176" s="313"/>
      <c r="E176" s="63">
        <v>5</v>
      </c>
      <c r="F176" s="79" t="s">
        <v>242</v>
      </c>
      <c r="G176" s="35" t="s">
        <v>243</v>
      </c>
      <c r="H176" s="81">
        <v>17003071</v>
      </c>
      <c r="I176" s="101">
        <f t="shared" ref="I176" si="311">IFERROR(H176/H177,"-")</f>
        <v>4.2155822870515669E-2</v>
      </c>
      <c r="J176" s="50">
        <v>141</v>
      </c>
      <c r="K176" s="101">
        <f t="shared" ref="K176" si="312">IFERROR(J176/J177,"-")</f>
        <v>0.1010028653295129</v>
      </c>
      <c r="L176" s="104">
        <f t="shared" si="242"/>
        <v>120589.1560283688</v>
      </c>
      <c r="M176" s="209">
        <f t="shared" si="306"/>
        <v>9.4879214050198508E-3</v>
      </c>
      <c r="P176" s="112"/>
      <c r="Q176" s="112"/>
      <c r="R176" s="112"/>
    </row>
    <row r="177" spans="2:18" ht="12" customHeight="1">
      <c r="B177" s="299"/>
      <c r="C177" s="299"/>
      <c r="D177" s="315"/>
      <c r="E177" s="82" t="s">
        <v>151</v>
      </c>
      <c r="F177" s="83"/>
      <c r="G177" s="84"/>
      <c r="H177" s="85">
        <v>403338610</v>
      </c>
      <c r="I177" s="67" t="s">
        <v>132</v>
      </c>
      <c r="J177" s="52">
        <v>1396</v>
      </c>
      <c r="K177" s="67" t="s">
        <v>132</v>
      </c>
      <c r="L177" s="106">
        <f t="shared" si="242"/>
        <v>288924.505730659</v>
      </c>
      <c r="M177" s="210">
        <f t="shared" si="306"/>
        <v>9.3937150931969582E-2</v>
      </c>
      <c r="P177" s="112"/>
      <c r="Q177" s="112"/>
      <c r="R177" s="112"/>
    </row>
    <row r="178" spans="2:18">
      <c r="B178" s="298">
        <v>30</v>
      </c>
      <c r="C178" s="298" t="s">
        <v>41</v>
      </c>
      <c r="D178" s="312">
        <f>R33</f>
        <v>20112</v>
      </c>
      <c r="E178" s="57">
        <v>1</v>
      </c>
      <c r="F178" s="86" t="s">
        <v>238</v>
      </c>
      <c r="G178" s="30" t="s">
        <v>239</v>
      </c>
      <c r="H178" s="235">
        <v>27430233</v>
      </c>
      <c r="I178" s="58">
        <f t="shared" ref="I178" si="313">IFERROR(H178/H183,"-")</f>
        <v>3.9231611857771957E-2</v>
      </c>
      <c r="J178" s="46">
        <v>122</v>
      </c>
      <c r="K178" s="58">
        <f t="shared" ref="K178" si="314">IFERROR(J178/J183,"-")</f>
        <v>5.0371593724194877E-2</v>
      </c>
      <c r="L178" s="102">
        <f t="shared" si="242"/>
        <v>224837.97540983607</v>
      </c>
      <c r="M178" s="211">
        <f>IFERROR(J178/$R$33,0)</f>
        <v>6.0660302307080352E-3</v>
      </c>
      <c r="P178" s="112"/>
      <c r="Q178" s="112"/>
      <c r="R178" s="112"/>
    </row>
    <row r="179" spans="2:18">
      <c r="B179" s="316"/>
      <c r="C179" s="316"/>
      <c r="D179" s="313"/>
      <c r="E179" s="60">
        <v>2</v>
      </c>
      <c r="F179" s="75" t="s">
        <v>228</v>
      </c>
      <c r="G179" s="31" t="s">
        <v>229</v>
      </c>
      <c r="H179" s="77">
        <v>84539185</v>
      </c>
      <c r="I179" s="61">
        <f t="shared" ref="I179" si="315">IFERROR(H179/H183,"-")</f>
        <v>0.1209106934196431</v>
      </c>
      <c r="J179" s="48">
        <v>573</v>
      </c>
      <c r="K179" s="61">
        <f t="shared" ref="K179" si="316">IFERROR(J179/J183,"-")</f>
        <v>0.23658133773740711</v>
      </c>
      <c r="L179" s="103">
        <f t="shared" si="242"/>
        <v>147537.84467713788</v>
      </c>
      <c r="M179" s="208">
        <f t="shared" ref="M179:M183" si="317">IFERROR(J179/$R$33,0)</f>
        <v>2.8490453460620527E-2</v>
      </c>
      <c r="P179" s="112"/>
      <c r="Q179" s="112"/>
      <c r="R179" s="112"/>
    </row>
    <row r="180" spans="2:18">
      <c r="B180" s="316"/>
      <c r="C180" s="316"/>
      <c r="D180" s="313"/>
      <c r="E180" s="60">
        <v>3</v>
      </c>
      <c r="F180" s="75" t="s">
        <v>252</v>
      </c>
      <c r="G180" s="34" t="s">
        <v>253</v>
      </c>
      <c r="H180" s="77">
        <v>12996995</v>
      </c>
      <c r="I180" s="61">
        <f t="shared" ref="I180" si="318">IFERROR(H180/H183,"-")</f>
        <v>1.8588725190828777E-2</v>
      </c>
      <c r="J180" s="48">
        <v>109</v>
      </c>
      <c r="K180" s="61">
        <f t="shared" ref="K180" si="319">IFERROR(J180/J183,"-")</f>
        <v>4.5004128819157718E-2</v>
      </c>
      <c r="L180" s="103">
        <f t="shared" si="242"/>
        <v>119238.4862385321</v>
      </c>
      <c r="M180" s="208">
        <f t="shared" si="317"/>
        <v>5.4196499602227523E-3</v>
      </c>
      <c r="P180" s="112"/>
      <c r="Q180" s="112"/>
      <c r="R180" s="112"/>
    </row>
    <row r="181" spans="2:18">
      <c r="B181" s="316"/>
      <c r="C181" s="316"/>
      <c r="D181" s="313"/>
      <c r="E181" s="60">
        <v>4</v>
      </c>
      <c r="F181" s="75" t="s">
        <v>242</v>
      </c>
      <c r="G181" s="34" t="s">
        <v>243</v>
      </c>
      <c r="H181" s="77">
        <v>27816961</v>
      </c>
      <c r="I181" s="61">
        <f t="shared" ref="I181" si="320">IFERROR(H181/H183,"-")</f>
        <v>3.9784722828084616E-2</v>
      </c>
      <c r="J181" s="48">
        <v>244</v>
      </c>
      <c r="K181" s="61">
        <f t="shared" ref="K181" si="321">IFERROR(J181/J183,"-")</f>
        <v>0.10074318744838975</v>
      </c>
      <c r="L181" s="103">
        <f t="shared" si="242"/>
        <v>114003.93852459016</v>
      </c>
      <c r="M181" s="208">
        <f t="shared" si="317"/>
        <v>1.213206046141607E-2</v>
      </c>
      <c r="P181" s="112"/>
      <c r="Q181" s="112"/>
      <c r="R181" s="112"/>
    </row>
    <row r="182" spans="2:18">
      <c r="B182" s="316"/>
      <c r="C182" s="316"/>
      <c r="D182" s="313"/>
      <c r="E182" s="63">
        <v>5</v>
      </c>
      <c r="F182" s="79" t="s">
        <v>244</v>
      </c>
      <c r="G182" s="35" t="s">
        <v>245</v>
      </c>
      <c r="H182" s="81">
        <v>33772377</v>
      </c>
      <c r="I182" s="101">
        <f t="shared" ref="I182" si="322">IFERROR(H182/H183,"-")</f>
        <v>4.8302352589507526E-2</v>
      </c>
      <c r="J182" s="50">
        <v>315</v>
      </c>
      <c r="K182" s="101">
        <f t="shared" ref="K182" si="323">IFERROR(J182/J183,"-")</f>
        <v>0.13005780346820808</v>
      </c>
      <c r="L182" s="104">
        <f t="shared" si="242"/>
        <v>107213.89523809524</v>
      </c>
      <c r="M182" s="209">
        <f t="shared" si="317"/>
        <v>1.5662291169451073E-2</v>
      </c>
      <c r="P182" s="112"/>
      <c r="Q182" s="112"/>
      <c r="R182" s="112"/>
    </row>
    <row r="183" spans="2:18" ht="12" customHeight="1">
      <c r="B183" s="299"/>
      <c r="C183" s="299"/>
      <c r="D183" s="315"/>
      <c r="E183" s="82" t="s">
        <v>151</v>
      </c>
      <c r="F183" s="83"/>
      <c r="G183" s="84"/>
      <c r="H183" s="85">
        <v>699187000</v>
      </c>
      <c r="I183" s="67" t="s">
        <v>132</v>
      </c>
      <c r="J183" s="52">
        <v>2422</v>
      </c>
      <c r="K183" s="67" t="s">
        <v>132</v>
      </c>
      <c r="L183" s="106">
        <f t="shared" si="242"/>
        <v>288681.66804293974</v>
      </c>
      <c r="M183" s="210">
        <f t="shared" si="317"/>
        <v>0.12042561654733493</v>
      </c>
      <c r="P183" s="112"/>
      <c r="Q183" s="112"/>
      <c r="R183" s="112"/>
    </row>
    <row r="184" spans="2:18">
      <c r="B184" s="298">
        <v>31</v>
      </c>
      <c r="C184" s="298" t="s">
        <v>42</v>
      </c>
      <c r="D184" s="312">
        <f>R34</f>
        <v>25718</v>
      </c>
      <c r="E184" s="57">
        <v>1</v>
      </c>
      <c r="F184" s="86" t="s">
        <v>246</v>
      </c>
      <c r="G184" s="30" t="s">
        <v>247</v>
      </c>
      <c r="H184" s="235">
        <v>6457445</v>
      </c>
      <c r="I184" s="58">
        <f t="shared" ref="I184" si="324">IFERROR(H184/H189,"-")</f>
        <v>8.7335184120162987E-3</v>
      </c>
      <c r="J184" s="46">
        <v>20</v>
      </c>
      <c r="K184" s="58">
        <f t="shared" ref="K184" si="325">IFERROR(J184/J189,"-")</f>
        <v>8.3298625572678052E-3</v>
      </c>
      <c r="L184" s="102">
        <f t="shared" si="242"/>
        <v>322872.25</v>
      </c>
      <c r="M184" s="211">
        <f>IFERROR(J184/$R$34,0)</f>
        <v>7.7766544832413094E-4</v>
      </c>
      <c r="P184" s="112"/>
      <c r="Q184" s="112"/>
      <c r="R184" s="112"/>
    </row>
    <row r="185" spans="2:18">
      <c r="B185" s="316"/>
      <c r="C185" s="316"/>
      <c r="D185" s="313"/>
      <c r="E185" s="60">
        <v>2</v>
      </c>
      <c r="F185" s="75" t="s">
        <v>238</v>
      </c>
      <c r="G185" s="31" t="s">
        <v>239</v>
      </c>
      <c r="H185" s="77">
        <v>43588649</v>
      </c>
      <c r="I185" s="61">
        <f t="shared" ref="I185" si="326">IFERROR(H185/H189,"-")</f>
        <v>5.8952460082341514E-2</v>
      </c>
      <c r="J185" s="48">
        <v>149</v>
      </c>
      <c r="K185" s="61">
        <f t="shared" ref="K185" si="327">IFERROR(J185/J189,"-")</f>
        <v>6.2057476051645147E-2</v>
      </c>
      <c r="L185" s="103">
        <f t="shared" si="242"/>
        <v>292541.26845637587</v>
      </c>
      <c r="M185" s="208">
        <f t="shared" ref="M185:M189" si="328">IFERROR(J185/$R$34,0)</f>
        <v>5.7936075900147758E-3</v>
      </c>
      <c r="P185" s="112"/>
      <c r="Q185" s="112"/>
      <c r="R185" s="112"/>
    </row>
    <row r="186" spans="2:18">
      <c r="B186" s="316"/>
      <c r="C186" s="316"/>
      <c r="D186" s="313"/>
      <c r="E186" s="60">
        <v>3</v>
      </c>
      <c r="F186" s="75" t="s">
        <v>228</v>
      </c>
      <c r="G186" s="34" t="s">
        <v>229</v>
      </c>
      <c r="H186" s="77">
        <v>76547423</v>
      </c>
      <c r="I186" s="61">
        <f t="shared" ref="I186" si="329">IFERROR(H186/H189,"-")</f>
        <v>0.10352830386676153</v>
      </c>
      <c r="J186" s="48">
        <v>507</v>
      </c>
      <c r="K186" s="61">
        <f t="shared" ref="K186" si="330">IFERROR(J186/J189,"-")</f>
        <v>0.21116201582673885</v>
      </c>
      <c r="L186" s="103">
        <f t="shared" si="242"/>
        <v>150981.11045364893</v>
      </c>
      <c r="M186" s="208">
        <f t="shared" si="328"/>
        <v>1.9713819115016719E-2</v>
      </c>
      <c r="P186" s="112"/>
      <c r="Q186" s="112"/>
      <c r="R186" s="112"/>
    </row>
    <row r="187" spans="2:18" ht="24">
      <c r="B187" s="316"/>
      <c r="C187" s="316"/>
      <c r="D187" s="313"/>
      <c r="E187" s="60">
        <v>4</v>
      </c>
      <c r="F187" s="75" t="s">
        <v>248</v>
      </c>
      <c r="G187" s="34" t="s">
        <v>249</v>
      </c>
      <c r="H187" s="77">
        <v>2584976</v>
      </c>
      <c r="I187" s="61">
        <f t="shared" ref="I187" si="331">IFERROR(H187/H189,"-")</f>
        <v>3.4961096053656273E-3</v>
      </c>
      <c r="J187" s="48">
        <v>18</v>
      </c>
      <c r="K187" s="61">
        <f t="shared" ref="K187" si="332">IFERROR(J187/J189,"-")</f>
        <v>7.4968763015410243E-3</v>
      </c>
      <c r="L187" s="103">
        <f t="shared" si="242"/>
        <v>143609.77777777778</v>
      </c>
      <c r="M187" s="208">
        <f t="shared" si="328"/>
        <v>6.9989890349171787E-4</v>
      </c>
      <c r="P187" s="112"/>
      <c r="Q187" s="112"/>
      <c r="R187" s="112"/>
    </row>
    <row r="188" spans="2:18">
      <c r="B188" s="316"/>
      <c r="C188" s="316"/>
      <c r="D188" s="313"/>
      <c r="E188" s="63">
        <v>5</v>
      </c>
      <c r="F188" s="79" t="s">
        <v>242</v>
      </c>
      <c r="G188" s="35" t="s">
        <v>243</v>
      </c>
      <c r="H188" s="81">
        <v>18430371</v>
      </c>
      <c r="I188" s="101">
        <f t="shared" ref="I188" si="333">IFERROR(H188/H189,"-")</f>
        <v>2.492657459239548E-2</v>
      </c>
      <c r="J188" s="50">
        <v>196</v>
      </c>
      <c r="K188" s="101">
        <f t="shared" ref="K188" si="334">IFERROR(J188/J189,"-")</f>
        <v>8.1632653061224483E-2</v>
      </c>
      <c r="L188" s="104">
        <f t="shared" si="242"/>
        <v>94032.505102040814</v>
      </c>
      <c r="M188" s="209">
        <f t="shared" si="328"/>
        <v>7.6211213935764837E-3</v>
      </c>
      <c r="P188" s="112"/>
      <c r="Q188" s="112"/>
      <c r="R188" s="112"/>
    </row>
    <row r="189" spans="2:18" ht="12" customHeight="1">
      <c r="B189" s="299"/>
      <c r="C189" s="299"/>
      <c r="D189" s="315"/>
      <c r="E189" s="82" t="s">
        <v>151</v>
      </c>
      <c r="F189" s="83"/>
      <c r="G189" s="84"/>
      <c r="H189" s="85">
        <v>739386430</v>
      </c>
      <c r="I189" s="67" t="s">
        <v>132</v>
      </c>
      <c r="J189" s="52">
        <v>2401</v>
      </c>
      <c r="K189" s="67" t="s">
        <v>132</v>
      </c>
      <c r="L189" s="106">
        <f t="shared" si="242"/>
        <v>307949.36693044566</v>
      </c>
      <c r="M189" s="210">
        <f t="shared" si="328"/>
        <v>9.3358737071311926E-2</v>
      </c>
      <c r="P189" s="112"/>
      <c r="Q189" s="112"/>
      <c r="R189" s="112"/>
    </row>
    <row r="190" spans="2:18">
      <c r="B190" s="298">
        <v>32</v>
      </c>
      <c r="C190" s="298" t="s">
        <v>43</v>
      </c>
      <c r="D190" s="312">
        <f>R35</f>
        <v>22357</v>
      </c>
      <c r="E190" s="57">
        <v>1</v>
      </c>
      <c r="F190" s="86" t="s">
        <v>238</v>
      </c>
      <c r="G190" s="30" t="s">
        <v>239</v>
      </c>
      <c r="H190" s="235">
        <v>24459927</v>
      </c>
      <c r="I190" s="58">
        <f t="shared" ref="I190" si="335">IFERROR(H190/H195,"-")</f>
        <v>3.7771646275476016E-2</v>
      </c>
      <c r="J190" s="46">
        <v>108</v>
      </c>
      <c r="K190" s="58">
        <f t="shared" ref="K190" si="336">IFERROR(J190/J195,"-")</f>
        <v>4.7724259832081305E-2</v>
      </c>
      <c r="L190" s="102">
        <f t="shared" si="242"/>
        <v>226480.80555555556</v>
      </c>
      <c r="M190" s="211">
        <f>IFERROR(J190/$R$35,0)</f>
        <v>4.8307017936216846E-3</v>
      </c>
      <c r="P190" s="112"/>
      <c r="Q190" s="112"/>
      <c r="R190" s="112"/>
    </row>
    <row r="191" spans="2:18">
      <c r="B191" s="316"/>
      <c r="C191" s="316"/>
      <c r="D191" s="313"/>
      <c r="E191" s="60">
        <v>2</v>
      </c>
      <c r="F191" s="75" t="s">
        <v>242</v>
      </c>
      <c r="G191" s="31" t="s">
        <v>243</v>
      </c>
      <c r="H191" s="77">
        <v>47595371</v>
      </c>
      <c r="I191" s="61">
        <f t="shared" ref="I191" si="337">IFERROR(H191/H195,"-")</f>
        <v>7.3497991950754765E-2</v>
      </c>
      <c r="J191" s="48">
        <v>211</v>
      </c>
      <c r="K191" s="61">
        <f t="shared" ref="K191" si="338">IFERROR(J191/J195,"-")</f>
        <v>9.3239063190455149E-2</v>
      </c>
      <c r="L191" s="103">
        <f t="shared" si="242"/>
        <v>225570.47867298577</v>
      </c>
      <c r="M191" s="208">
        <f t="shared" ref="M191:M195" si="339">IFERROR(J191/$R$35,0)</f>
        <v>9.4377599856868086E-3</v>
      </c>
      <c r="P191" s="112"/>
      <c r="Q191" s="112"/>
      <c r="R191" s="112"/>
    </row>
    <row r="192" spans="2:18" ht="24">
      <c r="B192" s="316"/>
      <c r="C192" s="316"/>
      <c r="D192" s="313"/>
      <c r="E192" s="60">
        <v>3</v>
      </c>
      <c r="F192" s="75" t="s">
        <v>248</v>
      </c>
      <c r="G192" s="34" t="s">
        <v>249</v>
      </c>
      <c r="H192" s="77">
        <v>4480163</v>
      </c>
      <c r="I192" s="61">
        <f t="shared" ref="I192" si="340">IFERROR(H192/H195,"-")</f>
        <v>6.9183825484219743E-3</v>
      </c>
      <c r="J192" s="48">
        <v>27</v>
      </c>
      <c r="K192" s="61">
        <f t="shared" ref="K192" si="341">IFERROR(J192/J195,"-")</f>
        <v>1.1931064958020326E-2</v>
      </c>
      <c r="L192" s="103">
        <f t="shared" si="242"/>
        <v>165931.96296296295</v>
      </c>
      <c r="M192" s="208">
        <f t="shared" si="339"/>
        <v>1.2076754484054212E-3</v>
      </c>
      <c r="P192" s="112"/>
      <c r="Q192" s="112"/>
      <c r="R192" s="112"/>
    </row>
    <row r="193" spans="2:18" ht="24">
      <c r="B193" s="316"/>
      <c r="C193" s="316"/>
      <c r="D193" s="313"/>
      <c r="E193" s="60">
        <v>4</v>
      </c>
      <c r="F193" s="75" t="s">
        <v>266</v>
      </c>
      <c r="G193" s="34" t="s">
        <v>267</v>
      </c>
      <c r="H193" s="77">
        <v>8439177</v>
      </c>
      <c r="I193" s="61">
        <f t="shared" ref="I193" si="342">IFERROR(H193/H195,"-")</f>
        <v>1.303199345198916E-2</v>
      </c>
      <c r="J193" s="48">
        <v>58</v>
      </c>
      <c r="K193" s="61">
        <f t="shared" ref="K193" si="343">IFERROR(J193/J195,"-")</f>
        <v>2.5629695095006629E-2</v>
      </c>
      <c r="L193" s="103">
        <f t="shared" si="242"/>
        <v>145503.05172413794</v>
      </c>
      <c r="M193" s="208">
        <f t="shared" si="339"/>
        <v>2.5942657780560897E-3</v>
      </c>
      <c r="P193" s="112"/>
      <c r="Q193" s="112"/>
      <c r="R193" s="112"/>
    </row>
    <row r="194" spans="2:18">
      <c r="B194" s="316"/>
      <c r="C194" s="316"/>
      <c r="D194" s="313"/>
      <c r="E194" s="63">
        <v>5</v>
      </c>
      <c r="F194" s="79" t="s">
        <v>228</v>
      </c>
      <c r="G194" s="35" t="s">
        <v>229</v>
      </c>
      <c r="H194" s="81">
        <v>67622421</v>
      </c>
      <c r="I194" s="101">
        <f t="shared" ref="I194" si="344">IFERROR(H194/H195,"-")</f>
        <v>0.104424275931131</v>
      </c>
      <c r="J194" s="50">
        <v>502</v>
      </c>
      <c r="K194" s="101">
        <f t="shared" ref="K194" si="345">IFERROR(J194/J195,"-")</f>
        <v>0.22182942996022978</v>
      </c>
      <c r="L194" s="104">
        <f t="shared" si="242"/>
        <v>134706.01792828686</v>
      </c>
      <c r="M194" s="209">
        <f t="shared" si="339"/>
        <v>2.2453817596278569E-2</v>
      </c>
      <c r="P194" s="112"/>
      <c r="Q194" s="112"/>
      <c r="R194" s="112"/>
    </row>
    <row r="195" spans="2:18" ht="12" customHeight="1">
      <c r="B195" s="299"/>
      <c r="C195" s="299"/>
      <c r="D195" s="315"/>
      <c r="E195" s="82" t="s">
        <v>151</v>
      </c>
      <c r="F195" s="83"/>
      <c r="G195" s="84"/>
      <c r="H195" s="85">
        <v>647573760</v>
      </c>
      <c r="I195" s="67" t="s">
        <v>132</v>
      </c>
      <c r="J195" s="52">
        <v>2263</v>
      </c>
      <c r="K195" s="67" t="s">
        <v>132</v>
      </c>
      <c r="L195" s="106">
        <f t="shared" si="242"/>
        <v>286157.20724701724</v>
      </c>
      <c r="M195" s="210">
        <f t="shared" si="339"/>
        <v>0.10122109406449882</v>
      </c>
      <c r="P195" s="112"/>
      <c r="Q195" s="112"/>
      <c r="R195" s="112"/>
    </row>
    <row r="196" spans="2:18">
      <c r="B196" s="298">
        <v>33</v>
      </c>
      <c r="C196" s="298" t="s">
        <v>44</v>
      </c>
      <c r="D196" s="312">
        <f>R36</f>
        <v>6212</v>
      </c>
      <c r="E196" s="57">
        <v>1</v>
      </c>
      <c r="F196" s="86" t="s">
        <v>238</v>
      </c>
      <c r="G196" s="30" t="s">
        <v>239</v>
      </c>
      <c r="H196" s="235">
        <v>8847085</v>
      </c>
      <c r="I196" s="58">
        <f t="shared" ref="I196" si="346">IFERROR(H196/H201,"-")</f>
        <v>3.9571413549145083E-2</v>
      </c>
      <c r="J196" s="46">
        <v>37</v>
      </c>
      <c r="K196" s="58">
        <f t="shared" ref="K196" si="347">IFERROR(J196/J201,"-")</f>
        <v>5.845181674565561E-2</v>
      </c>
      <c r="L196" s="102">
        <f t="shared" si="242"/>
        <v>239110.40540540541</v>
      </c>
      <c r="M196" s="211">
        <f>IFERROR(J196/$R$36,0)</f>
        <v>5.9562137797810688E-3</v>
      </c>
      <c r="P196" s="112"/>
      <c r="Q196" s="112"/>
      <c r="R196" s="112"/>
    </row>
    <row r="197" spans="2:18" ht="24">
      <c r="B197" s="316"/>
      <c r="C197" s="316"/>
      <c r="D197" s="313"/>
      <c r="E197" s="60">
        <v>2</v>
      </c>
      <c r="F197" s="75" t="s">
        <v>248</v>
      </c>
      <c r="G197" s="31" t="s">
        <v>249</v>
      </c>
      <c r="H197" s="77">
        <v>2107521</v>
      </c>
      <c r="I197" s="61">
        <f t="shared" ref="I197" si="348">IFERROR(H197/H201,"-")</f>
        <v>9.4265608451267052E-3</v>
      </c>
      <c r="J197" s="48">
        <v>9</v>
      </c>
      <c r="K197" s="61">
        <f t="shared" ref="K197" si="349">IFERROR(J197/J201,"-")</f>
        <v>1.4218009478672985E-2</v>
      </c>
      <c r="L197" s="103">
        <f t="shared" si="242"/>
        <v>234169</v>
      </c>
      <c r="M197" s="208">
        <f t="shared" ref="M197:M201" si="350">IFERROR(J197/$R$36,0)</f>
        <v>1.4488087572440437E-3</v>
      </c>
      <c r="P197" s="112"/>
      <c r="Q197" s="112"/>
      <c r="R197" s="112"/>
    </row>
    <row r="198" spans="2:18" ht="24">
      <c r="B198" s="316"/>
      <c r="C198" s="316"/>
      <c r="D198" s="313"/>
      <c r="E198" s="60">
        <v>3</v>
      </c>
      <c r="F198" s="75" t="s">
        <v>266</v>
      </c>
      <c r="G198" s="34" t="s">
        <v>267</v>
      </c>
      <c r="H198" s="77">
        <v>4694379</v>
      </c>
      <c r="I198" s="61">
        <f t="shared" ref="I198" si="351">IFERROR(H198/H201,"-")</f>
        <v>2.099710952990981E-2</v>
      </c>
      <c r="J198" s="48">
        <v>25</v>
      </c>
      <c r="K198" s="61">
        <f t="shared" ref="K198" si="352">IFERROR(J198/J201,"-")</f>
        <v>3.9494470774091628E-2</v>
      </c>
      <c r="L198" s="103">
        <f t="shared" si="242"/>
        <v>187775.16</v>
      </c>
      <c r="M198" s="208">
        <f t="shared" si="350"/>
        <v>4.0244687701223442E-3</v>
      </c>
      <c r="P198" s="112"/>
      <c r="Q198" s="112"/>
      <c r="R198" s="112"/>
    </row>
    <row r="199" spans="2:18" ht="24">
      <c r="B199" s="316"/>
      <c r="C199" s="316"/>
      <c r="D199" s="313"/>
      <c r="E199" s="60">
        <v>4</v>
      </c>
      <c r="F199" s="75" t="s">
        <v>271</v>
      </c>
      <c r="G199" s="34" t="s">
        <v>272</v>
      </c>
      <c r="H199" s="77">
        <v>14583057</v>
      </c>
      <c r="I199" s="61">
        <f t="shared" ref="I199" si="353">IFERROR(H199/H201,"-")</f>
        <v>6.522738047139312E-2</v>
      </c>
      <c r="J199" s="48">
        <v>80</v>
      </c>
      <c r="K199" s="61">
        <f t="shared" ref="K199" si="354">IFERROR(J199/J201,"-")</f>
        <v>0.1263823064770932</v>
      </c>
      <c r="L199" s="103">
        <f t="shared" si="242"/>
        <v>182288.21249999999</v>
      </c>
      <c r="M199" s="208">
        <f t="shared" si="350"/>
        <v>1.28783000643915E-2</v>
      </c>
      <c r="P199" s="112"/>
      <c r="Q199" s="112"/>
      <c r="R199" s="112"/>
    </row>
    <row r="200" spans="2:18">
      <c r="B200" s="316"/>
      <c r="C200" s="316"/>
      <c r="D200" s="313"/>
      <c r="E200" s="63">
        <v>5</v>
      </c>
      <c r="F200" s="79" t="s">
        <v>242</v>
      </c>
      <c r="G200" s="35" t="s">
        <v>243</v>
      </c>
      <c r="H200" s="81">
        <v>10429679</v>
      </c>
      <c r="I200" s="101">
        <f t="shared" ref="I200" si="355">IFERROR(H200/H201,"-")</f>
        <v>4.6650070717511351E-2</v>
      </c>
      <c r="J200" s="50">
        <v>60</v>
      </c>
      <c r="K200" s="101">
        <f t="shared" ref="K200" si="356">IFERROR(J200/J201,"-")</f>
        <v>9.4786729857819899E-2</v>
      </c>
      <c r="L200" s="104">
        <f t="shared" si="242"/>
        <v>173827.98333333334</v>
      </c>
      <c r="M200" s="209">
        <f t="shared" si="350"/>
        <v>9.658725048293626E-3</v>
      </c>
      <c r="P200" s="112"/>
      <c r="Q200" s="112"/>
      <c r="R200" s="112"/>
    </row>
    <row r="201" spans="2:18" ht="12" customHeight="1">
      <c r="B201" s="299"/>
      <c r="C201" s="299"/>
      <c r="D201" s="315"/>
      <c r="E201" s="82" t="s">
        <v>151</v>
      </c>
      <c r="F201" s="83"/>
      <c r="G201" s="84"/>
      <c r="H201" s="85">
        <v>223572630</v>
      </c>
      <c r="I201" s="67" t="s">
        <v>132</v>
      </c>
      <c r="J201" s="52">
        <v>633</v>
      </c>
      <c r="K201" s="67" t="s">
        <v>132</v>
      </c>
      <c r="L201" s="106">
        <f t="shared" si="242"/>
        <v>353195.30805687205</v>
      </c>
      <c r="M201" s="210">
        <f t="shared" si="350"/>
        <v>0.10189954925949775</v>
      </c>
      <c r="P201" s="112"/>
      <c r="Q201" s="112"/>
      <c r="R201" s="112"/>
    </row>
    <row r="202" spans="2:18">
      <c r="B202" s="298">
        <v>34</v>
      </c>
      <c r="C202" s="298" t="s">
        <v>46</v>
      </c>
      <c r="D202" s="312">
        <f>R37</f>
        <v>28882</v>
      </c>
      <c r="E202" s="57">
        <v>1</v>
      </c>
      <c r="F202" s="86" t="s">
        <v>254</v>
      </c>
      <c r="G202" s="30" t="s">
        <v>255</v>
      </c>
      <c r="H202" s="235">
        <v>7126249</v>
      </c>
      <c r="I202" s="58">
        <f t="shared" ref="I202" si="357">IFERROR(H202/H207,"-")</f>
        <v>8.3163850798481619E-3</v>
      </c>
      <c r="J202" s="46">
        <v>17</v>
      </c>
      <c r="K202" s="58">
        <f t="shared" ref="K202" si="358">IFERROR(J202/J207,"-")</f>
        <v>6.8081698037645178E-3</v>
      </c>
      <c r="L202" s="102">
        <f t="shared" ref="L202:L265" si="359">IFERROR(H202/J202,"-")</f>
        <v>419191.1176470588</v>
      </c>
      <c r="M202" s="211">
        <f>IFERROR(J202/$R$37,0)</f>
        <v>5.8860189737552806E-4</v>
      </c>
      <c r="P202" s="112"/>
      <c r="Q202" s="112"/>
      <c r="R202" s="112"/>
    </row>
    <row r="203" spans="2:18" ht="24">
      <c r="B203" s="316"/>
      <c r="C203" s="316"/>
      <c r="D203" s="313"/>
      <c r="E203" s="60">
        <v>2</v>
      </c>
      <c r="F203" s="75" t="s">
        <v>248</v>
      </c>
      <c r="G203" s="31" t="s">
        <v>249</v>
      </c>
      <c r="H203" s="77">
        <v>6606619</v>
      </c>
      <c r="I203" s="61">
        <f t="shared" ref="I203" si="360">IFERROR(H203/H207,"-")</f>
        <v>7.7099730418964283E-3</v>
      </c>
      <c r="J203" s="48">
        <v>24</v>
      </c>
      <c r="K203" s="61">
        <f t="shared" ref="K203" si="361">IFERROR(J203/J207,"-")</f>
        <v>9.6115338406087304E-3</v>
      </c>
      <c r="L203" s="103">
        <f t="shared" si="359"/>
        <v>275275.79166666669</v>
      </c>
      <c r="M203" s="208">
        <f t="shared" ref="M203:M207" si="362">IFERROR(J203/$R$37,0)</f>
        <v>8.3096738453015723E-4</v>
      </c>
      <c r="P203" s="112"/>
      <c r="Q203" s="112"/>
      <c r="R203" s="112"/>
    </row>
    <row r="204" spans="2:18">
      <c r="B204" s="316"/>
      <c r="C204" s="316"/>
      <c r="D204" s="313"/>
      <c r="E204" s="60">
        <v>3</v>
      </c>
      <c r="F204" s="75" t="s">
        <v>242</v>
      </c>
      <c r="G204" s="34" t="s">
        <v>243</v>
      </c>
      <c r="H204" s="77">
        <v>71709051</v>
      </c>
      <c r="I204" s="61">
        <f t="shared" ref="I204" si="363">IFERROR(H204/H207,"-")</f>
        <v>8.368499077515687E-2</v>
      </c>
      <c r="J204" s="48">
        <v>291</v>
      </c>
      <c r="K204" s="61">
        <f t="shared" ref="K204" si="364">IFERROR(J204/J207,"-")</f>
        <v>0.11653984781738086</v>
      </c>
      <c r="L204" s="103">
        <f t="shared" si="359"/>
        <v>246422.8556701031</v>
      </c>
      <c r="M204" s="208">
        <f t="shared" si="362"/>
        <v>1.0075479537428156E-2</v>
      </c>
      <c r="P204" s="112"/>
      <c r="Q204" s="112"/>
      <c r="R204" s="112"/>
    </row>
    <row r="205" spans="2:18" ht="24">
      <c r="B205" s="316"/>
      <c r="C205" s="316"/>
      <c r="D205" s="313"/>
      <c r="E205" s="60">
        <v>4</v>
      </c>
      <c r="F205" s="75" t="s">
        <v>266</v>
      </c>
      <c r="G205" s="34" t="s">
        <v>267</v>
      </c>
      <c r="H205" s="77">
        <v>20850551</v>
      </c>
      <c r="I205" s="61">
        <f t="shared" ref="I205" si="365">IFERROR(H205/H207,"-")</f>
        <v>2.4332746616489705E-2</v>
      </c>
      <c r="J205" s="48">
        <v>118</v>
      </c>
      <c r="K205" s="61">
        <f t="shared" ref="K205" si="366">IFERROR(J205/J207,"-")</f>
        <v>4.725670804965959E-2</v>
      </c>
      <c r="L205" s="103">
        <f t="shared" si="359"/>
        <v>176699.58474576272</v>
      </c>
      <c r="M205" s="208">
        <f t="shared" si="362"/>
        <v>4.0855896406066065E-3</v>
      </c>
      <c r="P205" s="112"/>
      <c r="Q205" s="112"/>
      <c r="R205" s="112"/>
    </row>
    <row r="206" spans="2:18">
      <c r="B206" s="316"/>
      <c r="C206" s="316"/>
      <c r="D206" s="313"/>
      <c r="E206" s="63">
        <v>5</v>
      </c>
      <c r="F206" s="79" t="s">
        <v>238</v>
      </c>
      <c r="G206" s="35" t="s">
        <v>239</v>
      </c>
      <c r="H206" s="81">
        <v>25418965</v>
      </c>
      <c r="I206" s="101">
        <f t="shared" ref="I206" si="367">IFERROR(H206/H207,"-")</f>
        <v>2.96641194085672E-2</v>
      </c>
      <c r="J206" s="50">
        <v>168</v>
      </c>
      <c r="K206" s="101">
        <f t="shared" ref="K206" si="368">IFERROR(J206/J207,"-")</f>
        <v>6.7280736884261116E-2</v>
      </c>
      <c r="L206" s="104">
        <f t="shared" si="359"/>
        <v>151303.36309523811</v>
      </c>
      <c r="M206" s="209">
        <f t="shared" si="362"/>
        <v>5.8167716917111E-3</v>
      </c>
      <c r="P206" s="112"/>
      <c r="Q206" s="112"/>
      <c r="R206" s="112"/>
    </row>
    <row r="207" spans="2:18" ht="12" customHeight="1">
      <c r="B207" s="299"/>
      <c r="C207" s="299"/>
      <c r="D207" s="315"/>
      <c r="E207" s="82" t="s">
        <v>151</v>
      </c>
      <c r="F207" s="83"/>
      <c r="G207" s="84"/>
      <c r="H207" s="85">
        <v>856892620</v>
      </c>
      <c r="I207" s="67" t="s">
        <v>132</v>
      </c>
      <c r="J207" s="52">
        <v>2497</v>
      </c>
      <c r="K207" s="67" t="s">
        <v>132</v>
      </c>
      <c r="L207" s="106">
        <f t="shared" si="359"/>
        <v>343168.85062074487</v>
      </c>
      <c r="M207" s="210">
        <f t="shared" si="362"/>
        <v>8.6455231632158444E-2</v>
      </c>
      <c r="P207" s="112"/>
      <c r="Q207" s="112"/>
      <c r="R207" s="112"/>
    </row>
    <row r="208" spans="2:18">
      <c r="B208" s="298">
        <v>35</v>
      </c>
      <c r="C208" s="298" t="s">
        <v>3</v>
      </c>
      <c r="D208" s="312">
        <f>R38</f>
        <v>57844</v>
      </c>
      <c r="E208" s="57">
        <v>1</v>
      </c>
      <c r="F208" s="86" t="s">
        <v>238</v>
      </c>
      <c r="G208" s="30" t="s">
        <v>239</v>
      </c>
      <c r="H208" s="235">
        <v>60161551</v>
      </c>
      <c r="I208" s="58">
        <f t="shared" ref="I208" si="369">IFERROR(H208/H213,"-")</f>
        <v>3.2932688890363354E-2</v>
      </c>
      <c r="J208" s="46">
        <v>371</v>
      </c>
      <c r="K208" s="58">
        <f t="shared" ref="K208" si="370">IFERROR(J208/J213,"-")</f>
        <v>5.5241215008933892E-2</v>
      </c>
      <c r="L208" s="102">
        <f t="shared" si="359"/>
        <v>162160.51482479784</v>
      </c>
      <c r="M208" s="211">
        <f>IFERROR(J208/$R$38,0)</f>
        <v>6.4138026415877184E-3</v>
      </c>
      <c r="P208" s="112"/>
      <c r="Q208" s="112"/>
      <c r="R208" s="112"/>
    </row>
    <row r="209" spans="2:18">
      <c r="B209" s="316"/>
      <c r="C209" s="316"/>
      <c r="D209" s="313"/>
      <c r="E209" s="60">
        <v>2</v>
      </c>
      <c r="F209" s="75" t="s">
        <v>228</v>
      </c>
      <c r="G209" s="31" t="s">
        <v>229</v>
      </c>
      <c r="H209" s="77">
        <v>221669314</v>
      </c>
      <c r="I209" s="61">
        <f t="shared" ref="I209" si="371">IFERROR(H209/H213,"-")</f>
        <v>0.12134272526488331</v>
      </c>
      <c r="J209" s="48">
        <v>1540</v>
      </c>
      <c r="K209" s="61">
        <f t="shared" ref="K209" si="372">IFERROR(J209/J213,"-")</f>
        <v>0.22930315664085765</v>
      </c>
      <c r="L209" s="103">
        <f t="shared" si="359"/>
        <v>143941.11298701298</v>
      </c>
      <c r="M209" s="208">
        <f t="shared" ref="M209:M213" si="373">IFERROR(J209/$R$38,0)</f>
        <v>2.6623331719798079E-2</v>
      </c>
      <c r="P209" s="112"/>
      <c r="Q209" s="112"/>
      <c r="R209" s="112"/>
    </row>
    <row r="210" spans="2:18">
      <c r="B210" s="316"/>
      <c r="C210" s="316"/>
      <c r="D210" s="313"/>
      <c r="E210" s="60">
        <v>3</v>
      </c>
      <c r="F210" s="75" t="s">
        <v>242</v>
      </c>
      <c r="G210" s="34" t="s">
        <v>243</v>
      </c>
      <c r="H210" s="77">
        <v>66715732</v>
      </c>
      <c r="I210" s="61">
        <f t="shared" ref="I210" si="374">IFERROR(H210/H213,"-")</f>
        <v>3.6520475445336487E-2</v>
      </c>
      <c r="J210" s="48">
        <v>626</v>
      </c>
      <c r="K210" s="61">
        <f t="shared" ref="K210" si="375">IFERROR(J210/J213,"-")</f>
        <v>9.3210244192972011E-2</v>
      </c>
      <c r="L210" s="103">
        <f t="shared" si="359"/>
        <v>106574.65175718851</v>
      </c>
      <c r="M210" s="208">
        <f t="shared" si="373"/>
        <v>1.0822211465320516E-2</v>
      </c>
      <c r="P210" s="112"/>
      <c r="Q210" s="112"/>
      <c r="R210" s="112"/>
    </row>
    <row r="211" spans="2:18" ht="24">
      <c r="B211" s="316"/>
      <c r="C211" s="316"/>
      <c r="D211" s="313"/>
      <c r="E211" s="60">
        <v>4</v>
      </c>
      <c r="F211" s="75" t="s">
        <v>266</v>
      </c>
      <c r="G211" s="34" t="s">
        <v>267</v>
      </c>
      <c r="H211" s="77">
        <v>17200420</v>
      </c>
      <c r="I211" s="61">
        <f t="shared" ref="I211" si="376">IFERROR(H211/H213,"-")</f>
        <v>9.4155830630693622E-3</v>
      </c>
      <c r="J211" s="48">
        <v>181</v>
      </c>
      <c r="K211" s="61">
        <f t="shared" ref="K211" si="377">IFERROR(J211/J213,"-")</f>
        <v>2.6950565812983919E-2</v>
      </c>
      <c r="L211" s="103">
        <f t="shared" si="359"/>
        <v>95029.944751381219</v>
      </c>
      <c r="M211" s="208">
        <f t="shared" si="373"/>
        <v>3.1291058709632807E-3</v>
      </c>
      <c r="P211" s="112"/>
      <c r="Q211" s="112"/>
      <c r="R211" s="112"/>
    </row>
    <row r="212" spans="2:18">
      <c r="B212" s="316"/>
      <c r="C212" s="316"/>
      <c r="D212" s="313"/>
      <c r="E212" s="63">
        <v>5</v>
      </c>
      <c r="F212" s="79" t="s">
        <v>268</v>
      </c>
      <c r="G212" s="35" t="s">
        <v>269</v>
      </c>
      <c r="H212" s="81">
        <v>52464614</v>
      </c>
      <c r="I212" s="101">
        <f t="shared" ref="I212" si="378">IFERROR(H212/H213,"-")</f>
        <v>2.8719352840737129E-2</v>
      </c>
      <c r="J212" s="50">
        <v>560</v>
      </c>
      <c r="K212" s="101">
        <f t="shared" ref="K212" si="379">IFERROR(J212/J213,"-")</f>
        <v>8.3382966051220961E-2</v>
      </c>
      <c r="L212" s="104">
        <f t="shared" si="359"/>
        <v>93686.810714285719</v>
      </c>
      <c r="M212" s="209">
        <f t="shared" si="373"/>
        <v>9.6812115344720277E-3</v>
      </c>
      <c r="P212" s="112"/>
      <c r="Q212" s="112"/>
      <c r="R212" s="112"/>
    </row>
    <row r="213" spans="2:18" ht="12" customHeight="1">
      <c r="B213" s="299"/>
      <c r="C213" s="299"/>
      <c r="D213" s="315"/>
      <c r="E213" s="82" t="s">
        <v>151</v>
      </c>
      <c r="F213" s="83"/>
      <c r="G213" s="84"/>
      <c r="H213" s="85">
        <v>1826803490</v>
      </c>
      <c r="I213" s="67" t="s">
        <v>132</v>
      </c>
      <c r="J213" s="52">
        <v>6716</v>
      </c>
      <c r="K213" s="67" t="s">
        <v>132</v>
      </c>
      <c r="L213" s="106">
        <f t="shared" si="359"/>
        <v>272007.66676593211</v>
      </c>
      <c r="M213" s="210">
        <f t="shared" si="373"/>
        <v>0.11610538690270382</v>
      </c>
      <c r="P213" s="112"/>
      <c r="Q213" s="112"/>
      <c r="R213" s="112"/>
    </row>
    <row r="214" spans="2:18">
      <c r="B214" s="298">
        <v>36</v>
      </c>
      <c r="C214" s="298" t="s">
        <v>4</v>
      </c>
      <c r="D214" s="312">
        <f>R39</f>
        <v>16052</v>
      </c>
      <c r="E214" s="57">
        <v>1</v>
      </c>
      <c r="F214" s="86" t="s">
        <v>238</v>
      </c>
      <c r="G214" s="30" t="s">
        <v>239</v>
      </c>
      <c r="H214" s="235">
        <v>21183060</v>
      </c>
      <c r="I214" s="58">
        <f t="shared" ref="I214" si="380">IFERROR(H214/H219,"-")</f>
        <v>3.8738827689183991E-2</v>
      </c>
      <c r="J214" s="46">
        <v>130</v>
      </c>
      <c r="K214" s="58">
        <f t="shared" ref="K214" si="381">IFERROR(J214/J219,"-")</f>
        <v>6.3291139240506333E-2</v>
      </c>
      <c r="L214" s="102">
        <f t="shared" si="359"/>
        <v>162946.61538461538</v>
      </c>
      <c r="M214" s="211">
        <f>IFERROR(J214/$R$39,0)</f>
        <v>8.0986792923000255E-3</v>
      </c>
      <c r="P214" s="112"/>
      <c r="Q214" s="112"/>
      <c r="R214" s="112"/>
    </row>
    <row r="215" spans="2:18">
      <c r="B215" s="316"/>
      <c r="C215" s="316"/>
      <c r="D215" s="313"/>
      <c r="E215" s="60">
        <v>2</v>
      </c>
      <c r="F215" s="75" t="s">
        <v>228</v>
      </c>
      <c r="G215" s="31" t="s">
        <v>229</v>
      </c>
      <c r="H215" s="77">
        <v>69154093</v>
      </c>
      <c r="I215" s="61">
        <f t="shared" ref="I215" si="382">IFERROR(H215/H219,"-")</f>
        <v>0.12646654887106987</v>
      </c>
      <c r="J215" s="48">
        <v>473</v>
      </c>
      <c r="K215" s="61">
        <f t="shared" ref="K215" si="383">IFERROR(J215/J219,"-")</f>
        <v>0.2302823758519961</v>
      </c>
      <c r="L215" s="103">
        <f t="shared" si="359"/>
        <v>146203.15644820296</v>
      </c>
      <c r="M215" s="208">
        <f t="shared" ref="M215:M219" si="384">IFERROR(J215/$R$39,0)</f>
        <v>2.9466733117368551E-2</v>
      </c>
      <c r="P215" s="112"/>
      <c r="Q215" s="112"/>
      <c r="R215" s="112"/>
    </row>
    <row r="216" spans="2:18">
      <c r="B216" s="316"/>
      <c r="C216" s="316"/>
      <c r="D216" s="313"/>
      <c r="E216" s="60">
        <v>3</v>
      </c>
      <c r="F216" s="75" t="s">
        <v>244</v>
      </c>
      <c r="G216" s="34" t="s">
        <v>245</v>
      </c>
      <c r="H216" s="77">
        <v>25422612</v>
      </c>
      <c r="I216" s="61">
        <f t="shared" ref="I216" si="385">IFERROR(H216/H219,"-")</f>
        <v>4.6491969794589701E-2</v>
      </c>
      <c r="J216" s="48">
        <v>241</v>
      </c>
      <c r="K216" s="61">
        <f t="shared" ref="K216" si="386">IFERROR(J216/J219,"-")</f>
        <v>0.11733203505355404</v>
      </c>
      <c r="L216" s="103">
        <f t="shared" si="359"/>
        <v>105488.01659751037</v>
      </c>
      <c r="M216" s="208">
        <f t="shared" si="384"/>
        <v>1.5013705457263892E-2</v>
      </c>
      <c r="P216" s="112"/>
      <c r="Q216" s="112"/>
      <c r="R216" s="112"/>
    </row>
    <row r="217" spans="2:18">
      <c r="B217" s="316"/>
      <c r="C217" s="316"/>
      <c r="D217" s="313"/>
      <c r="E217" s="60">
        <v>4</v>
      </c>
      <c r="F217" s="75" t="s">
        <v>279</v>
      </c>
      <c r="G217" s="34" t="s">
        <v>280</v>
      </c>
      <c r="H217" s="77">
        <v>4358928</v>
      </c>
      <c r="I217" s="61">
        <f t="shared" ref="I217" si="387">IFERROR(H217/H219,"-")</f>
        <v>7.9714526938770604E-3</v>
      </c>
      <c r="J217" s="48">
        <v>43</v>
      </c>
      <c r="K217" s="61">
        <f t="shared" ref="K217" si="388">IFERROR(J217/J219,"-")</f>
        <v>2.0934761441090556E-2</v>
      </c>
      <c r="L217" s="103">
        <f t="shared" si="359"/>
        <v>101370.41860465116</v>
      </c>
      <c r="M217" s="208">
        <f t="shared" si="384"/>
        <v>2.6787939197607776E-3</v>
      </c>
      <c r="P217" s="112"/>
      <c r="Q217" s="112"/>
      <c r="R217" s="112"/>
    </row>
    <row r="218" spans="2:18">
      <c r="B218" s="316"/>
      <c r="C218" s="316"/>
      <c r="D218" s="313"/>
      <c r="E218" s="63">
        <v>5</v>
      </c>
      <c r="F218" s="79" t="s">
        <v>268</v>
      </c>
      <c r="G218" s="35" t="s">
        <v>269</v>
      </c>
      <c r="H218" s="81">
        <v>15852404</v>
      </c>
      <c r="I218" s="101">
        <f t="shared" ref="I218" si="389">IFERROR(H218/H219,"-")</f>
        <v>2.8990313345443535E-2</v>
      </c>
      <c r="J218" s="50">
        <v>180</v>
      </c>
      <c r="K218" s="101">
        <f t="shared" ref="K218" si="390">IFERROR(J218/J219,"-")</f>
        <v>8.7633885102239531E-2</v>
      </c>
      <c r="L218" s="104">
        <f t="shared" si="359"/>
        <v>88068.911111111112</v>
      </c>
      <c r="M218" s="209">
        <f t="shared" si="384"/>
        <v>1.121355594318465E-2</v>
      </c>
      <c r="P218" s="112"/>
      <c r="Q218" s="112"/>
      <c r="R218" s="112"/>
    </row>
    <row r="219" spans="2:18" ht="12" customHeight="1">
      <c r="B219" s="299"/>
      <c r="C219" s="299"/>
      <c r="D219" s="315"/>
      <c r="E219" s="82" t="s">
        <v>151</v>
      </c>
      <c r="F219" s="83"/>
      <c r="G219" s="84"/>
      <c r="H219" s="85">
        <v>546817270</v>
      </c>
      <c r="I219" s="67" t="s">
        <v>132</v>
      </c>
      <c r="J219" s="52">
        <v>2054</v>
      </c>
      <c r="K219" s="67" t="s">
        <v>132</v>
      </c>
      <c r="L219" s="106">
        <f t="shared" si="359"/>
        <v>266220.67672833498</v>
      </c>
      <c r="M219" s="210">
        <f t="shared" si="384"/>
        <v>0.1279591328183404</v>
      </c>
      <c r="P219" s="112"/>
      <c r="Q219" s="112"/>
      <c r="R219" s="112"/>
    </row>
    <row r="220" spans="2:18">
      <c r="B220" s="298">
        <v>37</v>
      </c>
      <c r="C220" s="298" t="s">
        <v>5</v>
      </c>
      <c r="D220" s="312">
        <f>R40</f>
        <v>48477</v>
      </c>
      <c r="E220" s="57">
        <v>1</v>
      </c>
      <c r="F220" s="86" t="s">
        <v>238</v>
      </c>
      <c r="G220" s="30" t="s">
        <v>239</v>
      </c>
      <c r="H220" s="235">
        <v>59723043</v>
      </c>
      <c r="I220" s="58">
        <f t="shared" ref="I220" si="391">IFERROR(H220/H225,"-")</f>
        <v>3.8110103566140342E-2</v>
      </c>
      <c r="J220" s="46">
        <v>348</v>
      </c>
      <c r="K220" s="58">
        <f t="shared" ref="K220" si="392">IFERROR(J220/J225,"-")</f>
        <v>5.9937995177402684E-2</v>
      </c>
      <c r="L220" s="102">
        <f t="shared" si="359"/>
        <v>171617.93965517241</v>
      </c>
      <c r="M220" s="211">
        <f>IFERROR(J220/$R$40,0)</f>
        <v>7.1786620459186835E-3</v>
      </c>
      <c r="P220" s="112"/>
      <c r="Q220" s="112"/>
      <c r="R220" s="112"/>
    </row>
    <row r="221" spans="2:18">
      <c r="B221" s="316"/>
      <c r="C221" s="316"/>
      <c r="D221" s="313"/>
      <c r="E221" s="60">
        <v>2</v>
      </c>
      <c r="F221" s="75" t="s">
        <v>240</v>
      </c>
      <c r="G221" s="31" t="s">
        <v>241</v>
      </c>
      <c r="H221" s="77">
        <v>1517156</v>
      </c>
      <c r="I221" s="61">
        <f t="shared" ref="I221" si="393">IFERROR(H221/H225,"-")</f>
        <v>9.6811832387695338E-4</v>
      </c>
      <c r="J221" s="48">
        <v>10</v>
      </c>
      <c r="K221" s="61">
        <f t="shared" ref="K221" si="394">IFERROR(J221/J225,"-")</f>
        <v>1.7223561832586979E-3</v>
      </c>
      <c r="L221" s="103">
        <f t="shared" si="359"/>
        <v>151715.6</v>
      </c>
      <c r="M221" s="208">
        <f t="shared" ref="M221:M225" si="395">IFERROR(J221/$R$40,0)</f>
        <v>2.0628339212410009E-4</v>
      </c>
      <c r="P221" s="112"/>
      <c r="Q221" s="112"/>
      <c r="R221" s="112"/>
    </row>
    <row r="222" spans="2:18">
      <c r="B222" s="316"/>
      <c r="C222" s="316"/>
      <c r="D222" s="313"/>
      <c r="E222" s="60">
        <v>3</v>
      </c>
      <c r="F222" s="75" t="s">
        <v>228</v>
      </c>
      <c r="G222" s="34" t="s">
        <v>229</v>
      </c>
      <c r="H222" s="77">
        <v>159632685</v>
      </c>
      <c r="I222" s="61">
        <f t="shared" ref="I222" si="396">IFERROR(H222/H225,"-")</f>
        <v>0.10186383433093081</v>
      </c>
      <c r="J222" s="48">
        <v>1194</v>
      </c>
      <c r="K222" s="61">
        <f t="shared" ref="K222" si="397">IFERROR(J222/J225,"-")</f>
        <v>0.20564932828108853</v>
      </c>
      <c r="L222" s="103">
        <f t="shared" si="359"/>
        <v>133695.71608040202</v>
      </c>
      <c r="M222" s="208">
        <f t="shared" si="395"/>
        <v>2.463023701961755E-2</v>
      </c>
      <c r="P222" s="112"/>
      <c r="Q222" s="112"/>
      <c r="R222" s="112"/>
    </row>
    <row r="223" spans="2:18">
      <c r="B223" s="316"/>
      <c r="C223" s="316"/>
      <c r="D223" s="313"/>
      <c r="E223" s="60">
        <v>4</v>
      </c>
      <c r="F223" s="75" t="s">
        <v>242</v>
      </c>
      <c r="G223" s="34" t="s">
        <v>243</v>
      </c>
      <c r="H223" s="77">
        <v>64027553</v>
      </c>
      <c r="I223" s="61">
        <f t="shared" ref="I223" si="398">IFERROR(H223/H225,"-")</f>
        <v>4.0856871206588381E-2</v>
      </c>
      <c r="J223" s="48">
        <v>519</v>
      </c>
      <c r="K223" s="61">
        <f t="shared" ref="K223" si="399">IFERROR(J223/J225,"-")</f>
        <v>8.9390285911126424E-2</v>
      </c>
      <c r="L223" s="103">
        <f t="shared" si="359"/>
        <v>123367.15414258189</v>
      </c>
      <c r="M223" s="208">
        <f t="shared" si="395"/>
        <v>1.0706108051240795E-2</v>
      </c>
      <c r="P223" s="112"/>
      <c r="Q223" s="112"/>
      <c r="R223" s="112"/>
    </row>
    <row r="224" spans="2:18" ht="24">
      <c r="B224" s="316"/>
      <c r="C224" s="316"/>
      <c r="D224" s="313"/>
      <c r="E224" s="63">
        <v>5</v>
      </c>
      <c r="F224" s="79" t="s">
        <v>248</v>
      </c>
      <c r="G224" s="35" t="s">
        <v>249</v>
      </c>
      <c r="H224" s="81">
        <v>2749672</v>
      </c>
      <c r="I224" s="101">
        <f t="shared" ref="I224" si="400">IFERROR(H224/H225,"-")</f>
        <v>1.7546039087947384E-3</v>
      </c>
      <c r="J224" s="50">
        <v>27</v>
      </c>
      <c r="K224" s="101">
        <f t="shared" ref="K224" si="401">IFERROR(J224/J225,"-")</f>
        <v>4.6503616947984839E-3</v>
      </c>
      <c r="L224" s="104">
        <f t="shared" si="359"/>
        <v>101839.70370370371</v>
      </c>
      <c r="M224" s="209">
        <f t="shared" si="395"/>
        <v>5.569651587350702E-4</v>
      </c>
      <c r="P224" s="112"/>
      <c r="Q224" s="112"/>
      <c r="R224" s="112"/>
    </row>
    <row r="225" spans="2:18" ht="12" customHeight="1">
      <c r="B225" s="299"/>
      <c r="C225" s="299"/>
      <c r="D225" s="315"/>
      <c r="E225" s="82" t="s">
        <v>151</v>
      </c>
      <c r="F225" s="83"/>
      <c r="G225" s="84"/>
      <c r="H225" s="85">
        <v>1567118360</v>
      </c>
      <c r="I225" s="67" t="s">
        <v>132</v>
      </c>
      <c r="J225" s="52">
        <v>5806</v>
      </c>
      <c r="K225" s="67" t="s">
        <v>132</v>
      </c>
      <c r="L225" s="106">
        <f t="shared" si="359"/>
        <v>269913.59972442302</v>
      </c>
      <c r="M225" s="210">
        <f t="shared" si="395"/>
        <v>0.11976813746725251</v>
      </c>
      <c r="P225" s="112"/>
      <c r="Q225" s="112"/>
      <c r="R225" s="112"/>
    </row>
    <row r="226" spans="2:18">
      <c r="B226" s="298">
        <v>38</v>
      </c>
      <c r="C226" s="298" t="s">
        <v>47</v>
      </c>
      <c r="D226" s="312">
        <f>R41</f>
        <v>10298</v>
      </c>
      <c r="E226" s="57">
        <v>1</v>
      </c>
      <c r="F226" s="86" t="s">
        <v>246</v>
      </c>
      <c r="G226" s="30" t="s">
        <v>247</v>
      </c>
      <c r="H226" s="235">
        <v>1983134</v>
      </c>
      <c r="I226" s="58">
        <f t="shared" ref="I226" si="402">IFERROR(H226/H231,"-")</f>
        <v>7.9282972151768771E-3</v>
      </c>
      <c r="J226" s="46">
        <v>8</v>
      </c>
      <c r="K226" s="58">
        <f t="shared" ref="K226" si="403">IFERROR(J226/J231,"-")</f>
        <v>8.7431693989071038E-3</v>
      </c>
      <c r="L226" s="102">
        <f t="shared" si="359"/>
        <v>247891.75</v>
      </c>
      <c r="M226" s="211">
        <f>IFERROR(J226/$R$41,0)</f>
        <v>7.7684987376189555E-4</v>
      </c>
      <c r="P226" s="112"/>
      <c r="Q226" s="112"/>
      <c r="R226" s="112"/>
    </row>
    <row r="227" spans="2:18">
      <c r="B227" s="316"/>
      <c r="C227" s="316"/>
      <c r="D227" s="313"/>
      <c r="E227" s="60">
        <v>2</v>
      </c>
      <c r="F227" s="75" t="s">
        <v>238</v>
      </c>
      <c r="G227" s="31" t="s">
        <v>239</v>
      </c>
      <c r="H227" s="77">
        <v>12954810</v>
      </c>
      <c r="I227" s="61">
        <f t="shared" ref="I227" si="404">IFERROR(H227/H231,"-")</f>
        <v>5.1791550165619454E-2</v>
      </c>
      <c r="J227" s="48">
        <v>54</v>
      </c>
      <c r="K227" s="61">
        <f t="shared" ref="K227" si="405">IFERROR(J227/J231,"-")</f>
        <v>5.9016393442622953E-2</v>
      </c>
      <c r="L227" s="103">
        <f t="shared" si="359"/>
        <v>239903.88888888888</v>
      </c>
      <c r="M227" s="208">
        <f t="shared" ref="M227:M231" si="406">IFERROR(J227/$R$41,0)</f>
        <v>5.2437366478927947E-3</v>
      </c>
      <c r="P227" s="112"/>
      <c r="Q227" s="112"/>
      <c r="R227" s="112"/>
    </row>
    <row r="228" spans="2:18">
      <c r="B228" s="316"/>
      <c r="C228" s="316"/>
      <c r="D228" s="313"/>
      <c r="E228" s="60">
        <v>3</v>
      </c>
      <c r="F228" s="75" t="s">
        <v>240</v>
      </c>
      <c r="G228" s="34" t="s">
        <v>241</v>
      </c>
      <c r="H228" s="77">
        <v>168111</v>
      </c>
      <c r="I228" s="61">
        <f t="shared" ref="I228" si="407">IFERROR(H228/H231,"-")</f>
        <v>6.7208467664847671E-4</v>
      </c>
      <c r="J228" s="48">
        <v>1</v>
      </c>
      <c r="K228" s="61">
        <f t="shared" ref="K228" si="408">IFERROR(J228/J231,"-")</f>
        <v>1.092896174863388E-3</v>
      </c>
      <c r="L228" s="103">
        <f t="shared" si="359"/>
        <v>168111</v>
      </c>
      <c r="M228" s="208">
        <f t="shared" si="406"/>
        <v>9.7106234220236944E-5</v>
      </c>
      <c r="P228" s="112"/>
      <c r="Q228" s="112"/>
      <c r="R228" s="112"/>
    </row>
    <row r="229" spans="2:18">
      <c r="B229" s="316"/>
      <c r="C229" s="316"/>
      <c r="D229" s="313"/>
      <c r="E229" s="60">
        <v>4</v>
      </c>
      <c r="F229" s="75" t="s">
        <v>242</v>
      </c>
      <c r="G229" s="34" t="s">
        <v>243</v>
      </c>
      <c r="H229" s="77">
        <v>17111783</v>
      </c>
      <c r="I229" s="61">
        <f t="shared" ref="I229" si="409">IFERROR(H229/H231,"-")</f>
        <v>6.8410556979816309E-2</v>
      </c>
      <c r="J229" s="48">
        <v>105</v>
      </c>
      <c r="K229" s="61">
        <f t="shared" ref="K229" si="410">IFERROR(J229/J231,"-")</f>
        <v>0.11475409836065574</v>
      </c>
      <c r="L229" s="103">
        <f t="shared" si="359"/>
        <v>162969.3619047619</v>
      </c>
      <c r="M229" s="208">
        <f t="shared" si="406"/>
        <v>1.0196154593124878E-2</v>
      </c>
      <c r="P229" s="112"/>
      <c r="Q229" s="112"/>
      <c r="R229" s="112"/>
    </row>
    <row r="230" spans="2:18">
      <c r="B230" s="316"/>
      <c r="C230" s="316"/>
      <c r="D230" s="313"/>
      <c r="E230" s="63">
        <v>5</v>
      </c>
      <c r="F230" s="79" t="s">
        <v>252</v>
      </c>
      <c r="G230" s="35" t="s">
        <v>253</v>
      </c>
      <c r="H230" s="81">
        <v>5092740</v>
      </c>
      <c r="I230" s="101">
        <f t="shared" ref="I230" si="411">IFERROR(H230/H231,"-")</f>
        <v>2.0360074689667915E-2</v>
      </c>
      <c r="J230" s="50">
        <v>37</v>
      </c>
      <c r="K230" s="101">
        <f t="shared" ref="K230" si="412">IFERROR(J230/J231,"-")</f>
        <v>4.0437158469945354E-2</v>
      </c>
      <c r="L230" s="104">
        <f t="shared" si="359"/>
        <v>137641.62162162163</v>
      </c>
      <c r="M230" s="209">
        <f t="shared" si="406"/>
        <v>3.5929306661487666E-3</v>
      </c>
      <c r="P230" s="112"/>
      <c r="Q230" s="112"/>
      <c r="R230" s="112"/>
    </row>
    <row r="231" spans="2:18" ht="12" customHeight="1">
      <c r="B231" s="299"/>
      <c r="C231" s="299"/>
      <c r="D231" s="315"/>
      <c r="E231" s="82" t="s">
        <v>151</v>
      </c>
      <c r="F231" s="83"/>
      <c r="G231" s="84"/>
      <c r="H231" s="85">
        <v>250133660</v>
      </c>
      <c r="I231" s="67" t="s">
        <v>132</v>
      </c>
      <c r="J231" s="52">
        <v>915</v>
      </c>
      <c r="K231" s="67" t="s">
        <v>132</v>
      </c>
      <c r="L231" s="106">
        <f t="shared" si="359"/>
        <v>273370.12021857925</v>
      </c>
      <c r="M231" s="210">
        <f t="shared" si="406"/>
        <v>8.8852204311516803E-2</v>
      </c>
      <c r="P231" s="112"/>
      <c r="Q231" s="112"/>
      <c r="R231" s="112"/>
    </row>
    <row r="232" spans="2:18">
      <c r="B232" s="298">
        <v>39</v>
      </c>
      <c r="C232" s="298" t="s">
        <v>10</v>
      </c>
      <c r="D232" s="312">
        <f>R42</f>
        <v>57396</v>
      </c>
      <c r="E232" s="57">
        <v>1</v>
      </c>
      <c r="F232" s="86" t="s">
        <v>242</v>
      </c>
      <c r="G232" s="30" t="s">
        <v>243</v>
      </c>
      <c r="H232" s="235">
        <v>86918767</v>
      </c>
      <c r="I232" s="58">
        <f t="shared" ref="I232" si="413">IFERROR(H232/H237,"-")</f>
        <v>5.6283679909498285E-2</v>
      </c>
      <c r="J232" s="46">
        <v>429</v>
      </c>
      <c r="K232" s="58">
        <f t="shared" ref="K232" si="414">IFERROR(J232/J237,"-")</f>
        <v>8.224693251533742E-2</v>
      </c>
      <c r="L232" s="102">
        <f t="shared" si="359"/>
        <v>202607.84848484848</v>
      </c>
      <c r="M232" s="211">
        <f>IFERROR(J232/$R$42,0)</f>
        <v>7.4743884591260716E-3</v>
      </c>
      <c r="P232" s="112"/>
      <c r="Q232" s="112"/>
      <c r="R232" s="112"/>
    </row>
    <row r="233" spans="2:18">
      <c r="B233" s="316"/>
      <c r="C233" s="316"/>
      <c r="D233" s="313"/>
      <c r="E233" s="60">
        <v>2</v>
      </c>
      <c r="F233" s="75" t="s">
        <v>238</v>
      </c>
      <c r="G233" s="31" t="s">
        <v>239</v>
      </c>
      <c r="H233" s="77">
        <v>45720664</v>
      </c>
      <c r="I233" s="61">
        <f t="shared" ref="I233" si="415">IFERROR(H233/H237,"-")</f>
        <v>2.9606117374234287E-2</v>
      </c>
      <c r="J233" s="48">
        <v>303</v>
      </c>
      <c r="K233" s="61">
        <f t="shared" ref="K233" si="416">IFERROR(J233/J237,"-")</f>
        <v>5.809049079754601E-2</v>
      </c>
      <c r="L233" s="103">
        <f t="shared" si="359"/>
        <v>150893.2805280528</v>
      </c>
      <c r="M233" s="208">
        <f t="shared" ref="M233:M237" si="417">IFERROR(J233/$R$42,0)</f>
        <v>5.2791135270750574E-3</v>
      </c>
      <c r="P233" s="112"/>
      <c r="Q233" s="112"/>
      <c r="R233" s="112"/>
    </row>
    <row r="234" spans="2:18">
      <c r="B234" s="316"/>
      <c r="C234" s="316"/>
      <c r="D234" s="313"/>
      <c r="E234" s="60">
        <v>3</v>
      </c>
      <c r="F234" s="75" t="s">
        <v>228</v>
      </c>
      <c r="G234" s="34" t="s">
        <v>229</v>
      </c>
      <c r="H234" s="77">
        <v>188342829</v>
      </c>
      <c r="I234" s="61">
        <f t="shared" ref="I234" si="418">IFERROR(H234/H237,"-")</f>
        <v>0.12196016886301864</v>
      </c>
      <c r="J234" s="48">
        <v>1253</v>
      </c>
      <c r="K234" s="61">
        <f t="shared" ref="K234" si="419">IFERROR(J234/J237,"-")</f>
        <v>0.2402223926380368</v>
      </c>
      <c r="L234" s="103">
        <f t="shared" si="359"/>
        <v>150313.51077414205</v>
      </c>
      <c r="M234" s="208">
        <f t="shared" si="417"/>
        <v>2.1830789602062861E-2</v>
      </c>
      <c r="P234" s="112"/>
      <c r="Q234" s="112"/>
      <c r="R234" s="112"/>
    </row>
    <row r="235" spans="2:18">
      <c r="B235" s="316"/>
      <c r="C235" s="316"/>
      <c r="D235" s="313"/>
      <c r="E235" s="60">
        <v>4</v>
      </c>
      <c r="F235" s="75" t="s">
        <v>240</v>
      </c>
      <c r="G235" s="34" t="s">
        <v>241</v>
      </c>
      <c r="H235" s="77">
        <v>289698</v>
      </c>
      <c r="I235" s="61">
        <f t="shared" ref="I235" si="420">IFERROR(H235/H237,"-")</f>
        <v>1.8759204789941205E-4</v>
      </c>
      <c r="J235" s="48">
        <v>2</v>
      </c>
      <c r="K235" s="61">
        <f t="shared" ref="K235" si="421">IFERROR(J235/J237,"-")</f>
        <v>3.834355828220859E-4</v>
      </c>
      <c r="L235" s="103">
        <f t="shared" si="359"/>
        <v>144849</v>
      </c>
      <c r="M235" s="208">
        <f t="shared" si="417"/>
        <v>3.4845633842079588E-5</v>
      </c>
      <c r="P235" s="112"/>
      <c r="Q235" s="112"/>
      <c r="R235" s="112"/>
    </row>
    <row r="236" spans="2:18">
      <c r="B236" s="316"/>
      <c r="C236" s="316"/>
      <c r="D236" s="313"/>
      <c r="E236" s="63">
        <v>5</v>
      </c>
      <c r="F236" s="79" t="s">
        <v>244</v>
      </c>
      <c r="G236" s="35" t="s">
        <v>245</v>
      </c>
      <c r="H236" s="81">
        <v>74539874</v>
      </c>
      <c r="I236" s="101">
        <f t="shared" ref="I236" si="422">IFERROR(H236/H237,"-")</f>
        <v>4.8267808593169918E-2</v>
      </c>
      <c r="J236" s="50">
        <v>656</v>
      </c>
      <c r="K236" s="101">
        <f t="shared" ref="K236" si="423">IFERROR(J236/J237,"-")</f>
        <v>0.12576687116564417</v>
      </c>
      <c r="L236" s="104">
        <f t="shared" si="359"/>
        <v>113627.85670731707</v>
      </c>
      <c r="M236" s="209">
        <f t="shared" si="417"/>
        <v>1.1429367900202105E-2</v>
      </c>
      <c r="P236" s="112"/>
      <c r="Q236" s="112"/>
      <c r="R236" s="112"/>
    </row>
    <row r="237" spans="2:18" ht="12" customHeight="1">
      <c r="B237" s="299"/>
      <c r="C237" s="299"/>
      <c r="D237" s="315"/>
      <c r="E237" s="82" t="s">
        <v>151</v>
      </c>
      <c r="F237" s="83"/>
      <c r="G237" s="84"/>
      <c r="H237" s="85">
        <v>1544297870</v>
      </c>
      <c r="I237" s="67" t="s">
        <v>132</v>
      </c>
      <c r="J237" s="52">
        <v>5216</v>
      </c>
      <c r="K237" s="67" t="s">
        <v>132</v>
      </c>
      <c r="L237" s="106">
        <f t="shared" si="359"/>
        <v>296069.37691717793</v>
      </c>
      <c r="M237" s="210">
        <f t="shared" si="417"/>
        <v>9.0877413060143561E-2</v>
      </c>
      <c r="P237" s="112"/>
      <c r="Q237" s="112"/>
      <c r="R237" s="112"/>
    </row>
    <row r="238" spans="2:18">
      <c r="B238" s="298">
        <v>40</v>
      </c>
      <c r="C238" s="298" t="s">
        <v>48</v>
      </c>
      <c r="D238" s="312">
        <f>R43</f>
        <v>12654</v>
      </c>
      <c r="E238" s="57">
        <v>1</v>
      </c>
      <c r="F238" s="86" t="s">
        <v>238</v>
      </c>
      <c r="G238" s="30" t="s">
        <v>239</v>
      </c>
      <c r="H238" s="235">
        <v>11290631</v>
      </c>
      <c r="I238" s="58">
        <f t="shared" ref="I238" si="424">IFERROR(H238/H243,"-")</f>
        <v>3.9276945923016476E-2</v>
      </c>
      <c r="J238" s="46">
        <v>55</v>
      </c>
      <c r="K238" s="58">
        <f t="shared" ref="K238" si="425">IFERROR(J238/J243,"-")</f>
        <v>5.07380073800738E-2</v>
      </c>
      <c r="L238" s="102">
        <f t="shared" si="359"/>
        <v>205284.2</v>
      </c>
      <c r="M238" s="211">
        <f>IFERROR(J238/$R$43,0)</f>
        <v>4.3464517148727672E-3</v>
      </c>
      <c r="P238" s="112"/>
      <c r="Q238" s="112"/>
      <c r="R238" s="112"/>
    </row>
    <row r="239" spans="2:18" ht="24">
      <c r="B239" s="316"/>
      <c r="C239" s="316"/>
      <c r="D239" s="313"/>
      <c r="E239" s="60">
        <v>2</v>
      </c>
      <c r="F239" s="75" t="s">
        <v>266</v>
      </c>
      <c r="G239" s="31" t="s">
        <v>267</v>
      </c>
      <c r="H239" s="77">
        <v>8045225</v>
      </c>
      <c r="I239" s="61">
        <f t="shared" ref="I239" si="426">IFERROR(H239/H243,"-")</f>
        <v>2.7987086573239374E-2</v>
      </c>
      <c r="J239" s="48">
        <v>41</v>
      </c>
      <c r="K239" s="61">
        <f t="shared" ref="K239" si="427">IFERROR(J239/J243,"-")</f>
        <v>3.7822878228782289E-2</v>
      </c>
      <c r="L239" s="103">
        <f t="shared" si="359"/>
        <v>196225</v>
      </c>
      <c r="M239" s="208">
        <f t="shared" ref="M239:M243" si="428">IFERROR(J239/$R$43,0)</f>
        <v>3.2400821874506085E-3</v>
      </c>
      <c r="P239" s="112"/>
      <c r="Q239" s="112"/>
      <c r="R239" s="112"/>
    </row>
    <row r="240" spans="2:18">
      <c r="B240" s="316"/>
      <c r="C240" s="316"/>
      <c r="D240" s="313"/>
      <c r="E240" s="60">
        <v>3</v>
      </c>
      <c r="F240" s="75" t="s">
        <v>242</v>
      </c>
      <c r="G240" s="34" t="s">
        <v>243</v>
      </c>
      <c r="H240" s="77">
        <v>22154770</v>
      </c>
      <c r="I240" s="61">
        <f t="shared" ref="I240" si="429">IFERROR(H240/H243,"-")</f>
        <v>7.7070245518329999E-2</v>
      </c>
      <c r="J240" s="48">
        <v>126</v>
      </c>
      <c r="K240" s="61">
        <f t="shared" ref="K240" si="430">IFERROR(J240/J243,"-")</f>
        <v>0.11623616236162361</v>
      </c>
      <c r="L240" s="103">
        <f t="shared" si="359"/>
        <v>175831.50793650793</v>
      </c>
      <c r="M240" s="208">
        <f t="shared" si="428"/>
        <v>9.9573257467994308E-3</v>
      </c>
      <c r="P240" s="112"/>
      <c r="Q240" s="112"/>
      <c r="R240" s="112"/>
    </row>
    <row r="241" spans="2:18">
      <c r="B241" s="316"/>
      <c r="C241" s="316"/>
      <c r="D241" s="313"/>
      <c r="E241" s="60">
        <v>4</v>
      </c>
      <c r="F241" s="75" t="s">
        <v>228</v>
      </c>
      <c r="G241" s="34" t="s">
        <v>229</v>
      </c>
      <c r="H241" s="77">
        <v>28249156</v>
      </c>
      <c r="I241" s="61">
        <f t="shared" ref="I241" si="431">IFERROR(H241/H243,"-")</f>
        <v>9.8270909091162095E-2</v>
      </c>
      <c r="J241" s="48">
        <v>217</v>
      </c>
      <c r="K241" s="61">
        <f t="shared" ref="K241" si="432">IFERROR(J241/J243,"-")</f>
        <v>0.20018450184501846</v>
      </c>
      <c r="L241" s="103">
        <f t="shared" si="359"/>
        <v>130180.44239631336</v>
      </c>
      <c r="M241" s="208">
        <f t="shared" si="428"/>
        <v>1.7148727675043465E-2</v>
      </c>
      <c r="P241" s="112"/>
      <c r="Q241" s="112"/>
      <c r="R241" s="112"/>
    </row>
    <row r="242" spans="2:18">
      <c r="B242" s="316"/>
      <c r="C242" s="316"/>
      <c r="D242" s="313"/>
      <c r="E242" s="63">
        <v>5</v>
      </c>
      <c r="F242" s="79" t="s">
        <v>244</v>
      </c>
      <c r="G242" s="35" t="s">
        <v>245</v>
      </c>
      <c r="H242" s="81">
        <v>11761677</v>
      </c>
      <c r="I242" s="101">
        <f t="shared" ref="I242" si="433">IFERROR(H242/H243,"-")</f>
        <v>4.0915583149691695E-2</v>
      </c>
      <c r="J242" s="50">
        <v>128</v>
      </c>
      <c r="K242" s="101">
        <f t="shared" ref="K242" si="434">IFERROR(J242/J243,"-")</f>
        <v>0.11808118081180811</v>
      </c>
      <c r="L242" s="104">
        <f t="shared" si="359"/>
        <v>91888.1015625</v>
      </c>
      <c r="M242" s="209">
        <f t="shared" si="428"/>
        <v>1.0115378536431168E-2</v>
      </c>
      <c r="P242" s="112"/>
      <c r="Q242" s="112"/>
      <c r="R242" s="112"/>
    </row>
    <row r="243" spans="2:18" ht="12" customHeight="1">
      <c r="B243" s="299"/>
      <c r="C243" s="299"/>
      <c r="D243" s="315"/>
      <c r="E243" s="82" t="s">
        <v>151</v>
      </c>
      <c r="F243" s="83"/>
      <c r="G243" s="84"/>
      <c r="H243" s="85">
        <v>287462040</v>
      </c>
      <c r="I243" s="67" t="s">
        <v>132</v>
      </c>
      <c r="J243" s="52">
        <v>1084</v>
      </c>
      <c r="K243" s="67" t="s">
        <v>132</v>
      </c>
      <c r="L243" s="106">
        <f t="shared" si="359"/>
        <v>265186.38376383763</v>
      </c>
      <c r="M243" s="210">
        <f t="shared" si="428"/>
        <v>8.5664611980401456E-2</v>
      </c>
      <c r="P243" s="112"/>
      <c r="Q243" s="112"/>
      <c r="R243" s="112"/>
    </row>
    <row r="244" spans="2:18">
      <c r="B244" s="298">
        <v>41</v>
      </c>
      <c r="C244" s="298" t="s">
        <v>15</v>
      </c>
      <c r="D244" s="312">
        <f>R44</f>
        <v>23319</v>
      </c>
      <c r="E244" s="57">
        <v>1</v>
      </c>
      <c r="F244" s="86" t="s">
        <v>240</v>
      </c>
      <c r="G244" s="30" t="s">
        <v>241</v>
      </c>
      <c r="H244" s="235">
        <v>2176212</v>
      </c>
      <c r="I244" s="58">
        <f t="shared" ref="I244" si="435">IFERROR(H244/H249,"-")</f>
        <v>3.0910590990707526E-3</v>
      </c>
      <c r="J244" s="46">
        <v>5</v>
      </c>
      <c r="K244" s="58">
        <f t="shared" ref="K244" si="436">IFERROR(J244/J249,"-")</f>
        <v>1.9387359441644049E-3</v>
      </c>
      <c r="L244" s="102">
        <f t="shared" si="359"/>
        <v>435242.4</v>
      </c>
      <c r="M244" s="211">
        <f>IFERROR(J244/$R$44,0)</f>
        <v>2.1441742784853552E-4</v>
      </c>
      <c r="P244" s="112"/>
      <c r="Q244" s="112"/>
      <c r="R244" s="112"/>
    </row>
    <row r="245" spans="2:18">
      <c r="B245" s="316"/>
      <c r="C245" s="316"/>
      <c r="D245" s="313"/>
      <c r="E245" s="60">
        <v>2</v>
      </c>
      <c r="F245" s="75" t="s">
        <v>238</v>
      </c>
      <c r="G245" s="31" t="s">
        <v>239</v>
      </c>
      <c r="H245" s="77">
        <v>18865729</v>
      </c>
      <c r="I245" s="61">
        <f t="shared" ref="I245" si="437">IFERROR(H245/H249,"-")</f>
        <v>2.679660037076028E-2</v>
      </c>
      <c r="J245" s="48">
        <v>133</v>
      </c>
      <c r="K245" s="61">
        <f t="shared" ref="K245" si="438">IFERROR(J245/J249,"-")</f>
        <v>5.1570376114773171E-2</v>
      </c>
      <c r="L245" s="103">
        <f t="shared" si="359"/>
        <v>141847.5864661654</v>
      </c>
      <c r="M245" s="208">
        <f t="shared" ref="M245:M249" si="439">IFERROR(J245/$R$44,0)</f>
        <v>5.7035035807710454E-3</v>
      </c>
      <c r="P245" s="112"/>
      <c r="Q245" s="112"/>
      <c r="R245" s="112"/>
    </row>
    <row r="246" spans="2:18">
      <c r="B246" s="316"/>
      <c r="C246" s="316"/>
      <c r="D246" s="313"/>
      <c r="E246" s="60">
        <v>3</v>
      </c>
      <c r="F246" s="75" t="s">
        <v>242</v>
      </c>
      <c r="G246" s="34" t="s">
        <v>243</v>
      </c>
      <c r="H246" s="77">
        <v>31416455</v>
      </c>
      <c r="I246" s="61">
        <f t="shared" ref="I246" si="440">IFERROR(H246/H249,"-")</f>
        <v>4.4623464574359874E-2</v>
      </c>
      <c r="J246" s="48">
        <v>255</v>
      </c>
      <c r="K246" s="61">
        <f t="shared" ref="K246" si="441">IFERROR(J246/J249,"-")</f>
        <v>9.8875533152384648E-2</v>
      </c>
      <c r="L246" s="103">
        <f t="shared" si="359"/>
        <v>123201.7843137255</v>
      </c>
      <c r="M246" s="208">
        <f t="shared" si="439"/>
        <v>1.0935288820275313E-2</v>
      </c>
      <c r="P246" s="112"/>
      <c r="Q246" s="112"/>
      <c r="R246" s="112"/>
    </row>
    <row r="247" spans="2:18">
      <c r="B247" s="316"/>
      <c r="C247" s="316"/>
      <c r="D247" s="313"/>
      <c r="E247" s="60">
        <v>4</v>
      </c>
      <c r="F247" s="75" t="s">
        <v>228</v>
      </c>
      <c r="G247" s="34" t="s">
        <v>229</v>
      </c>
      <c r="H247" s="77">
        <v>69734889</v>
      </c>
      <c r="I247" s="61">
        <f t="shared" ref="I247" si="442">IFERROR(H247/H249,"-")</f>
        <v>9.9050397280292066E-2</v>
      </c>
      <c r="J247" s="48">
        <v>570</v>
      </c>
      <c r="K247" s="61">
        <f t="shared" ref="K247" si="443">IFERROR(J247/J249,"-")</f>
        <v>0.22101589763474214</v>
      </c>
      <c r="L247" s="103">
        <f t="shared" si="359"/>
        <v>122341.91052631578</v>
      </c>
      <c r="M247" s="208">
        <f t="shared" si="439"/>
        <v>2.4443586774733052E-2</v>
      </c>
      <c r="P247" s="112"/>
      <c r="Q247" s="112"/>
      <c r="R247" s="112"/>
    </row>
    <row r="248" spans="2:18">
      <c r="B248" s="316"/>
      <c r="C248" s="316"/>
      <c r="D248" s="313"/>
      <c r="E248" s="63">
        <v>5</v>
      </c>
      <c r="F248" s="79" t="s">
        <v>244</v>
      </c>
      <c r="G248" s="35" t="s">
        <v>245</v>
      </c>
      <c r="H248" s="81">
        <v>34696113</v>
      </c>
      <c r="I248" s="101">
        <f t="shared" ref="I248" si="444">IFERROR(H248/H249,"-")</f>
        <v>4.92818419303988E-2</v>
      </c>
      <c r="J248" s="50">
        <v>309</v>
      </c>
      <c r="K248" s="101">
        <f t="shared" ref="K248" si="445">IFERROR(J248/J249,"-")</f>
        <v>0.11981388134936022</v>
      </c>
      <c r="L248" s="104">
        <f t="shared" si="359"/>
        <v>112285.15533980583</v>
      </c>
      <c r="M248" s="209">
        <f t="shared" si="439"/>
        <v>1.3250997041039495E-2</v>
      </c>
      <c r="P248" s="112"/>
      <c r="Q248" s="112"/>
      <c r="R248" s="112"/>
    </row>
    <row r="249" spans="2:18" ht="12" customHeight="1">
      <c r="B249" s="299"/>
      <c r="C249" s="299"/>
      <c r="D249" s="315"/>
      <c r="E249" s="82" t="s">
        <v>151</v>
      </c>
      <c r="F249" s="83"/>
      <c r="G249" s="84"/>
      <c r="H249" s="85">
        <v>704034420</v>
      </c>
      <c r="I249" s="67" t="s">
        <v>132</v>
      </c>
      <c r="J249" s="52">
        <v>2579</v>
      </c>
      <c r="K249" s="67" t="s">
        <v>132</v>
      </c>
      <c r="L249" s="106">
        <f t="shared" si="359"/>
        <v>272987.36719658785</v>
      </c>
      <c r="M249" s="210">
        <f t="shared" si="439"/>
        <v>0.11059650928427463</v>
      </c>
      <c r="P249" s="112"/>
      <c r="Q249" s="112"/>
      <c r="R249" s="112"/>
    </row>
    <row r="250" spans="2:18">
      <c r="B250" s="298">
        <v>42</v>
      </c>
      <c r="C250" s="298" t="s">
        <v>16</v>
      </c>
      <c r="D250" s="312">
        <f>R45</f>
        <v>59276</v>
      </c>
      <c r="E250" s="57">
        <v>1</v>
      </c>
      <c r="F250" s="86" t="s">
        <v>228</v>
      </c>
      <c r="G250" s="30" t="s">
        <v>229</v>
      </c>
      <c r="H250" s="235">
        <v>174605700</v>
      </c>
      <c r="I250" s="58">
        <f t="shared" ref="I250" si="446">IFERROR(H250/H255,"-")</f>
        <v>0.11881610759025732</v>
      </c>
      <c r="J250" s="46">
        <v>1298</v>
      </c>
      <c r="K250" s="58">
        <f t="shared" ref="K250" si="447">IFERROR(J250/J255,"-")</f>
        <v>0.22957198443579765</v>
      </c>
      <c r="L250" s="102">
        <f t="shared" si="359"/>
        <v>134519.02927580895</v>
      </c>
      <c r="M250" s="211">
        <f>IFERROR(J250/$R$45,0)</f>
        <v>2.1897563938187464E-2</v>
      </c>
      <c r="P250" s="112"/>
      <c r="Q250" s="112"/>
      <c r="R250" s="112"/>
    </row>
    <row r="251" spans="2:18">
      <c r="B251" s="316"/>
      <c r="C251" s="316"/>
      <c r="D251" s="313"/>
      <c r="E251" s="60">
        <v>2</v>
      </c>
      <c r="F251" s="75" t="s">
        <v>238</v>
      </c>
      <c r="G251" s="31" t="s">
        <v>239</v>
      </c>
      <c r="H251" s="77">
        <v>42595521</v>
      </c>
      <c r="I251" s="61">
        <f t="shared" ref="I251" si="448">IFERROR(H251/H255,"-")</f>
        <v>2.8985502798585985E-2</v>
      </c>
      <c r="J251" s="48">
        <v>346</v>
      </c>
      <c r="K251" s="61">
        <f t="shared" ref="K251" si="449">IFERROR(J251/J255,"-")</f>
        <v>6.1195613724796608E-2</v>
      </c>
      <c r="L251" s="103">
        <f t="shared" si="359"/>
        <v>123108.44219653179</v>
      </c>
      <c r="M251" s="208">
        <f t="shared" ref="M251:M255" si="450">IFERROR(J251/$R$45,0)</f>
        <v>5.8371010189621434E-3</v>
      </c>
      <c r="P251" s="112"/>
      <c r="Q251" s="112"/>
      <c r="R251" s="112"/>
    </row>
    <row r="252" spans="2:18">
      <c r="B252" s="316"/>
      <c r="C252" s="316"/>
      <c r="D252" s="313"/>
      <c r="E252" s="60">
        <v>3</v>
      </c>
      <c r="F252" s="75" t="s">
        <v>244</v>
      </c>
      <c r="G252" s="34" t="s">
        <v>245</v>
      </c>
      <c r="H252" s="77">
        <v>60460659</v>
      </c>
      <c r="I252" s="61">
        <f t="shared" ref="I252" si="451">IFERROR(H252/H255,"-")</f>
        <v>4.1142414965386925E-2</v>
      </c>
      <c r="J252" s="48">
        <v>673</v>
      </c>
      <c r="K252" s="61">
        <f t="shared" ref="K252" si="452">IFERROR(J252/J255,"-")</f>
        <v>0.11903077467279802</v>
      </c>
      <c r="L252" s="103">
        <f t="shared" si="359"/>
        <v>89837.53194650817</v>
      </c>
      <c r="M252" s="208">
        <f t="shared" si="450"/>
        <v>1.1353667588906134E-2</v>
      </c>
      <c r="P252" s="112"/>
      <c r="Q252" s="112"/>
      <c r="R252" s="112"/>
    </row>
    <row r="253" spans="2:18" ht="24">
      <c r="B253" s="316"/>
      <c r="C253" s="316"/>
      <c r="D253" s="313"/>
      <c r="E253" s="60">
        <v>4</v>
      </c>
      <c r="F253" s="75" t="s">
        <v>271</v>
      </c>
      <c r="G253" s="34" t="s">
        <v>272</v>
      </c>
      <c r="H253" s="77">
        <v>51597323</v>
      </c>
      <c r="I253" s="61">
        <f t="shared" ref="I253" si="453">IFERROR(H253/H255,"-")</f>
        <v>3.5111070720699598E-2</v>
      </c>
      <c r="J253" s="48">
        <v>621</v>
      </c>
      <c r="K253" s="61">
        <f t="shared" ref="K253" si="454">IFERROR(J253/J255,"-")</f>
        <v>0.10983374602051645</v>
      </c>
      <c r="L253" s="103">
        <f t="shared" si="359"/>
        <v>83087.476650563607</v>
      </c>
      <c r="M253" s="208">
        <f t="shared" si="450"/>
        <v>1.0476415412645927E-2</v>
      </c>
      <c r="P253" s="112"/>
      <c r="Q253" s="112"/>
      <c r="R253" s="112"/>
    </row>
    <row r="254" spans="2:18">
      <c r="B254" s="316"/>
      <c r="C254" s="316"/>
      <c r="D254" s="313"/>
      <c r="E254" s="63">
        <v>5</v>
      </c>
      <c r="F254" s="79" t="s">
        <v>268</v>
      </c>
      <c r="G254" s="35" t="s">
        <v>269</v>
      </c>
      <c r="H254" s="81">
        <v>34995794</v>
      </c>
      <c r="I254" s="101">
        <f t="shared" ref="I254" si="455">IFERROR(H254/H255,"-")</f>
        <v>2.3814022251910913E-2</v>
      </c>
      <c r="J254" s="50">
        <v>468</v>
      </c>
      <c r="K254" s="101">
        <f t="shared" ref="K254" si="456">IFERROR(J254/J255,"-")</f>
        <v>8.2773257870534134E-2</v>
      </c>
      <c r="L254" s="104">
        <f t="shared" si="359"/>
        <v>74777.337606837609</v>
      </c>
      <c r="M254" s="209">
        <f t="shared" si="450"/>
        <v>7.8952695863418586E-3</v>
      </c>
      <c r="P254" s="112"/>
      <c r="Q254" s="112"/>
      <c r="R254" s="112"/>
    </row>
    <row r="255" spans="2:18" ht="12" customHeight="1">
      <c r="B255" s="299"/>
      <c r="C255" s="299"/>
      <c r="D255" s="315"/>
      <c r="E255" s="82" t="s">
        <v>151</v>
      </c>
      <c r="F255" s="83"/>
      <c r="G255" s="84"/>
      <c r="H255" s="85">
        <v>1469545700</v>
      </c>
      <c r="I255" s="67" t="s">
        <v>132</v>
      </c>
      <c r="J255" s="52">
        <v>5654</v>
      </c>
      <c r="K255" s="67" t="s">
        <v>132</v>
      </c>
      <c r="L255" s="106">
        <f t="shared" si="359"/>
        <v>259912.57516802265</v>
      </c>
      <c r="M255" s="210">
        <f t="shared" si="450"/>
        <v>9.5384303934138603E-2</v>
      </c>
      <c r="P255" s="112"/>
      <c r="Q255" s="112"/>
      <c r="R255" s="112"/>
    </row>
    <row r="256" spans="2:18">
      <c r="B256" s="298">
        <v>43</v>
      </c>
      <c r="C256" s="298" t="s">
        <v>11</v>
      </c>
      <c r="D256" s="312">
        <f>R46</f>
        <v>36315</v>
      </c>
      <c r="E256" s="57">
        <v>1</v>
      </c>
      <c r="F256" s="86" t="s">
        <v>228</v>
      </c>
      <c r="G256" s="30" t="s">
        <v>229</v>
      </c>
      <c r="H256" s="235">
        <v>134519338</v>
      </c>
      <c r="I256" s="58">
        <f t="shared" ref="I256" si="457">IFERROR(H256/H261,"-")</f>
        <v>0.12347786801615949</v>
      </c>
      <c r="J256" s="46">
        <v>908</v>
      </c>
      <c r="K256" s="58">
        <f t="shared" ref="K256" si="458">IFERROR(J256/J261,"-")</f>
        <v>0.23323914718725919</v>
      </c>
      <c r="L256" s="102">
        <f t="shared" si="359"/>
        <v>148149.05066079294</v>
      </c>
      <c r="M256" s="211">
        <f>IFERROR(J256/$R$46,0)</f>
        <v>2.5003442103813851E-2</v>
      </c>
      <c r="P256" s="112"/>
      <c r="Q256" s="112"/>
      <c r="R256" s="112"/>
    </row>
    <row r="257" spans="2:18">
      <c r="B257" s="316"/>
      <c r="C257" s="316"/>
      <c r="D257" s="313"/>
      <c r="E257" s="60">
        <v>2</v>
      </c>
      <c r="F257" s="75" t="s">
        <v>238</v>
      </c>
      <c r="G257" s="31" t="s">
        <v>239</v>
      </c>
      <c r="H257" s="77">
        <v>35813989</v>
      </c>
      <c r="I257" s="61">
        <f t="shared" ref="I257" si="459">IFERROR(H257/H261,"-")</f>
        <v>3.2874344110095072E-2</v>
      </c>
      <c r="J257" s="48">
        <v>253</v>
      </c>
      <c r="K257" s="61">
        <f t="shared" ref="K257" si="460">IFERROR(J257/J261,"-")</f>
        <v>6.4988440791163629E-2</v>
      </c>
      <c r="L257" s="103">
        <f t="shared" si="359"/>
        <v>141557.26877470355</v>
      </c>
      <c r="M257" s="208">
        <f t="shared" ref="M257:M261" si="461">IFERROR(J257/$R$46,0)</f>
        <v>6.9668181192344761E-3</v>
      </c>
      <c r="P257" s="112"/>
      <c r="Q257" s="112"/>
      <c r="R257" s="112"/>
    </row>
    <row r="258" spans="2:18">
      <c r="B258" s="316"/>
      <c r="C258" s="316"/>
      <c r="D258" s="313"/>
      <c r="E258" s="60">
        <v>3</v>
      </c>
      <c r="F258" s="75" t="s">
        <v>246</v>
      </c>
      <c r="G258" s="34" t="s">
        <v>247</v>
      </c>
      <c r="H258" s="77">
        <v>7189964</v>
      </c>
      <c r="I258" s="61">
        <f t="shared" ref="I258" si="462">IFERROR(H258/H261,"-")</f>
        <v>6.5998051955395301E-3</v>
      </c>
      <c r="J258" s="48">
        <v>56</v>
      </c>
      <c r="K258" s="61">
        <f t="shared" ref="K258" si="463">IFERROR(J258/J261,"-")</f>
        <v>1.4384793218597482E-2</v>
      </c>
      <c r="L258" s="103">
        <f t="shared" si="359"/>
        <v>128392.21428571429</v>
      </c>
      <c r="M258" s="208">
        <f t="shared" si="461"/>
        <v>1.5420625086052595E-3</v>
      </c>
      <c r="P258" s="112"/>
      <c r="Q258" s="112"/>
      <c r="R258" s="112"/>
    </row>
    <row r="259" spans="2:18">
      <c r="B259" s="316"/>
      <c r="C259" s="316"/>
      <c r="D259" s="313"/>
      <c r="E259" s="60">
        <v>4</v>
      </c>
      <c r="F259" s="75" t="s">
        <v>242</v>
      </c>
      <c r="G259" s="34" t="s">
        <v>243</v>
      </c>
      <c r="H259" s="77">
        <v>37075460</v>
      </c>
      <c r="I259" s="61">
        <f t="shared" ref="I259" si="464">IFERROR(H259/H261,"-")</f>
        <v>3.403227241958625E-2</v>
      </c>
      <c r="J259" s="48">
        <v>334</v>
      </c>
      <c r="K259" s="61">
        <f t="shared" ref="K259" si="465">IFERROR(J259/J261,"-")</f>
        <v>8.5795016696634988E-2</v>
      </c>
      <c r="L259" s="103">
        <f t="shared" si="359"/>
        <v>111004.37125748504</v>
      </c>
      <c r="M259" s="208">
        <f t="shared" si="461"/>
        <v>9.19730139060994E-3</v>
      </c>
      <c r="P259" s="112"/>
      <c r="Q259" s="112"/>
      <c r="R259" s="112"/>
    </row>
    <row r="260" spans="2:18">
      <c r="B260" s="316"/>
      <c r="C260" s="316"/>
      <c r="D260" s="313"/>
      <c r="E260" s="63">
        <v>5</v>
      </c>
      <c r="F260" s="79" t="s">
        <v>244</v>
      </c>
      <c r="G260" s="35" t="s">
        <v>245</v>
      </c>
      <c r="H260" s="81">
        <v>45548348</v>
      </c>
      <c r="I260" s="101">
        <f t="shared" ref="I260" si="466">IFERROR(H260/H261,"-")</f>
        <v>4.1809698042805578E-2</v>
      </c>
      <c r="J260" s="50">
        <v>425</v>
      </c>
      <c r="K260" s="101">
        <f t="shared" ref="K260" si="467">IFERROR(J260/J261,"-")</f>
        <v>0.1091703056768559</v>
      </c>
      <c r="L260" s="104">
        <f t="shared" si="359"/>
        <v>107172.58352941177</v>
      </c>
      <c r="M260" s="209">
        <f t="shared" si="461"/>
        <v>1.1703152967093488E-2</v>
      </c>
      <c r="P260" s="112"/>
      <c r="Q260" s="112"/>
      <c r="R260" s="112"/>
    </row>
    <row r="261" spans="2:18" ht="12" customHeight="1">
      <c r="B261" s="299"/>
      <c r="C261" s="299"/>
      <c r="D261" s="315"/>
      <c r="E261" s="82" t="s">
        <v>151</v>
      </c>
      <c r="F261" s="83"/>
      <c r="G261" s="84"/>
      <c r="H261" s="85">
        <v>1089420640</v>
      </c>
      <c r="I261" s="67" t="s">
        <v>132</v>
      </c>
      <c r="J261" s="52">
        <v>3893</v>
      </c>
      <c r="K261" s="67" t="s">
        <v>132</v>
      </c>
      <c r="L261" s="106">
        <f t="shared" si="359"/>
        <v>279840.90418700234</v>
      </c>
      <c r="M261" s="210">
        <f t="shared" si="461"/>
        <v>0.10720088117857635</v>
      </c>
      <c r="P261" s="112"/>
      <c r="Q261" s="112"/>
      <c r="R261" s="112"/>
    </row>
    <row r="262" spans="2:18" ht="24">
      <c r="B262" s="298">
        <v>44</v>
      </c>
      <c r="C262" s="298" t="s">
        <v>23</v>
      </c>
      <c r="D262" s="312">
        <f>R47</f>
        <v>41260</v>
      </c>
      <c r="E262" s="57">
        <v>1</v>
      </c>
      <c r="F262" s="86" t="s">
        <v>250</v>
      </c>
      <c r="G262" s="30" t="s">
        <v>251</v>
      </c>
      <c r="H262" s="235">
        <v>187474</v>
      </c>
      <c r="I262" s="58">
        <f t="shared" ref="I262" si="468">IFERROR(H262/H267,"-")</f>
        <v>1.1185601238536518E-4</v>
      </c>
      <c r="J262" s="46">
        <v>1</v>
      </c>
      <c r="K262" s="58">
        <f t="shared" ref="K262" si="469">IFERROR(J262/J267,"-")</f>
        <v>2.1088148460565162E-4</v>
      </c>
      <c r="L262" s="102">
        <f t="shared" si="359"/>
        <v>187474</v>
      </c>
      <c r="M262" s="211">
        <f>IFERROR(J262/$R$47,0)</f>
        <v>2.4236548715462918E-5</v>
      </c>
      <c r="P262" s="112"/>
      <c r="Q262" s="112"/>
      <c r="R262" s="112"/>
    </row>
    <row r="263" spans="2:18">
      <c r="B263" s="316"/>
      <c r="C263" s="316"/>
      <c r="D263" s="313"/>
      <c r="E263" s="60">
        <v>2</v>
      </c>
      <c r="F263" s="75" t="s">
        <v>238</v>
      </c>
      <c r="G263" s="31" t="s">
        <v>239</v>
      </c>
      <c r="H263" s="77">
        <v>40931943</v>
      </c>
      <c r="I263" s="61">
        <f t="shared" ref="I263" si="470">IFERROR(H263/H267,"-")</f>
        <v>2.4421967436364836E-2</v>
      </c>
      <c r="J263" s="48">
        <v>220</v>
      </c>
      <c r="K263" s="61">
        <f t="shared" ref="K263" si="471">IFERROR(J263/J267,"-")</f>
        <v>4.6393926613243354E-2</v>
      </c>
      <c r="L263" s="103">
        <f t="shared" si="359"/>
        <v>186054.28636363638</v>
      </c>
      <c r="M263" s="208">
        <f t="shared" ref="M263:M267" si="472">IFERROR(J263/$R$47,0)</f>
        <v>5.3320407174018416E-3</v>
      </c>
      <c r="P263" s="112"/>
      <c r="Q263" s="112"/>
      <c r="R263" s="112"/>
    </row>
    <row r="264" spans="2:18" ht="24">
      <c r="B264" s="316"/>
      <c r="C264" s="316"/>
      <c r="D264" s="313"/>
      <c r="E264" s="60">
        <v>3</v>
      </c>
      <c r="F264" s="75" t="s">
        <v>266</v>
      </c>
      <c r="G264" s="34" t="s">
        <v>267</v>
      </c>
      <c r="H264" s="77">
        <v>22017113</v>
      </c>
      <c r="I264" s="61">
        <f t="shared" ref="I264" si="473">IFERROR(H264/H267,"-")</f>
        <v>1.3136469400652807E-2</v>
      </c>
      <c r="J264" s="48">
        <v>146</v>
      </c>
      <c r="K264" s="61">
        <f t="shared" ref="K264" si="474">IFERROR(J264/J267,"-")</f>
        <v>3.0788696752425137E-2</v>
      </c>
      <c r="L264" s="103">
        <f t="shared" si="359"/>
        <v>150802.14383561644</v>
      </c>
      <c r="M264" s="208">
        <f t="shared" si="472"/>
        <v>3.5385361124575859E-3</v>
      </c>
      <c r="P264" s="112"/>
      <c r="Q264" s="112"/>
      <c r="R264" s="112"/>
    </row>
    <row r="265" spans="2:18">
      <c r="B265" s="316"/>
      <c r="C265" s="316"/>
      <c r="D265" s="313"/>
      <c r="E265" s="60">
        <v>4</v>
      </c>
      <c r="F265" s="75" t="s">
        <v>228</v>
      </c>
      <c r="G265" s="34" t="s">
        <v>229</v>
      </c>
      <c r="H265" s="77">
        <v>169442084</v>
      </c>
      <c r="I265" s="61">
        <f t="shared" ref="I265" si="475">IFERROR(H265/H267,"-")</f>
        <v>0.10109730334076238</v>
      </c>
      <c r="J265" s="48">
        <v>1135</v>
      </c>
      <c r="K265" s="61">
        <f t="shared" ref="K265" si="476">IFERROR(J265/J267,"-")</f>
        <v>0.2393504850274146</v>
      </c>
      <c r="L265" s="103">
        <f t="shared" si="359"/>
        <v>149288.17973568282</v>
      </c>
      <c r="M265" s="208">
        <f t="shared" si="472"/>
        <v>2.7508482792050412E-2</v>
      </c>
      <c r="P265" s="112"/>
      <c r="Q265" s="112"/>
      <c r="R265" s="112"/>
    </row>
    <row r="266" spans="2:18" ht="24">
      <c r="B266" s="316"/>
      <c r="C266" s="316"/>
      <c r="D266" s="313"/>
      <c r="E266" s="63">
        <v>5</v>
      </c>
      <c r="F266" s="79" t="s">
        <v>271</v>
      </c>
      <c r="G266" s="35" t="s">
        <v>272</v>
      </c>
      <c r="H266" s="81">
        <v>70937670</v>
      </c>
      <c r="I266" s="101">
        <f t="shared" ref="I266" si="477">IFERROR(H266/H267,"-")</f>
        <v>4.2324828478130024E-2</v>
      </c>
      <c r="J266" s="50">
        <v>513</v>
      </c>
      <c r="K266" s="101">
        <f t="shared" ref="K266" si="478">IFERROR(J266/J267,"-")</f>
        <v>0.10818220160269928</v>
      </c>
      <c r="L266" s="104">
        <f t="shared" ref="L266:L329" si="479">IFERROR(H266/J266,"-")</f>
        <v>138280.05847953216</v>
      </c>
      <c r="M266" s="209">
        <f t="shared" si="472"/>
        <v>1.2433349491032477E-2</v>
      </c>
      <c r="P266" s="112"/>
      <c r="Q266" s="112"/>
      <c r="R266" s="112"/>
    </row>
    <row r="267" spans="2:18" ht="12" customHeight="1">
      <c r="B267" s="299"/>
      <c r="C267" s="299"/>
      <c r="D267" s="315"/>
      <c r="E267" s="82" t="s">
        <v>151</v>
      </c>
      <c r="F267" s="83"/>
      <c r="G267" s="84"/>
      <c r="H267" s="85">
        <v>1676029710</v>
      </c>
      <c r="I267" s="67" t="s">
        <v>132</v>
      </c>
      <c r="J267" s="52">
        <v>4742</v>
      </c>
      <c r="K267" s="67" t="s">
        <v>132</v>
      </c>
      <c r="L267" s="106">
        <f t="shared" si="479"/>
        <v>353443.63348797977</v>
      </c>
      <c r="M267" s="210">
        <f t="shared" si="472"/>
        <v>0.11492971400872516</v>
      </c>
      <c r="P267" s="112"/>
      <c r="Q267" s="112"/>
      <c r="R267" s="112"/>
    </row>
    <row r="268" spans="2:18">
      <c r="B268" s="298">
        <v>45</v>
      </c>
      <c r="C268" s="298" t="s">
        <v>49</v>
      </c>
      <c r="D268" s="312">
        <f>R48</f>
        <v>14459</v>
      </c>
      <c r="E268" s="57">
        <v>1</v>
      </c>
      <c r="F268" s="86" t="s">
        <v>244</v>
      </c>
      <c r="G268" s="30" t="s">
        <v>245</v>
      </c>
      <c r="H268" s="235">
        <v>24288685</v>
      </c>
      <c r="I268" s="58">
        <f t="shared" ref="I268" si="480">IFERROR(H268/H273,"-")</f>
        <v>5.3364940534857269E-2</v>
      </c>
      <c r="J268" s="46">
        <v>175</v>
      </c>
      <c r="K268" s="58">
        <f t="shared" ref="K268" si="481">IFERROR(J268/J273,"-")</f>
        <v>0.12186629526462396</v>
      </c>
      <c r="L268" s="102">
        <f t="shared" si="479"/>
        <v>138792.48571428572</v>
      </c>
      <c r="M268" s="211">
        <f>IFERROR(J268/$R$48,0)</f>
        <v>1.2103188325610347E-2</v>
      </c>
      <c r="P268" s="112"/>
      <c r="Q268" s="112"/>
      <c r="R268" s="112"/>
    </row>
    <row r="269" spans="2:18" ht="24">
      <c r="B269" s="316"/>
      <c r="C269" s="316"/>
      <c r="D269" s="313"/>
      <c r="E269" s="60">
        <v>2</v>
      </c>
      <c r="F269" s="75" t="s">
        <v>271</v>
      </c>
      <c r="G269" s="31" t="s">
        <v>272</v>
      </c>
      <c r="H269" s="77">
        <v>22667726</v>
      </c>
      <c r="I269" s="61">
        <f t="shared" ref="I269" si="482">IFERROR(H269/H273,"-")</f>
        <v>4.9803513448769994E-2</v>
      </c>
      <c r="J269" s="48">
        <v>167</v>
      </c>
      <c r="K269" s="61">
        <f t="shared" ref="K269" si="483">IFERROR(J269/J273,"-")</f>
        <v>0.11629526462395544</v>
      </c>
      <c r="L269" s="103">
        <f t="shared" si="479"/>
        <v>135734.88622754492</v>
      </c>
      <c r="M269" s="208">
        <f t="shared" ref="M269:M273" si="484">IFERROR(J269/$R$48,0)</f>
        <v>1.1549899716439587E-2</v>
      </c>
      <c r="P269" s="112"/>
      <c r="Q269" s="112"/>
      <c r="R269" s="112"/>
    </row>
    <row r="270" spans="2:18">
      <c r="B270" s="316"/>
      <c r="C270" s="316"/>
      <c r="D270" s="313"/>
      <c r="E270" s="60">
        <v>3</v>
      </c>
      <c r="F270" s="75" t="s">
        <v>279</v>
      </c>
      <c r="G270" s="34" t="s">
        <v>280</v>
      </c>
      <c r="H270" s="77">
        <v>8135389</v>
      </c>
      <c r="I270" s="61">
        <f t="shared" ref="I270" si="485">IFERROR(H270/H273,"-")</f>
        <v>1.7874353848836688E-2</v>
      </c>
      <c r="J270" s="48">
        <v>68</v>
      </c>
      <c r="K270" s="61">
        <f t="shared" ref="K270" si="486">IFERROR(J270/J273,"-")</f>
        <v>4.7353760445682451E-2</v>
      </c>
      <c r="L270" s="103">
        <f t="shared" si="479"/>
        <v>119638.07352941176</v>
      </c>
      <c r="M270" s="208">
        <f t="shared" si="484"/>
        <v>4.7029531779514489E-3</v>
      </c>
      <c r="P270" s="112"/>
      <c r="Q270" s="112"/>
      <c r="R270" s="112"/>
    </row>
    <row r="271" spans="2:18">
      <c r="B271" s="316"/>
      <c r="C271" s="316"/>
      <c r="D271" s="313"/>
      <c r="E271" s="60">
        <v>4</v>
      </c>
      <c r="F271" s="75" t="s">
        <v>242</v>
      </c>
      <c r="G271" s="34" t="s">
        <v>243</v>
      </c>
      <c r="H271" s="77">
        <v>21337483</v>
      </c>
      <c r="I271" s="61">
        <f t="shared" ref="I271" si="487">IFERROR(H271/H273,"-")</f>
        <v>4.6880821726599353E-2</v>
      </c>
      <c r="J271" s="48">
        <v>180</v>
      </c>
      <c r="K271" s="61">
        <f t="shared" ref="K271" si="488">IFERROR(J271/J273,"-")</f>
        <v>0.12534818941504178</v>
      </c>
      <c r="L271" s="103">
        <f t="shared" si="479"/>
        <v>118541.57222222222</v>
      </c>
      <c r="M271" s="208">
        <f t="shared" si="484"/>
        <v>1.244899370634207E-2</v>
      </c>
      <c r="P271" s="112"/>
      <c r="Q271" s="112"/>
      <c r="R271" s="112"/>
    </row>
    <row r="272" spans="2:18">
      <c r="B272" s="316"/>
      <c r="C272" s="316"/>
      <c r="D272" s="313"/>
      <c r="E272" s="63">
        <v>5</v>
      </c>
      <c r="F272" s="79" t="s">
        <v>228</v>
      </c>
      <c r="G272" s="35" t="s">
        <v>229</v>
      </c>
      <c r="H272" s="81">
        <v>33243672</v>
      </c>
      <c r="I272" s="101">
        <f t="shared" ref="I272" si="489">IFERROR(H272/H273,"-")</f>
        <v>7.3040042284722273E-2</v>
      </c>
      <c r="J272" s="50">
        <v>312</v>
      </c>
      <c r="K272" s="101">
        <f t="shared" ref="K272" si="490">IFERROR(J272/J273,"-")</f>
        <v>0.21727019498607242</v>
      </c>
      <c r="L272" s="104">
        <f t="shared" si="479"/>
        <v>106550.23076923077</v>
      </c>
      <c r="M272" s="209">
        <f t="shared" si="484"/>
        <v>2.1578255757659589E-2</v>
      </c>
      <c r="P272" s="112"/>
      <c r="Q272" s="112"/>
      <c r="R272" s="112"/>
    </row>
    <row r="273" spans="2:18" ht="12" customHeight="1">
      <c r="B273" s="299"/>
      <c r="C273" s="299"/>
      <c r="D273" s="315"/>
      <c r="E273" s="82" t="s">
        <v>151</v>
      </c>
      <c r="F273" s="83"/>
      <c r="G273" s="84"/>
      <c r="H273" s="85">
        <v>455143110</v>
      </c>
      <c r="I273" s="67" t="s">
        <v>132</v>
      </c>
      <c r="J273" s="52">
        <v>1436</v>
      </c>
      <c r="K273" s="67" t="s">
        <v>132</v>
      </c>
      <c r="L273" s="106">
        <f t="shared" si="479"/>
        <v>316952.02646239556</v>
      </c>
      <c r="M273" s="210">
        <f t="shared" si="484"/>
        <v>9.9315305346151184E-2</v>
      </c>
      <c r="P273" s="112"/>
      <c r="Q273" s="112"/>
      <c r="R273" s="112"/>
    </row>
    <row r="274" spans="2:18">
      <c r="B274" s="298">
        <v>46</v>
      </c>
      <c r="C274" s="298" t="s">
        <v>27</v>
      </c>
      <c r="D274" s="312">
        <f>R49</f>
        <v>18259</v>
      </c>
      <c r="E274" s="57">
        <v>1</v>
      </c>
      <c r="F274" s="86" t="s">
        <v>238</v>
      </c>
      <c r="G274" s="30" t="s">
        <v>239</v>
      </c>
      <c r="H274" s="235">
        <v>16664648</v>
      </c>
      <c r="I274" s="58">
        <f t="shared" ref="I274" si="491">IFERROR(H274/H279,"-")</f>
        <v>3.2251209658792024E-2</v>
      </c>
      <c r="J274" s="46">
        <v>97</v>
      </c>
      <c r="K274" s="58">
        <f t="shared" ref="K274" si="492">IFERROR(J274/J279,"-")</f>
        <v>4.813895781637717E-2</v>
      </c>
      <c r="L274" s="102">
        <f t="shared" si="479"/>
        <v>171800.49484536084</v>
      </c>
      <c r="M274" s="211">
        <f>IFERROR(J274/$R$49,0)</f>
        <v>5.3124486554575823E-3</v>
      </c>
      <c r="P274" s="112"/>
      <c r="Q274" s="112"/>
      <c r="R274" s="112"/>
    </row>
    <row r="275" spans="2:18">
      <c r="B275" s="316"/>
      <c r="C275" s="316"/>
      <c r="D275" s="313"/>
      <c r="E275" s="60">
        <v>2</v>
      </c>
      <c r="F275" s="75" t="s">
        <v>242</v>
      </c>
      <c r="G275" s="31" t="s">
        <v>243</v>
      </c>
      <c r="H275" s="77">
        <v>25435772</v>
      </c>
      <c r="I275" s="61">
        <f t="shared" ref="I275" si="493">IFERROR(H275/H279,"-")</f>
        <v>4.9226027192727485E-2</v>
      </c>
      <c r="J275" s="48">
        <v>161</v>
      </c>
      <c r="K275" s="61">
        <f t="shared" ref="K275" si="494">IFERROR(J275/J279,"-")</f>
        <v>7.9900744416873448E-2</v>
      </c>
      <c r="L275" s="103">
        <f t="shared" si="479"/>
        <v>157986.16149068324</v>
      </c>
      <c r="M275" s="208">
        <f t="shared" ref="M275:M279" si="495">IFERROR(J275/$R$49,0)</f>
        <v>8.8175694178213478E-3</v>
      </c>
      <c r="P275" s="112"/>
      <c r="Q275" s="112"/>
      <c r="R275" s="112"/>
    </row>
    <row r="276" spans="2:18">
      <c r="B276" s="316"/>
      <c r="C276" s="316"/>
      <c r="D276" s="313"/>
      <c r="E276" s="60">
        <v>3</v>
      </c>
      <c r="F276" s="75" t="s">
        <v>228</v>
      </c>
      <c r="G276" s="34" t="s">
        <v>229</v>
      </c>
      <c r="H276" s="77">
        <v>41726147</v>
      </c>
      <c r="I276" s="61">
        <f t="shared" ref="I276" si="496">IFERROR(H276/H279,"-")</f>
        <v>8.075290370073078E-2</v>
      </c>
      <c r="J276" s="48">
        <v>366</v>
      </c>
      <c r="K276" s="61">
        <f t="shared" ref="K276" si="497">IFERROR(J276/J279,"-")</f>
        <v>0.18163771712158808</v>
      </c>
      <c r="L276" s="103">
        <f t="shared" si="479"/>
        <v>114005.86612021858</v>
      </c>
      <c r="M276" s="208">
        <f t="shared" si="495"/>
        <v>2.0044909359767785E-2</v>
      </c>
      <c r="P276" s="112"/>
      <c r="Q276" s="112"/>
      <c r="R276" s="112"/>
    </row>
    <row r="277" spans="2:18">
      <c r="B277" s="316"/>
      <c r="C277" s="316"/>
      <c r="D277" s="313"/>
      <c r="E277" s="60">
        <v>4</v>
      </c>
      <c r="F277" s="75" t="s">
        <v>244</v>
      </c>
      <c r="G277" s="34" t="s">
        <v>245</v>
      </c>
      <c r="H277" s="77">
        <v>27288362</v>
      </c>
      <c r="I277" s="61">
        <f t="shared" ref="I277" si="498">IFERROR(H277/H279,"-")</f>
        <v>5.2811357558048229E-2</v>
      </c>
      <c r="J277" s="48">
        <v>255</v>
      </c>
      <c r="K277" s="61">
        <f t="shared" ref="K277" si="499">IFERROR(J277/J279,"-")</f>
        <v>0.12655086848635236</v>
      </c>
      <c r="L277" s="103">
        <f t="shared" si="479"/>
        <v>107013.18431372549</v>
      </c>
      <c r="M277" s="208">
        <f t="shared" si="495"/>
        <v>1.396571553754313E-2</v>
      </c>
      <c r="P277" s="112"/>
      <c r="Q277" s="112"/>
      <c r="R277" s="112"/>
    </row>
    <row r="278" spans="2:18">
      <c r="B278" s="316"/>
      <c r="C278" s="316"/>
      <c r="D278" s="313"/>
      <c r="E278" s="63">
        <v>5</v>
      </c>
      <c r="F278" s="79" t="s">
        <v>258</v>
      </c>
      <c r="G278" s="35" t="s">
        <v>259</v>
      </c>
      <c r="H278" s="81">
        <v>30450578</v>
      </c>
      <c r="I278" s="101">
        <f t="shared" ref="I278" si="500">IFERROR(H278/H279,"-")</f>
        <v>5.8931216267478312E-2</v>
      </c>
      <c r="J278" s="50">
        <v>327</v>
      </c>
      <c r="K278" s="101">
        <f t="shared" ref="K278" si="501">IFERROR(J278/J279,"-")</f>
        <v>0.16228287841191066</v>
      </c>
      <c r="L278" s="104">
        <f t="shared" si="479"/>
        <v>93121.03363914373</v>
      </c>
      <c r="M278" s="209">
        <f t="shared" si="495"/>
        <v>1.7908976395202367E-2</v>
      </c>
      <c r="P278" s="112"/>
      <c r="Q278" s="112"/>
      <c r="R278" s="112"/>
    </row>
    <row r="279" spans="2:18" ht="12" customHeight="1">
      <c r="B279" s="299"/>
      <c r="C279" s="299"/>
      <c r="D279" s="315"/>
      <c r="E279" s="82" t="s">
        <v>151</v>
      </c>
      <c r="F279" s="83"/>
      <c r="G279" s="84"/>
      <c r="H279" s="85">
        <v>516713890</v>
      </c>
      <c r="I279" s="67" t="s">
        <v>132</v>
      </c>
      <c r="J279" s="52">
        <v>2015</v>
      </c>
      <c r="K279" s="67" t="s">
        <v>132</v>
      </c>
      <c r="L279" s="106">
        <f t="shared" si="479"/>
        <v>256433.69230769231</v>
      </c>
      <c r="M279" s="210">
        <f t="shared" si="495"/>
        <v>0.11035653650254669</v>
      </c>
      <c r="P279" s="112"/>
      <c r="Q279" s="112"/>
      <c r="R279" s="112"/>
    </row>
    <row r="280" spans="2:18">
      <c r="B280" s="298">
        <v>47</v>
      </c>
      <c r="C280" s="298" t="s">
        <v>17</v>
      </c>
      <c r="D280" s="312">
        <f>R50</f>
        <v>36741</v>
      </c>
      <c r="E280" s="57">
        <v>1</v>
      </c>
      <c r="F280" s="86" t="s">
        <v>246</v>
      </c>
      <c r="G280" s="30" t="s">
        <v>247</v>
      </c>
      <c r="H280" s="235">
        <v>4328754</v>
      </c>
      <c r="I280" s="58">
        <f t="shared" ref="I280" si="502">IFERROR(H280/H285,"-")</f>
        <v>4.6565351456176662E-3</v>
      </c>
      <c r="J280" s="46">
        <v>31</v>
      </c>
      <c r="K280" s="58">
        <f t="shared" ref="K280" si="503">IFERROR(J280/J285,"-")</f>
        <v>9.1418460631082273E-3</v>
      </c>
      <c r="L280" s="102">
        <f t="shared" si="479"/>
        <v>139637.22580645161</v>
      </c>
      <c r="M280" s="211">
        <f>IFERROR(J280/$R$50,0)</f>
        <v>8.437440461609646E-4</v>
      </c>
      <c r="P280" s="112"/>
      <c r="Q280" s="112"/>
      <c r="R280" s="112"/>
    </row>
    <row r="281" spans="2:18">
      <c r="B281" s="316"/>
      <c r="C281" s="316"/>
      <c r="D281" s="313"/>
      <c r="E281" s="60">
        <v>2</v>
      </c>
      <c r="F281" s="75" t="s">
        <v>228</v>
      </c>
      <c r="G281" s="31" t="s">
        <v>229</v>
      </c>
      <c r="H281" s="77">
        <v>98652712</v>
      </c>
      <c r="I281" s="61">
        <f t="shared" ref="I281" si="504">IFERROR(H281/H285,"-")</f>
        <v>0.10612287522887595</v>
      </c>
      <c r="J281" s="48">
        <v>735</v>
      </c>
      <c r="K281" s="61">
        <f t="shared" ref="K281" si="505">IFERROR(J281/J285,"-")</f>
        <v>0.21675022117369508</v>
      </c>
      <c r="L281" s="103">
        <f t="shared" si="479"/>
        <v>134221.3768707483</v>
      </c>
      <c r="M281" s="208">
        <f t="shared" ref="M281:M285" si="506">IFERROR(J281/$R$50,0)</f>
        <v>2.0004899158977709E-2</v>
      </c>
      <c r="P281" s="112"/>
      <c r="Q281" s="112"/>
      <c r="R281" s="112"/>
    </row>
    <row r="282" spans="2:18">
      <c r="B282" s="316"/>
      <c r="C282" s="316"/>
      <c r="D282" s="313"/>
      <c r="E282" s="60">
        <v>3</v>
      </c>
      <c r="F282" s="75" t="s">
        <v>287</v>
      </c>
      <c r="G282" s="34" t="s">
        <v>288</v>
      </c>
      <c r="H282" s="77">
        <v>789006</v>
      </c>
      <c r="I282" s="61">
        <f t="shared" ref="I282" si="507">IFERROR(H282/H285,"-")</f>
        <v>8.4875097293660314E-4</v>
      </c>
      <c r="J282" s="48">
        <v>6</v>
      </c>
      <c r="K282" s="61">
        <f t="shared" ref="K282" si="508">IFERROR(J282/J285,"-")</f>
        <v>1.7693895606015924E-3</v>
      </c>
      <c r="L282" s="103">
        <f t="shared" si="479"/>
        <v>131501</v>
      </c>
      <c r="M282" s="208">
        <f t="shared" si="506"/>
        <v>1.6330529925696088E-4</v>
      </c>
      <c r="P282" s="112"/>
      <c r="Q282" s="112"/>
      <c r="R282" s="112"/>
    </row>
    <row r="283" spans="2:18">
      <c r="B283" s="316"/>
      <c r="C283" s="316"/>
      <c r="D283" s="313"/>
      <c r="E283" s="60">
        <v>4</v>
      </c>
      <c r="F283" s="75" t="s">
        <v>238</v>
      </c>
      <c r="G283" s="34" t="s">
        <v>239</v>
      </c>
      <c r="H283" s="77">
        <v>22871982</v>
      </c>
      <c r="I283" s="61">
        <f t="shared" ref="I283" si="509">IFERROR(H283/H285,"-")</f>
        <v>2.4603890180161462E-2</v>
      </c>
      <c r="J283" s="48">
        <v>179</v>
      </c>
      <c r="K283" s="61">
        <f t="shared" ref="K283" si="510">IFERROR(J283/J285,"-")</f>
        <v>5.2786788557947509E-2</v>
      </c>
      <c r="L283" s="103">
        <f t="shared" si="479"/>
        <v>127776.43575418994</v>
      </c>
      <c r="M283" s="208">
        <f t="shared" si="506"/>
        <v>4.8719414278326663E-3</v>
      </c>
      <c r="P283" s="112"/>
      <c r="Q283" s="112"/>
      <c r="R283" s="112"/>
    </row>
    <row r="284" spans="2:18">
      <c r="B284" s="316"/>
      <c r="C284" s="316"/>
      <c r="D284" s="313"/>
      <c r="E284" s="63">
        <v>5</v>
      </c>
      <c r="F284" s="79" t="s">
        <v>242</v>
      </c>
      <c r="G284" s="35" t="s">
        <v>243</v>
      </c>
      <c r="H284" s="81">
        <v>43799880</v>
      </c>
      <c r="I284" s="101">
        <f t="shared" ref="I284" si="511">IFERROR(H284/H285,"-")</f>
        <v>4.7116486775140444E-2</v>
      </c>
      <c r="J284" s="50">
        <v>349</v>
      </c>
      <c r="K284" s="101">
        <f t="shared" ref="K284" si="512">IFERROR(J284/J285,"-")</f>
        <v>0.10291949277499263</v>
      </c>
      <c r="L284" s="104">
        <f t="shared" si="479"/>
        <v>125501.0888252149</v>
      </c>
      <c r="M284" s="209">
        <f t="shared" si="506"/>
        <v>9.4989249067798914E-3</v>
      </c>
      <c r="P284" s="112"/>
      <c r="Q284" s="112"/>
      <c r="R284" s="112"/>
    </row>
    <row r="285" spans="2:18" ht="12" customHeight="1">
      <c r="B285" s="299"/>
      <c r="C285" s="299"/>
      <c r="D285" s="315"/>
      <c r="E285" s="82" t="s">
        <v>151</v>
      </c>
      <c r="F285" s="83"/>
      <c r="G285" s="84"/>
      <c r="H285" s="85">
        <v>929608360</v>
      </c>
      <c r="I285" s="67" t="s">
        <v>132</v>
      </c>
      <c r="J285" s="52">
        <v>3391</v>
      </c>
      <c r="K285" s="67" t="s">
        <v>132</v>
      </c>
      <c r="L285" s="106">
        <f t="shared" si="479"/>
        <v>274139.88793866115</v>
      </c>
      <c r="M285" s="210">
        <f t="shared" si="506"/>
        <v>9.2294711630059062E-2</v>
      </c>
      <c r="P285" s="112"/>
      <c r="Q285" s="112"/>
      <c r="R285" s="112"/>
    </row>
    <row r="286" spans="2:18" ht="24">
      <c r="B286" s="298">
        <v>48</v>
      </c>
      <c r="C286" s="298" t="s">
        <v>28</v>
      </c>
      <c r="D286" s="312">
        <f>R51</f>
        <v>19692</v>
      </c>
      <c r="E286" s="57">
        <v>1</v>
      </c>
      <c r="F286" s="86" t="s">
        <v>271</v>
      </c>
      <c r="G286" s="30" t="s">
        <v>272</v>
      </c>
      <c r="H286" s="235">
        <v>26191270</v>
      </c>
      <c r="I286" s="58">
        <f t="shared" ref="I286" si="513">IFERROR(H286/H291,"-")</f>
        <v>6.4371042948838261E-2</v>
      </c>
      <c r="J286" s="46">
        <v>174</v>
      </c>
      <c r="K286" s="58">
        <f t="shared" ref="K286" si="514">IFERROR(J286/J291,"-")</f>
        <v>0.10051993067590988</v>
      </c>
      <c r="L286" s="102">
        <f t="shared" si="479"/>
        <v>150524.54022988505</v>
      </c>
      <c r="M286" s="211">
        <f>IFERROR(J286/$R$51,0)</f>
        <v>8.8360755636806825E-3</v>
      </c>
      <c r="P286" s="112"/>
      <c r="Q286" s="112"/>
      <c r="R286" s="112"/>
    </row>
    <row r="287" spans="2:18">
      <c r="B287" s="316"/>
      <c r="C287" s="316"/>
      <c r="D287" s="313"/>
      <c r="E287" s="60">
        <v>2</v>
      </c>
      <c r="F287" s="75" t="s">
        <v>238</v>
      </c>
      <c r="G287" s="31" t="s">
        <v>239</v>
      </c>
      <c r="H287" s="77">
        <v>12299172</v>
      </c>
      <c r="I287" s="61">
        <f t="shared" ref="I287" si="515">IFERROR(H287/H291,"-")</f>
        <v>3.0228031288561E-2</v>
      </c>
      <c r="J287" s="48">
        <v>88</v>
      </c>
      <c r="K287" s="61">
        <f t="shared" ref="K287" si="516">IFERROR(J287/J291,"-")</f>
        <v>5.0837666088965915E-2</v>
      </c>
      <c r="L287" s="103">
        <f t="shared" si="479"/>
        <v>139763.31818181818</v>
      </c>
      <c r="M287" s="208">
        <f t="shared" ref="M287:M291" si="517">IFERROR(J287/$R$51,0)</f>
        <v>4.4688198253097708E-3</v>
      </c>
      <c r="P287" s="112"/>
      <c r="Q287" s="112"/>
      <c r="R287" s="112"/>
    </row>
    <row r="288" spans="2:18" ht="24">
      <c r="B288" s="316"/>
      <c r="C288" s="316"/>
      <c r="D288" s="313"/>
      <c r="E288" s="60">
        <v>3</v>
      </c>
      <c r="F288" s="75" t="s">
        <v>266</v>
      </c>
      <c r="G288" s="34" t="s">
        <v>267</v>
      </c>
      <c r="H288" s="77">
        <v>10099774</v>
      </c>
      <c r="I288" s="61">
        <f t="shared" ref="I288" si="518">IFERROR(H288/H291,"-")</f>
        <v>2.4822507115063914E-2</v>
      </c>
      <c r="J288" s="48">
        <v>75</v>
      </c>
      <c r="K288" s="61">
        <f t="shared" ref="K288" si="519">IFERROR(J288/J291,"-")</f>
        <v>4.3327556325823226E-2</v>
      </c>
      <c r="L288" s="103">
        <f t="shared" si="479"/>
        <v>134663.65333333332</v>
      </c>
      <c r="M288" s="208">
        <f t="shared" si="517"/>
        <v>3.8086532602071908E-3</v>
      </c>
      <c r="P288" s="112"/>
      <c r="Q288" s="112"/>
      <c r="R288" s="112"/>
    </row>
    <row r="289" spans="2:18">
      <c r="B289" s="316"/>
      <c r="C289" s="316"/>
      <c r="D289" s="313"/>
      <c r="E289" s="60">
        <v>4</v>
      </c>
      <c r="F289" s="75" t="s">
        <v>228</v>
      </c>
      <c r="G289" s="34" t="s">
        <v>229</v>
      </c>
      <c r="H289" s="77">
        <v>38252663</v>
      </c>
      <c r="I289" s="61">
        <f t="shared" ref="I289" si="520">IFERROR(H289/H291,"-")</f>
        <v>9.4014677901470084E-2</v>
      </c>
      <c r="J289" s="48">
        <v>293</v>
      </c>
      <c r="K289" s="61">
        <f t="shared" ref="K289" si="521">IFERROR(J289/J291,"-")</f>
        <v>0.16926632004621606</v>
      </c>
      <c r="L289" s="103">
        <f t="shared" si="479"/>
        <v>130555.1638225256</v>
      </c>
      <c r="M289" s="208">
        <f t="shared" si="517"/>
        <v>1.4879138736542759E-2</v>
      </c>
      <c r="P289" s="112"/>
      <c r="Q289" s="112"/>
      <c r="R289" s="112"/>
    </row>
    <row r="290" spans="2:18">
      <c r="B290" s="316"/>
      <c r="C290" s="316"/>
      <c r="D290" s="313"/>
      <c r="E290" s="63">
        <v>5</v>
      </c>
      <c r="F290" s="79" t="s">
        <v>252</v>
      </c>
      <c r="G290" s="35" t="s">
        <v>253</v>
      </c>
      <c r="H290" s="81">
        <v>7761636</v>
      </c>
      <c r="I290" s="101">
        <f t="shared" ref="I290" si="522">IFERROR(H290/H291,"-")</f>
        <v>1.9075997624752417E-2</v>
      </c>
      <c r="J290" s="50">
        <v>77</v>
      </c>
      <c r="K290" s="101">
        <f t="shared" ref="K290" si="523">IFERROR(J290/J291,"-")</f>
        <v>4.4482957827845178E-2</v>
      </c>
      <c r="L290" s="104">
        <f t="shared" si="479"/>
        <v>100800.46753246753</v>
      </c>
      <c r="M290" s="209">
        <f t="shared" si="517"/>
        <v>3.9102173471460494E-3</v>
      </c>
      <c r="P290" s="112"/>
      <c r="Q290" s="112"/>
      <c r="R290" s="112"/>
    </row>
    <row r="291" spans="2:18" ht="12" customHeight="1">
      <c r="B291" s="299"/>
      <c r="C291" s="299"/>
      <c r="D291" s="315"/>
      <c r="E291" s="82" t="s">
        <v>151</v>
      </c>
      <c r="F291" s="83"/>
      <c r="G291" s="84"/>
      <c r="H291" s="85">
        <v>406879690</v>
      </c>
      <c r="I291" s="67" t="s">
        <v>132</v>
      </c>
      <c r="J291" s="52">
        <v>1731</v>
      </c>
      <c r="K291" s="67" t="s">
        <v>132</v>
      </c>
      <c r="L291" s="106">
        <f t="shared" si="479"/>
        <v>235054.70248411322</v>
      </c>
      <c r="M291" s="210">
        <f t="shared" si="517"/>
        <v>8.7903717245581964E-2</v>
      </c>
      <c r="P291" s="112"/>
      <c r="Q291" s="112"/>
      <c r="R291" s="112"/>
    </row>
    <row r="292" spans="2:18">
      <c r="B292" s="298">
        <v>49</v>
      </c>
      <c r="C292" s="298" t="s">
        <v>29</v>
      </c>
      <c r="D292" s="312">
        <f>R52</f>
        <v>20040</v>
      </c>
      <c r="E292" s="57">
        <v>1</v>
      </c>
      <c r="F292" s="86" t="s">
        <v>240</v>
      </c>
      <c r="G292" s="30" t="s">
        <v>241</v>
      </c>
      <c r="H292" s="235">
        <v>1502099</v>
      </c>
      <c r="I292" s="58">
        <f t="shared" ref="I292" si="524">IFERROR(H292/H297,"-")</f>
        <v>2.9589447278369849E-3</v>
      </c>
      <c r="J292" s="46">
        <v>6</v>
      </c>
      <c r="K292" s="58">
        <f t="shared" ref="K292" si="525">IFERROR(J292/J297,"-")</f>
        <v>3.1479538300104933E-3</v>
      </c>
      <c r="L292" s="102">
        <f t="shared" si="479"/>
        <v>250349.83333333334</v>
      </c>
      <c r="M292" s="211">
        <f>IFERROR(J292/$R$52,0)</f>
        <v>2.9940119760479042E-4</v>
      </c>
      <c r="P292" s="112"/>
      <c r="Q292" s="112"/>
      <c r="R292" s="112"/>
    </row>
    <row r="293" spans="2:18">
      <c r="B293" s="316"/>
      <c r="C293" s="316"/>
      <c r="D293" s="313"/>
      <c r="E293" s="60">
        <v>2</v>
      </c>
      <c r="F293" s="75" t="s">
        <v>238</v>
      </c>
      <c r="G293" s="31" t="s">
        <v>239</v>
      </c>
      <c r="H293" s="77">
        <v>15397155</v>
      </c>
      <c r="I293" s="61">
        <f t="shared" ref="I293" si="526">IFERROR(H293/H297,"-")</f>
        <v>3.0330444671715296E-2</v>
      </c>
      <c r="J293" s="48">
        <v>97</v>
      </c>
      <c r="K293" s="61">
        <f t="shared" ref="K293" si="527">IFERROR(J293/J297,"-")</f>
        <v>5.0891920251836309E-2</v>
      </c>
      <c r="L293" s="103">
        <f t="shared" si="479"/>
        <v>158733.55670103093</v>
      </c>
      <c r="M293" s="208">
        <f t="shared" ref="M293:M297" si="528">IFERROR(J293/$R$52,0)</f>
        <v>4.8403193612774455E-3</v>
      </c>
      <c r="P293" s="112"/>
      <c r="Q293" s="112"/>
      <c r="R293" s="112"/>
    </row>
    <row r="294" spans="2:18">
      <c r="B294" s="316"/>
      <c r="C294" s="316"/>
      <c r="D294" s="313"/>
      <c r="E294" s="60">
        <v>3</v>
      </c>
      <c r="F294" s="75" t="s">
        <v>242</v>
      </c>
      <c r="G294" s="34" t="s">
        <v>243</v>
      </c>
      <c r="H294" s="77">
        <v>17549127</v>
      </c>
      <c r="I294" s="61">
        <f t="shared" ref="I294" si="529">IFERROR(H294/H297,"-")</f>
        <v>3.456955687660513E-2</v>
      </c>
      <c r="J294" s="48">
        <v>126</v>
      </c>
      <c r="K294" s="61">
        <f t="shared" ref="K294" si="530">IFERROR(J294/J297,"-")</f>
        <v>6.6107030430220357E-2</v>
      </c>
      <c r="L294" s="103">
        <f t="shared" si="479"/>
        <v>139278.78571428571</v>
      </c>
      <c r="M294" s="208">
        <f t="shared" si="528"/>
        <v>6.2874251497005984E-3</v>
      </c>
      <c r="P294" s="112"/>
      <c r="Q294" s="112"/>
      <c r="R294" s="112"/>
    </row>
    <row r="295" spans="2:18">
      <c r="B295" s="316"/>
      <c r="C295" s="316"/>
      <c r="D295" s="313"/>
      <c r="E295" s="60">
        <v>4</v>
      </c>
      <c r="F295" s="75" t="s">
        <v>228</v>
      </c>
      <c r="G295" s="34" t="s">
        <v>229</v>
      </c>
      <c r="H295" s="77">
        <v>49058439</v>
      </c>
      <c r="I295" s="61">
        <f t="shared" ref="I295" si="531">IFERROR(H295/H297,"-")</f>
        <v>9.6638909575841758E-2</v>
      </c>
      <c r="J295" s="48">
        <v>394</v>
      </c>
      <c r="K295" s="61">
        <f t="shared" ref="K295" si="532">IFERROR(J295/J297,"-")</f>
        <v>0.20671563483735572</v>
      </c>
      <c r="L295" s="103">
        <f t="shared" si="479"/>
        <v>124513.80456852792</v>
      </c>
      <c r="M295" s="208">
        <f t="shared" si="528"/>
        <v>1.966067864271457E-2</v>
      </c>
      <c r="P295" s="112"/>
      <c r="Q295" s="112"/>
      <c r="R295" s="112"/>
    </row>
    <row r="296" spans="2:18" ht="24">
      <c r="B296" s="316"/>
      <c r="C296" s="316"/>
      <c r="D296" s="313"/>
      <c r="E296" s="63">
        <v>5</v>
      </c>
      <c r="F296" s="79" t="s">
        <v>271</v>
      </c>
      <c r="G296" s="35" t="s">
        <v>272</v>
      </c>
      <c r="H296" s="81">
        <v>23454771</v>
      </c>
      <c r="I296" s="101">
        <f t="shared" ref="I296" si="533">IFERROR(H296/H297,"-")</f>
        <v>4.6202927365688817E-2</v>
      </c>
      <c r="J296" s="50">
        <v>228</v>
      </c>
      <c r="K296" s="101">
        <f t="shared" ref="K296" si="534">IFERROR(J296/J297,"-")</f>
        <v>0.11962224554039874</v>
      </c>
      <c r="L296" s="104">
        <f t="shared" si="479"/>
        <v>102871.80263157895</v>
      </c>
      <c r="M296" s="209">
        <f t="shared" si="528"/>
        <v>1.1377245508982036E-2</v>
      </c>
      <c r="P296" s="112"/>
      <c r="Q296" s="112"/>
      <c r="R296" s="112"/>
    </row>
    <row r="297" spans="2:18" ht="12" customHeight="1">
      <c r="B297" s="299"/>
      <c r="C297" s="299"/>
      <c r="D297" s="315"/>
      <c r="E297" s="82" t="s">
        <v>151</v>
      </c>
      <c r="F297" s="83"/>
      <c r="G297" s="84"/>
      <c r="H297" s="85">
        <v>507646860</v>
      </c>
      <c r="I297" s="67" t="s">
        <v>132</v>
      </c>
      <c r="J297" s="52">
        <v>1906</v>
      </c>
      <c r="K297" s="67" t="s">
        <v>132</v>
      </c>
      <c r="L297" s="106">
        <f t="shared" si="479"/>
        <v>266341.47953830013</v>
      </c>
      <c r="M297" s="210">
        <f t="shared" si="528"/>
        <v>9.5109780439121758E-2</v>
      </c>
      <c r="P297" s="112"/>
      <c r="Q297" s="112"/>
      <c r="R297" s="112"/>
    </row>
    <row r="298" spans="2:18">
      <c r="B298" s="298">
        <v>50</v>
      </c>
      <c r="C298" s="298" t="s">
        <v>18</v>
      </c>
      <c r="D298" s="312">
        <f>R53</f>
        <v>17774</v>
      </c>
      <c r="E298" s="57">
        <v>1</v>
      </c>
      <c r="F298" s="86" t="s">
        <v>240</v>
      </c>
      <c r="G298" s="30" t="s">
        <v>241</v>
      </c>
      <c r="H298" s="235">
        <v>681178</v>
      </c>
      <c r="I298" s="58">
        <f t="shared" ref="I298" si="535">IFERROR(H298/H303,"-")</f>
        <v>1.4964899564419922E-3</v>
      </c>
      <c r="J298" s="46">
        <v>1</v>
      </c>
      <c r="K298" s="58">
        <f t="shared" ref="K298" si="536">IFERROR(J298/J303,"-")</f>
        <v>6.0606060606060606E-4</v>
      </c>
      <c r="L298" s="102">
        <f t="shared" si="479"/>
        <v>681178</v>
      </c>
      <c r="M298" s="211">
        <f>IFERROR(J298/$R$53,0)</f>
        <v>5.6261955665578935E-5</v>
      </c>
      <c r="P298" s="112"/>
      <c r="Q298" s="112"/>
      <c r="R298" s="112"/>
    </row>
    <row r="299" spans="2:18">
      <c r="B299" s="316"/>
      <c r="C299" s="316"/>
      <c r="D299" s="313"/>
      <c r="E299" s="60">
        <v>2</v>
      </c>
      <c r="F299" s="75" t="s">
        <v>238</v>
      </c>
      <c r="G299" s="31" t="s">
        <v>239</v>
      </c>
      <c r="H299" s="77">
        <v>13089475</v>
      </c>
      <c r="I299" s="61">
        <f t="shared" ref="I299" si="537">IFERROR(H299/H303,"-")</f>
        <v>2.8756459945269142E-2</v>
      </c>
      <c r="J299" s="48">
        <v>88</v>
      </c>
      <c r="K299" s="61">
        <f t="shared" ref="K299" si="538">IFERROR(J299/J303,"-")</f>
        <v>5.3333333333333337E-2</v>
      </c>
      <c r="L299" s="103">
        <f t="shared" si="479"/>
        <v>148744.03409090909</v>
      </c>
      <c r="M299" s="208">
        <f t="shared" ref="M299:M303" si="539">IFERROR(J299/$R$53,0)</f>
        <v>4.9510520985709466E-3</v>
      </c>
      <c r="P299" s="112"/>
      <c r="Q299" s="112"/>
      <c r="R299" s="112"/>
    </row>
    <row r="300" spans="2:18">
      <c r="B300" s="316"/>
      <c r="C300" s="316"/>
      <c r="D300" s="313"/>
      <c r="E300" s="60">
        <v>3</v>
      </c>
      <c r="F300" s="75" t="s">
        <v>228</v>
      </c>
      <c r="G300" s="34" t="s">
        <v>229</v>
      </c>
      <c r="H300" s="77">
        <v>45297364</v>
      </c>
      <c r="I300" s="61">
        <f t="shared" ref="I300" si="540">IFERROR(H300/H303,"-")</f>
        <v>9.9514444505396621E-2</v>
      </c>
      <c r="J300" s="48">
        <v>335</v>
      </c>
      <c r="K300" s="61">
        <f t="shared" ref="K300" si="541">IFERROR(J300/J303,"-")</f>
        <v>0.20303030303030303</v>
      </c>
      <c r="L300" s="103">
        <f t="shared" si="479"/>
        <v>135216.01194029851</v>
      </c>
      <c r="M300" s="208">
        <f t="shared" si="539"/>
        <v>1.8847755147968943E-2</v>
      </c>
      <c r="P300" s="112"/>
      <c r="Q300" s="112"/>
      <c r="R300" s="112"/>
    </row>
    <row r="301" spans="2:18">
      <c r="B301" s="316"/>
      <c r="C301" s="316"/>
      <c r="D301" s="313"/>
      <c r="E301" s="60">
        <v>4</v>
      </c>
      <c r="F301" s="75" t="s">
        <v>242</v>
      </c>
      <c r="G301" s="34" t="s">
        <v>243</v>
      </c>
      <c r="H301" s="77">
        <v>20174282</v>
      </c>
      <c r="I301" s="61">
        <f t="shared" ref="I301" si="542">IFERROR(H301/H303,"-")</f>
        <v>4.4321176537451983E-2</v>
      </c>
      <c r="J301" s="48">
        <v>155</v>
      </c>
      <c r="K301" s="61">
        <f t="shared" ref="K301" si="543">IFERROR(J301/J303,"-")</f>
        <v>9.3939393939393934E-2</v>
      </c>
      <c r="L301" s="103">
        <f t="shared" si="479"/>
        <v>130156.65806451613</v>
      </c>
      <c r="M301" s="208">
        <f t="shared" si="539"/>
        <v>8.7206031281647344E-3</v>
      </c>
      <c r="P301" s="112"/>
      <c r="Q301" s="112"/>
      <c r="R301" s="112"/>
    </row>
    <row r="302" spans="2:18">
      <c r="B302" s="316"/>
      <c r="C302" s="316"/>
      <c r="D302" s="313"/>
      <c r="E302" s="63">
        <v>5</v>
      </c>
      <c r="F302" s="79" t="s">
        <v>252</v>
      </c>
      <c r="G302" s="35" t="s">
        <v>253</v>
      </c>
      <c r="H302" s="81">
        <v>9596518</v>
      </c>
      <c r="I302" s="101">
        <f t="shared" ref="I302" si="544">IFERROR(H302/H303,"-")</f>
        <v>2.1082731391522912E-2</v>
      </c>
      <c r="J302" s="50">
        <v>90</v>
      </c>
      <c r="K302" s="101">
        <f t="shared" ref="K302" si="545">IFERROR(J302/J303,"-")</f>
        <v>5.4545454545454543E-2</v>
      </c>
      <c r="L302" s="104">
        <f t="shared" si="479"/>
        <v>106627.97777777778</v>
      </c>
      <c r="M302" s="209">
        <f t="shared" si="539"/>
        <v>5.0635760099021045E-3</v>
      </c>
      <c r="P302" s="112"/>
      <c r="Q302" s="112"/>
      <c r="R302" s="112"/>
    </row>
    <row r="303" spans="2:18" ht="12" customHeight="1">
      <c r="B303" s="299"/>
      <c r="C303" s="299"/>
      <c r="D303" s="315"/>
      <c r="E303" s="82" t="s">
        <v>151</v>
      </c>
      <c r="F303" s="83"/>
      <c r="G303" s="84"/>
      <c r="H303" s="85">
        <v>455183810</v>
      </c>
      <c r="I303" s="67" t="s">
        <v>132</v>
      </c>
      <c r="J303" s="52">
        <v>1650</v>
      </c>
      <c r="K303" s="67" t="s">
        <v>132</v>
      </c>
      <c r="L303" s="106">
        <f t="shared" si="479"/>
        <v>275868.97575757577</v>
      </c>
      <c r="M303" s="210">
        <f t="shared" si="539"/>
        <v>9.2832226848205246E-2</v>
      </c>
      <c r="P303" s="112"/>
      <c r="Q303" s="112"/>
      <c r="R303" s="112"/>
    </row>
    <row r="304" spans="2:18">
      <c r="B304" s="298">
        <v>51</v>
      </c>
      <c r="C304" s="298" t="s">
        <v>50</v>
      </c>
      <c r="D304" s="312">
        <f>R54</f>
        <v>23492</v>
      </c>
      <c r="E304" s="57">
        <v>1</v>
      </c>
      <c r="F304" s="86" t="s">
        <v>240</v>
      </c>
      <c r="G304" s="30" t="s">
        <v>241</v>
      </c>
      <c r="H304" s="235">
        <v>1163903</v>
      </c>
      <c r="I304" s="58">
        <f t="shared" ref="I304" si="546">IFERROR(H304/H309,"-")</f>
        <v>1.8696229303625483E-3</v>
      </c>
      <c r="J304" s="46">
        <v>3</v>
      </c>
      <c r="K304" s="58">
        <f t="shared" ref="K304" si="547">IFERROR(J304/J309,"-")</f>
        <v>1.443001443001443E-3</v>
      </c>
      <c r="L304" s="102">
        <f t="shared" si="479"/>
        <v>387967.66666666669</v>
      </c>
      <c r="M304" s="211">
        <f>IFERROR(J304/$R$54,0)</f>
        <v>1.2770304784607525E-4</v>
      </c>
      <c r="P304" s="112"/>
      <c r="Q304" s="112"/>
      <c r="R304" s="112"/>
    </row>
    <row r="305" spans="2:18">
      <c r="B305" s="316"/>
      <c r="C305" s="316"/>
      <c r="D305" s="313"/>
      <c r="E305" s="60">
        <v>2</v>
      </c>
      <c r="F305" s="75" t="s">
        <v>238</v>
      </c>
      <c r="G305" s="31" t="s">
        <v>239</v>
      </c>
      <c r="H305" s="77">
        <v>22027133</v>
      </c>
      <c r="I305" s="61">
        <f t="shared" ref="I305" si="548">IFERROR(H305/H309,"-")</f>
        <v>3.538304562059346E-2</v>
      </c>
      <c r="J305" s="48">
        <v>112</v>
      </c>
      <c r="K305" s="61">
        <f t="shared" ref="K305" si="549">IFERROR(J305/J309,"-")</f>
        <v>5.387205387205387E-2</v>
      </c>
      <c r="L305" s="103">
        <f t="shared" si="479"/>
        <v>196670.83035714287</v>
      </c>
      <c r="M305" s="208">
        <f t="shared" ref="M305:M309" si="550">IFERROR(J305/$R$54,0)</f>
        <v>4.7675804529201428E-3</v>
      </c>
      <c r="P305" s="112"/>
      <c r="Q305" s="112"/>
      <c r="R305" s="112"/>
    </row>
    <row r="306" spans="2:18">
      <c r="B306" s="316"/>
      <c r="C306" s="316"/>
      <c r="D306" s="313"/>
      <c r="E306" s="60">
        <v>3</v>
      </c>
      <c r="F306" s="75" t="s">
        <v>228</v>
      </c>
      <c r="G306" s="34" t="s">
        <v>229</v>
      </c>
      <c r="H306" s="77">
        <v>63791892</v>
      </c>
      <c r="I306" s="61">
        <f t="shared" ref="I306" si="551">IFERROR(H306/H309,"-")</f>
        <v>0.10247141218332731</v>
      </c>
      <c r="J306" s="48">
        <v>436</v>
      </c>
      <c r="K306" s="61">
        <f t="shared" ref="K306" si="552">IFERROR(J306/J309,"-")</f>
        <v>0.20971620971620972</v>
      </c>
      <c r="L306" s="103">
        <f t="shared" si="479"/>
        <v>146311.67889908256</v>
      </c>
      <c r="M306" s="208">
        <f t="shared" si="550"/>
        <v>1.8559509620296271E-2</v>
      </c>
      <c r="P306" s="112"/>
      <c r="Q306" s="112"/>
      <c r="R306" s="112"/>
    </row>
    <row r="307" spans="2:18">
      <c r="B307" s="316"/>
      <c r="C307" s="316"/>
      <c r="D307" s="313"/>
      <c r="E307" s="60">
        <v>4</v>
      </c>
      <c r="F307" s="75" t="s">
        <v>252</v>
      </c>
      <c r="G307" s="34" t="s">
        <v>253</v>
      </c>
      <c r="H307" s="77">
        <v>12088330</v>
      </c>
      <c r="I307" s="61">
        <f t="shared" ref="I307" si="553">IFERROR(H307/H309,"-")</f>
        <v>1.9417957473938555E-2</v>
      </c>
      <c r="J307" s="48">
        <v>93</v>
      </c>
      <c r="K307" s="61">
        <f t="shared" ref="K307" si="554">IFERROR(J307/J309,"-")</f>
        <v>4.4733044733044736E-2</v>
      </c>
      <c r="L307" s="103">
        <f t="shared" si="479"/>
        <v>129982.04301075269</v>
      </c>
      <c r="M307" s="208">
        <f t="shared" si="550"/>
        <v>3.9587944832283331E-3</v>
      </c>
      <c r="P307" s="112"/>
      <c r="Q307" s="112"/>
      <c r="R307" s="112"/>
    </row>
    <row r="308" spans="2:18">
      <c r="B308" s="316"/>
      <c r="C308" s="316"/>
      <c r="D308" s="313"/>
      <c r="E308" s="63">
        <v>5</v>
      </c>
      <c r="F308" s="79" t="s">
        <v>242</v>
      </c>
      <c r="G308" s="35" t="s">
        <v>243</v>
      </c>
      <c r="H308" s="81">
        <v>19641474</v>
      </c>
      <c r="I308" s="101">
        <f t="shared" ref="I308" si="555">IFERROR(H308/H309,"-")</f>
        <v>3.1550868222282959E-2</v>
      </c>
      <c r="J308" s="50">
        <v>167</v>
      </c>
      <c r="K308" s="101">
        <f t="shared" ref="K308" si="556">IFERROR(J308/J309,"-")</f>
        <v>8.032708032708033E-2</v>
      </c>
      <c r="L308" s="104">
        <f t="shared" si="479"/>
        <v>117613.61676646706</v>
      </c>
      <c r="M308" s="209">
        <f t="shared" si="550"/>
        <v>7.1088029967648564E-3</v>
      </c>
      <c r="P308" s="112"/>
      <c r="Q308" s="112"/>
      <c r="R308" s="112"/>
    </row>
    <row r="309" spans="2:18" ht="12" customHeight="1">
      <c r="B309" s="299"/>
      <c r="C309" s="299"/>
      <c r="D309" s="315"/>
      <c r="E309" s="82" t="s">
        <v>151</v>
      </c>
      <c r="F309" s="83"/>
      <c r="G309" s="84"/>
      <c r="H309" s="85">
        <v>622533550</v>
      </c>
      <c r="I309" s="67" t="s">
        <v>132</v>
      </c>
      <c r="J309" s="52">
        <v>2079</v>
      </c>
      <c r="K309" s="67" t="s">
        <v>132</v>
      </c>
      <c r="L309" s="106">
        <f t="shared" si="479"/>
        <v>299438.93698893697</v>
      </c>
      <c r="M309" s="210">
        <f t="shared" si="550"/>
        <v>8.8498212157330156E-2</v>
      </c>
      <c r="P309" s="112"/>
      <c r="Q309" s="112"/>
      <c r="R309" s="112"/>
    </row>
    <row r="310" spans="2:18">
      <c r="B310" s="298">
        <v>52</v>
      </c>
      <c r="C310" s="298" t="s">
        <v>6</v>
      </c>
      <c r="D310" s="312">
        <f>R55</f>
        <v>19280</v>
      </c>
      <c r="E310" s="57">
        <v>1</v>
      </c>
      <c r="F310" s="86" t="s">
        <v>246</v>
      </c>
      <c r="G310" s="30" t="s">
        <v>247</v>
      </c>
      <c r="H310" s="235">
        <v>5092766</v>
      </c>
      <c r="I310" s="58">
        <f t="shared" ref="I310" si="557">IFERROR(H310/H315,"-")</f>
        <v>7.4697714103855095E-3</v>
      </c>
      <c r="J310" s="46">
        <v>23</v>
      </c>
      <c r="K310" s="58">
        <f t="shared" ref="K310" si="558">IFERROR(J310/J315,"-")</f>
        <v>9.6234309623430964E-3</v>
      </c>
      <c r="L310" s="102">
        <f t="shared" si="479"/>
        <v>221424.60869565216</v>
      </c>
      <c r="M310" s="211">
        <f>IFERROR(J310/$R$55,0)</f>
        <v>1.1929460580912864E-3</v>
      </c>
      <c r="P310" s="112"/>
      <c r="Q310" s="112"/>
      <c r="R310" s="112"/>
    </row>
    <row r="311" spans="2:18">
      <c r="B311" s="316"/>
      <c r="C311" s="316"/>
      <c r="D311" s="313"/>
      <c r="E311" s="60">
        <v>2</v>
      </c>
      <c r="F311" s="75" t="s">
        <v>228</v>
      </c>
      <c r="G311" s="31" t="s">
        <v>229</v>
      </c>
      <c r="H311" s="77">
        <v>74392065</v>
      </c>
      <c r="I311" s="61">
        <f t="shared" ref="I311" si="559">IFERROR(H311/H315,"-")</f>
        <v>0.10911393146603252</v>
      </c>
      <c r="J311" s="48">
        <v>511</v>
      </c>
      <c r="K311" s="61">
        <f t="shared" ref="K311" si="560">IFERROR(J311/J315,"-")</f>
        <v>0.21380753138075315</v>
      </c>
      <c r="L311" s="103">
        <f t="shared" si="479"/>
        <v>145581.34050880626</v>
      </c>
      <c r="M311" s="208">
        <f t="shared" ref="M311:M315" si="561">IFERROR(J311/$R$55,0)</f>
        <v>2.6504149377593361E-2</v>
      </c>
      <c r="P311" s="112"/>
      <c r="Q311" s="112"/>
      <c r="R311" s="112"/>
    </row>
    <row r="312" spans="2:18">
      <c r="B312" s="316"/>
      <c r="C312" s="316"/>
      <c r="D312" s="313"/>
      <c r="E312" s="60">
        <v>3</v>
      </c>
      <c r="F312" s="75" t="s">
        <v>238</v>
      </c>
      <c r="G312" s="34" t="s">
        <v>239</v>
      </c>
      <c r="H312" s="77">
        <v>20445261</v>
      </c>
      <c r="I312" s="61">
        <f t="shared" ref="I312" si="562">IFERROR(H312/H315,"-")</f>
        <v>2.9987913463070923E-2</v>
      </c>
      <c r="J312" s="48">
        <v>146</v>
      </c>
      <c r="K312" s="61">
        <f t="shared" ref="K312" si="563">IFERROR(J312/J315,"-")</f>
        <v>6.1087866108786609E-2</v>
      </c>
      <c r="L312" s="103">
        <f t="shared" si="479"/>
        <v>140036.03424657535</v>
      </c>
      <c r="M312" s="208">
        <f t="shared" si="561"/>
        <v>7.5726141078838174E-3</v>
      </c>
      <c r="P312" s="112"/>
      <c r="Q312" s="112"/>
      <c r="R312" s="112"/>
    </row>
    <row r="313" spans="2:18">
      <c r="B313" s="316"/>
      <c r="C313" s="316"/>
      <c r="D313" s="313"/>
      <c r="E313" s="60">
        <v>4</v>
      </c>
      <c r="F313" s="75" t="s">
        <v>244</v>
      </c>
      <c r="G313" s="34" t="s">
        <v>245</v>
      </c>
      <c r="H313" s="77">
        <v>30003984</v>
      </c>
      <c r="I313" s="61">
        <f t="shared" ref="I313" si="564">IFERROR(H313/H315,"-")</f>
        <v>4.4008089490242486E-2</v>
      </c>
      <c r="J313" s="48">
        <v>232</v>
      </c>
      <c r="K313" s="61">
        <f t="shared" ref="K313" si="565">IFERROR(J313/J315,"-")</f>
        <v>9.7071129707112971E-2</v>
      </c>
      <c r="L313" s="103">
        <f t="shared" si="479"/>
        <v>129327.5172413793</v>
      </c>
      <c r="M313" s="208">
        <f t="shared" si="561"/>
        <v>1.2033195020746889E-2</v>
      </c>
      <c r="P313" s="112"/>
      <c r="Q313" s="112"/>
      <c r="R313" s="112"/>
    </row>
    <row r="314" spans="2:18" ht="24">
      <c r="B314" s="316"/>
      <c r="C314" s="316"/>
      <c r="D314" s="313"/>
      <c r="E314" s="63">
        <v>5</v>
      </c>
      <c r="F314" s="79" t="s">
        <v>271</v>
      </c>
      <c r="G314" s="35" t="s">
        <v>272</v>
      </c>
      <c r="H314" s="81">
        <v>23485533</v>
      </c>
      <c r="I314" s="101">
        <f t="shared" ref="I314" si="566">IFERROR(H314/H315,"-")</f>
        <v>3.4447206677288025E-2</v>
      </c>
      <c r="J314" s="50">
        <v>204</v>
      </c>
      <c r="K314" s="101">
        <f t="shared" ref="K314" si="567">IFERROR(J314/J315,"-")</f>
        <v>8.5355648535564849E-2</v>
      </c>
      <c r="L314" s="104">
        <f t="shared" si="479"/>
        <v>115125.16176470589</v>
      </c>
      <c r="M314" s="209">
        <f t="shared" si="561"/>
        <v>1.058091286307054E-2</v>
      </c>
      <c r="P314" s="112"/>
      <c r="Q314" s="112"/>
      <c r="R314" s="112"/>
    </row>
    <row r="315" spans="2:18" ht="12" customHeight="1">
      <c r="B315" s="299"/>
      <c r="C315" s="299"/>
      <c r="D315" s="315"/>
      <c r="E315" s="82" t="s">
        <v>151</v>
      </c>
      <c r="F315" s="83"/>
      <c r="G315" s="84"/>
      <c r="H315" s="85">
        <v>681783380</v>
      </c>
      <c r="I315" s="67" t="s">
        <v>132</v>
      </c>
      <c r="J315" s="52">
        <v>2390</v>
      </c>
      <c r="K315" s="67" t="s">
        <v>132</v>
      </c>
      <c r="L315" s="106">
        <f t="shared" si="479"/>
        <v>285265.01255230128</v>
      </c>
      <c r="M315" s="210">
        <f t="shared" si="561"/>
        <v>0.12396265560165975</v>
      </c>
      <c r="P315" s="112"/>
      <c r="Q315" s="112"/>
      <c r="R315" s="112"/>
    </row>
    <row r="316" spans="2:18">
      <c r="B316" s="298">
        <v>53</v>
      </c>
      <c r="C316" s="298" t="s">
        <v>24</v>
      </c>
      <c r="D316" s="312">
        <f>R56</f>
        <v>10926</v>
      </c>
      <c r="E316" s="57">
        <v>1</v>
      </c>
      <c r="F316" s="86" t="s">
        <v>240</v>
      </c>
      <c r="G316" s="30" t="s">
        <v>241</v>
      </c>
      <c r="H316" s="235">
        <v>431071</v>
      </c>
      <c r="I316" s="58">
        <f t="shared" ref="I316" si="568">IFERROR(H316/H321,"-")</f>
        <v>1.6233232298419945E-3</v>
      </c>
      <c r="J316" s="46">
        <v>2</v>
      </c>
      <c r="K316" s="58">
        <f t="shared" ref="K316" si="569">IFERROR(J316/J321,"-")</f>
        <v>1.9782393669634025E-3</v>
      </c>
      <c r="L316" s="102">
        <f t="shared" si="479"/>
        <v>215535.5</v>
      </c>
      <c r="M316" s="211">
        <f>IFERROR(J316/$R$56,0)</f>
        <v>1.8304960644334616E-4</v>
      </c>
      <c r="P316" s="112"/>
      <c r="Q316" s="112"/>
      <c r="R316" s="112"/>
    </row>
    <row r="317" spans="2:18">
      <c r="B317" s="316"/>
      <c r="C317" s="316"/>
      <c r="D317" s="313"/>
      <c r="E317" s="60">
        <v>2</v>
      </c>
      <c r="F317" s="75" t="s">
        <v>289</v>
      </c>
      <c r="G317" s="31" t="s">
        <v>290</v>
      </c>
      <c r="H317" s="77">
        <v>614170</v>
      </c>
      <c r="I317" s="61">
        <f t="shared" ref="I317" si="570">IFERROR(H317/H321,"-")</f>
        <v>2.3128357696807667E-3</v>
      </c>
      <c r="J317" s="48">
        <v>3</v>
      </c>
      <c r="K317" s="61">
        <f t="shared" ref="K317" si="571">IFERROR(J317/J321,"-")</f>
        <v>2.967359050445104E-3</v>
      </c>
      <c r="L317" s="103">
        <f t="shared" si="479"/>
        <v>204723.33333333334</v>
      </c>
      <c r="M317" s="208">
        <f t="shared" ref="M317:M321" si="572">IFERROR(J317/$R$56,0)</f>
        <v>2.7457440966501922E-4</v>
      </c>
      <c r="P317" s="112"/>
      <c r="Q317" s="112"/>
      <c r="R317" s="112"/>
    </row>
    <row r="318" spans="2:18">
      <c r="B318" s="316"/>
      <c r="C318" s="316"/>
      <c r="D318" s="313"/>
      <c r="E318" s="60">
        <v>3</v>
      </c>
      <c r="F318" s="75" t="s">
        <v>228</v>
      </c>
      <c r="G318" s="34" t="s">
        <v>229</v>
      </c>
      <c r="H318" s="77">
        <v>34062025</v>
      </c>
      <c r="I318" s="61">
        <f t="shared" ref="I318" si="573">IFERROR(H318/H321,"-")</f>
        <v>0.12827046226250147</v>
      </c>
      <c r="J318" s="48">
        <v>223</v>
      </c>
      <c r="K318" s="61">
        <f t="shared" ref="K318" si="574">IFERROR(J318/J321,"-")</f>
        <v>0.22057368941641939</v>
      </c>
      <c r="L318" s="103">
        <f t="shared" si="479"/>
        <v>152744.50672645739</v>
      </c>
      <c r="M318" s="208">
        <f t="shared" si="572"/>
        <v>2.0410031118433095E-2</v>
      </c>
      <c r="P318" s="112"/>
      <c r="Q318" s="112"/>
      <c r="R318" s="112"/>
    </row>
    <row r="319" spans="2:18">
      <c r="B319" s="316"/>
      <c r="C319" s="316"/>
      <c r="D319" s="313"/>
      <c r="E319" s="60">
        <v>4</v>
      </c>
      <c r="F319" s="75" t="s">
        <v>242</v>
      </c>
      <c r="G319" s="34" t="s">
        <v>243</v>
      </c>
      <c r="H319" s="77">
        <v>11786619</v>
      </c>
      <c r="I319" s="61">
        <f t="shared" ref="I319" si="575">IFERROR(H319/H321,"-")</f>
        <v>4.4385942046662893E-2</v>
      </c>
      <c r="J319" s="48">
        <v>122</v>
      </c>
      <c r="K319" s="61">
        <f t="shared" ref="K319" si="576">IFERROR(J319/J321,"-")</f>
        <v>0.12067260138476756</v>
      </c>
      <c r="L319" s="103">
        <f t="shared" si="479"/>
        <v>96611.631147540989</v>
      </c>
      <c r="M319" s="208">
        <f t="shared" si="572"/>
        <v>1.1166025993044115E-2</v>
      </c>
      <c r="P319" s="112"/>
      <c r="Q319" s="112"/>
      <c r="R319" s="112"/>
    </row>
    <row r="320" spans="2:18">
      <c r="B320" s="316"/>
      <c r="C320" s="316"/>
      <c r="D320" s="313"/>
      <c r="E320" s="63">
        <v>5</v>
      </c>
      <c r="F320" s="79" t="s">
        <v>244</v>
      </c>
      <c r="G320" s="35" t="s">
        <v>245</v>
      </c>
      <c r="H320" s="81">
        <v>12015892</v>
      </c>
      <c r="I320" s="101">
        <f t="shared" ref="I320" si="577">IFERROR(H320/H321,"-")</f>
        <v>4.5249336213460389E-2</v>
      </c>
      <c r="J320" s="50">
        <v>127</v>
      </c>
      <c r="K320" s="101">
        <f t="shared" ref="K320" si="578">IFERROR(J320/J321,"-")</f>
        <v>0.12561819980217606</v>
      </c>
      <c r="L320" s="104">
        <f t="shared" si="479"/>
        <v>94613.322834645674</v>
      </c>
      <c r="M320" s="209">
        <f t="shared" si="572"/>
        <v>1.162365000915248E-2</v>
      </c>
      <c r="P320" s="112"/>
      <c r="Q320" s="112"/>
      <c r="R320" s="112"/>
    </row>
    <row r="321" spans="2:18" ht="12" customHeight="1">
      <c r="B321" s="299"/>
      <c r="C321" s="299"/>
      <c r="D321" s="315"/>
      <c r="E321" s="82" t="s">
        <v>151</v>
      </c>
      <c r="F321" s="83"/>
      <c r="G321" s="84"/>
      <c r="H321" s="85">
        <v>265548470</v>
      </c>
      <c r="I321" s="67" t="s">
        <v>132</v>
      </c>
      <c r="J321" s="52">
        <v>1011</v>
      </c>
      <c r="K321" s="67" t="s">
        <v>132</v>
      </c>
      <c r="L321" s="106">
        <f t="shared" si="479"/>
        <v>262659.21859545005</v>
      </c>
      <c r="M321" s="210">
        <f t="shared" si="572"/>
        <v>9.2531576057111473E-2</v>
      </c>
      <c r="P321" s="112"/>
      <c r="Q321" s="112"/>
      <c r="R321" s="112"/>
    </row>
    <row r="322" spans="2:18">
      <c r="B322" s="298">
        <v>54</v>
      </c>
      <c r="C322" s="298" t="s">
        <v>30</v>
      </c>
      <c r="D322" s="312">
        <f>R57</f>
        <v>18396</v>
      </c>
      <c r="E322" s="57">
        <v>1</v>
      </c>
      <c r="F322" s="86" t="s">
        <v>238</v>
      </c>
      <c r="G322" s="30" t="s">
        <v>239</v>
      </c>
      <c r="H322" s="235">
        <v>20334414</v>
      </c>
      <c r="I322" s="58">
        <f t="shared" ref="I322" si="579">IFERROR(H322/H327,"-")</f>
        <v>3.9156580499680481E-2</v>
      </c>
      <c r="J322" s="46">
        <v>114</v>
      </c>
      <c r="K322" s="58">
        <f t="shared" ref="K322" si="580">IFERROR(J322/J327,"-")</f>
        <v>5.8914728682170542E-2</v>
      </c>
      <c r="L322" s="102">
        <f t="shared" si="479"/>
        <v>178372.05263157896</v>
      </c>
      <c r="M322" s="211">
        <f>IFERROR(J322/$R$57,0)</f>
        <v>6.1969993476842788E-3</v>
      </c>
      <c r="P322" s="112"/>
      <c r="Q322" s="112"/>
      <c r="R322" s="112"/>
    </row>
    <row r="323" spans="2:18">
      <c r="B323" s="316"/>
      <c r="C323" s="316"/>
      <c r="D323" s="313"/>
      <c r="E323" s="60">
        <v>2</v>
      </c>
      <c r="F323" s="75" t="s">
        <v>228</v>
      </c>
      <c r="G323" s="31" t="s">
        <v>229</v>
      </c>
      <c r="H323" s="77">
        <v>65060707</v>
      </c>
      <c r="I323" s="61">
        <f t="shared" ref="I323" si="581">IFERROR(H323/H327,"-")</f>
        <v>0.12528292239017191</v>
      </c>
      <c r="J323" s="48">
        <v>436</v>
      </c>
      <c r="K323" s="61">
        <f t="shared" ref="K323" si="582">IFERROR(J323/J327,"-")</f>
        <v>0.22532299741602066</v>
      </c>
      <c r="L323" s="103">
        <f t="shared" si="479"/>
        <v>149221.80504587156</v>
      </c>
      <c r="M323" s="208">
        <f t="shared" ref="M323:M327" si="583">IFERROR(J323/$R$57,0)</f>
        <v>2.370080452272233E-2</v>
      </c>
      <c r="P323" s="112"/>
      <c r="Q323" s="112"/>
      <c r="R323" s="112"/>
    </row>
    <row r="324" spans="2:18">
      <c r="B324" s="316"/>
      <c r="C324" s="316"/>
      <c r="D324" s="313"/>
      <c r="E324" s="60">
        <v>3</v>
      </c>
      <c r="F324" s="75" t="s">
        <v>279</v>
      </c>
      <c r="G324" s="34" t="s">
        <v>280</v>
      </c>
      <c r="H324" s="77">
        <v>8301899</v>
      </c>
      <c r="I324" s="61">
        <f t="shared" ref="I324" si="584">IFERROR(H324/H327,"-")</f>
        <v>1.598639510800345E-2</v>
      </c>
      <c r="J324" s="48">
        <v>65</v>
      </c>
      <c r="K324" s="61">
        <f t="shared" ref="K324" si="585">IFERROR(J324/J327,"-")</f>
        <v>3.3591731266149873E-2</v>
      </c>
      <c r="L324" s="103">
        <f t="shared" si="479"/>
        <v>127721.52307692308</v>
      </c>
      <c r="M324" s="208">
        <f t="shared" si="583"/>
        <v>3.5333768210480537E-3</v>
      </c>
      <c r="P324" s="112"/>
      <c r="Q324" s="112"/>
      <c r="R324" s="112"/>
    </row>
    <row r="325" spans="2:18">
      <c r="B325" s="316"/>
      <c r="C325" s="316"/>
      <c r="D325" s="313"/>
      <c r="E325" s="60">
        <v>4</v>
      </c>
      <c r="F325" s="75" t="s">
        <v>252</v>
      </c>
      <c r="G325" s="34" t="s">
        <v>253</v>
      </c>
      <c r="H325" s="77">
        <v>10262095</v>
      </c>
      <c r="I325" s="61">
        <f t="shared" ref="I325" si="586">IFERROR(H325/H327,"-")</f>
        <v>1.9761009535994918E-2</v>
      </c>
      <c r="J325" s="48">
        <v>84</v>
      </c>
      <c r="K325" s="61">
        <f t="shared" ref="K325" si="587">IFERROR(J325/J327,"-")</f>
        <v>4.3410852713178294E-2</v>
      </c>
      <c r="L325" s="103">
        <f t="shared" si="479"/>
        <v>122167.79761904762</v>
      </c>
      <c r="M325" s="208">
        <f t="shared" si="583"/>
        <v>4.5662100456621002E-3</v>
      </c>
      <c r="P325" s="112"/>
      <c r="Q325" s="112"/>
      <c r="R325" s="112"/>
    </row>
    <row r="326" spans="2:18">
      <c r="B326" s="316"/>
      <c r="C326" s="316"/>
      <c r="D326" s="313"/>
      <c r="E326" s="63">
        <v>5</v>
      </c>
      <c r="F326" s="79" t="s">
        <v>242</v>
      </c>
      <c r="G326" s="35" t="s">
        <v>243</v>
      </c>
      <c r="H326" s="81">
        <v>18561340</v>
      </c>
      <c r="I326" s="101">
        <f t="shared" ref="I326" si="588">IFERROR(H326/H327,"-")</f>
        <v>3.5742294018993578E-2</v>
      </c>
      <c r="J326" s="50">
        <v>158</v>
      </c>
      <c r="K326" s="101">
        <f t="shared" ref="K326" si="589">IFERROR(J326/J327,"-")</f>
        <v>8.1653746770025834E-2</v>
      </c>
      <c r="L326" s="104">
        <f t="shared" si="479"/>
        <v>117476.83544303797</v>
      </c>
      <c r="M326" s="209">
        <f t="shared" si="583"/>
        <v>8.5888236573168075E-3</v>
      </c>
      <c r="P326" s="112"/>
      <c r="Q326" s="112"/>
      <c r="R326" s="112"/>
    </row>
    <row r="327" spans="2:18" ht="12" customHeight="1">
      <c r="B327" s="299"/>
      <c r="C327" s="299"/>
      <c r="D327" s="315"/>
      <c r="E327" s="82" t="s">
        <v>151</v>
      </c>
      <c r="F327" s="83"/>
      <c r="G327" s="84"/>
      <c r="H327" s="85">
        <v>519310260</v>
      </c>
      <c r="I327" s="67" t="s">
        <v>132</v>
      </c>
      <c r="J327" s="52">
        <v>1935</v>
      </c>
      <c r="K327" s="67" t="s">
        <v>132</v>
      </c>
      <c r="L327" s="106">
        <f t="shared" si="479"/>
        <v>268377.39534883719</v>
      </c>
      <c r="M327" s="210">
        <f t="shared" si="583"/>
        <v>0.10518590998043052</v>
      </c>
      <c r="P327" s="112"/>
      <c r="Q327" s="112"/>
      <c r="R327" s="112"/>
    </row>
    <row r="328" spans="2:18">
      <c r="B328" s="298">
        <v>55</v>
      </c>
      <c r="C328" s="298" t="s">
        <v>19</v>
      </c>
      <c r="D328" s="312">
        <f>R58</f>
        <v>19190</v>
      </c>
      <c r="E328" s="57">
        <v>1</v>
      </c>
      <c r="F328" s="86" t="s">
        <v>242</v>
      </c>
      <c r="G328" s="30" t="s">
        <v>243</v>
      </c>
      <c r="H328" s="235">
        <v>23145224</v>
      </c>
      <c r="I328" s="58">
        <f t="shared" ref="I328" si="590">IFERROR(H328/H333,"-")</f>
        <v>6.0369829639528444E-2</v>
      </c>
      <c r="J328" s="46">
        <v>145</v>
      </c>
      <c r="K328" s="58">
        <f t="shared" ref="K328" si="591">IFERROR(J328/J333,"-")</f>
        <v>9.7840755735492571E-2</v>
      </c>
      <c r="L328" s="102">
        <f t="shared" si="479"/>
        <v>159622.23448275862</v>
      </c>
      <c r="M328" s="211">
        <f>IFERROR(J328/$R$58,0)</f>
        <v>7.5560187597707136E-3</v>
      </c>
      <c r="P328" s="112"/>
      <c r="Q328" s="112"/>
      <c r="R328" s="112"/>
    </row>
    <row r="329" spans="2:18">
      <c r="B329" s="316"/>
      <c r="C329" s="316"/>
      <c r="D329" s="313"/>
      <c r="E329" s="60">
        <v>2</v>
      </c>
      <c r="F329" s="75" t="s">
        <v>238</v>
      </c>
      <c r="G329" s="31" t="s">
        <v>239</v>
      </c>
      <c r="H329" s="77">
        <v>11973084</v>
      </c>
      <c r="I329" s="61">
        <f t="shared" ref="I329" si="592">IFERROR(H329/H333,"-")</f>
        <v>3.1229468392259402E-2</v>
      </c>
      <c r="J329" s="48">
        <v>81</v>
      </c>
      <c r="K329" s="61">
        <f t="shared" ref="K329" si="593">IFERROR(J329/J333,"-")</f>
        <v>5.4655870445344132E-2</v>
      </c>
      <c r="L329" s="103">
        <f t="shared" si="479"/>
        <v>147815.85185185185</v>
      </c>
      <c r="M329" s="208">
        <f t="shared" ref="M329:M333" si="594">IFERROR(J329/$R$58,0)</f>
        <v>4.2209484106305369E-3</v>
      </c>
      <c r="P329" s="112"/>
      <c r="Q329" s="112"/>
      <c r="R329" s="112"/>
    </row>
    <row r="330" spans="2:18">
      <c r="B330" s="316"/>
      <c r="C330" s="316"/>
      <c r="D330" s="313"/>
      <c r="E330" s="60">
        <v>3</v>
      </c>
      <c r="F330" s="75" t="s">
        <v>228</v>
      </c>
      <c r="G330" s="34" t="s">
        <v>229</v>
      </c>
      <c r="H330" s="77">
        <v>42148155</v>
      </c>
      <c r="I330" s="61">
        <f t="shared" ref="I330" si="595">IFERROR(H330/H333,"-")</f>
        <v>0.10993529105488194</v>
      </c>
      <c r="J330" s="48">
        <v>355</v>
      </c>
      <c r="K330" s="61">
        <f t="shared" ref="K330" si="596">IFERROR(J330/J333,"-")</f>
        <v>0.23954116059379219</v>
      </c>
      <c r="L330" s="103">
        <f t="shared" ref="L330:L393" si="597">IFERROR(H330/J330,"-")</f>
        <v>118727.19718309859</v>
      </c>
      <c r="M330" s="208">
        <f t="shared" si="594"/>
        <v>1.8499218342886922E-2</v>
      </c>
      <c r="P330" s="112"/>
      <c r="Q330" s="112"/>
      <c r="R330" s="112"/>
    </row>
    <row r="331" spans="2:18" ht="24">
      <c r="B331" s="316"/>
      <c r="C331" s="316"/>
      <c r="D331" s="313"/>
      <c r="E331" s="60">
        <v>4</v>
      </c>
      <c r="F331" s="75" t="s">
        <v>248</v>
      </c>
      <c r="G331" s="34" t="s">
        <v>249</v>
      </c>
      <c r="H331" s="77">
        <v>889762</v>
      </c>
      <c r="I331" s="61">
        <f t="shared" ref="I331" si="598">IFERROR(H331/H333,"-")</f>
        <v>2.3207716788451087E-3</v>
      </c>
      <c r="J331" s="48">
        <v>8</v>
      </c>
      <c r="K331" s="61">
        <f t="shared" ref="K331" si="599">IFERROR(J331/J333,"-")</f>
        <v>5.3981106612685558E-3</v>
      </c>
      <c r="L331" s="103">
        <f t="shared" si="597"/>
        <v>111220.25</v>
      </c>
      <c r="M331" s="208">
        <f t="shared" si="594"/>
        <v>4.1688379364252214E-4</v>
      </c>
      <c r="P331" s="112"/>
      <c r="Q331" s="112"/>
      <c r="R331" s="112"/>
    </row>
    <row r="332" spans="2:18" ht="24">
      <c r="B332" s="316"/>
      <c r="C332" s="316"/>
      <c r="D332" s="313"/>
      <c r="E332" s="63">
        <v>5</v>
      </c>
      <c r="F332" s="79" t="s">
        <v>266</v>
      </c>
      <c r="G332" s="35" t="s">
        <v>267</v>
      </c>
      <c r="H332" s="81">
        <v>4521113</v>
      </c>
      <c r="I332" s="101">
        <f t="shared" ref="I332" si="600">IFERROR(H332/H333,"-")</f>
        <v>1.1792446752343264E-2</v>
      </c>
      <c r="J332" s="50">
        <v>53</v>
      </c>
      <c r="K332" s="101">
        <f t="shared" ref="K332" si="601">IFERROR(J332/J333,"-")</f>
        <v>3.5762483130904181E-2</v>
      </c>
      <c r="L332" s="104">
        <f t="shared" si="597"/>
        <v>85304.018867924533</v>
      </c>
      <c r="M332" s="209">
        <f t="shared" si="594"/>
        <v>2.7618551328817092E-3</v>
      </c>
      <c r="P332" s="112"/>
      <c r="Q332" s="112"/>
      <c r="R332" s="112"/>
    </row>
    <row r="333" spans="2:18" ht="12" customHeight="1">
      <c r="B333" s="299"/>
      <c r="C333" s="299"/>
      <c r="D333" s="315"/>
      <c r="E333" s="82" t="s">
        <v>151</v>
      </c>
      <c r="F333" s="83"/>
      <c r="G333" s="84"/>
      <c r="H333" s="85">
        <v>383390580</v>
      </c>
      <c r="I333" s="67" t="s">
        <v>132</v>
      </c>
      <c r="J333" s="52">
        <v>1482</v>
      </c>
      <c r="K333" s="67" t="s">
        <v>132</v>
      </c>
      <c r="L333" s="106">
        <f t="shared" si="597"/>
        <v>258698.0971659919</v>
      </c>
      <c r="M333" s="210">
        <f t="shared" si="594"/>
        <v>7.7227722772277227E-2</v>
      </c>
      <c r="P333" s="112"/>
      <c r="Q333" s="112"/>
      <c r="R333" s="112"/>
    </row>
    <row r="334" spans="2:18" ht="24">
      <c r="B334" s="298">
        <v>56</v>
      </c>
      <c r="C334" s="298" t="s">
        <v>12</v>
      </c>
      <c r="D334" s="312">
        <f>R59</f>
        <v>11815</v>
      </c>
      <c r="E334" s="57">
        <v>1</v>
      </c>
      <c r="F334" s="86" t="s">
        <v>281</v>
      </c>
      <c r="G334" s="30" t="s">
        <v>282</v>
      </c>
      <c r="H334" s="235">
        <v>496706</v>
      </c>
      <c r="I334" s="58">
        <f t="shared" ref="I334" si="602">IFERROR(H334/H339,"-")</f>
        <v>1.7074777098129419E-3</v>
      </c>
      <c r="J334" s="46">
        <v>1</v>
      </c>
      <c r="K334" s="58">
        <f t="shared" ref="K334" si="603">IFERROR(J334/J339,"-")</f>
        <v>9.0009000900090005E-4</v>
      </c>
      <c r="L334" s="102">
        <f t="shared" si="597"/>
        <v>496706</v>
      </c>
      <c r="M334" s="211">
        <f>IFERROR(J334/$R$59,0)</f>
        <v>8.4638171815488783E-5</v>
      </c>
      <c r="P334" s="112"/>
      <c r="Q334" s="112"/>
      <c r="R334" s="112"/>
    </row>
    <row r="335" spans="2:18">
      <c r="B335" s="316"/>
      <c r="C335" s="316"/>
      <c r="D335" s="313"/>
      <c r="E335" s="60">
        <v>2</v>
      </c>
      <c r="F335" s="75" t="s">
        <v>246</v>
      </c>
      <c r="G335" s="31" t="s">
        <v>247</v>
      </c>
      <c r="H335" s="77">
        <v>2791816</v>
      </c>
      <c r="I335" s="61">
        <f t="shared" ref="I335" si="604">IFERROR(H335/H339,"-")</f>
        <v>9.5971532252461782E-3</v>
      </c>
      <c r="J335" s="48">
        <v>11</v>
      </c>
      <c r="K335" s="61">
        <f t="shared" ref="K335" si="605">IFERROR(J335/J339,"-")</f>
        <v>9.9009900990099011E-3</v>
      </c>
      <c r="L335" s="103">
        <f t="shared" si="597"/>
        <v>253801.45454545456</v>
      </c>
      <c r="M335" s="208">
        <f t="shared" ref="M335:M339" si="606">IFERROR(J335/$R$59,0)</f>
        <v>9.3101988997037663E-4</v>
      </c>
      <c r="P335" s="112"/>
      <c r="Q335" s="112"/>
      <c r="R335" s="112"/>
    </row>
    <row r="336" spans="2:18">
      <c r="B336" s="316"/>
      <c r="C336" s="316"/>
      <c r="D336" s="313"/>
      <c r="E336" s="60">
        <v>3</v>
      </c>
      <c r="F336" s="75" t="s">
        <v>228</v>
      </c>
      <c r="G336" s="34" t="s">
        <v>229</v>
      </c>
      <c r="H336" s="77">
        <v>32667549</v>
      </c>
      <c r="I336" s="61">
        <f t="shared" ref="I336" si="607">IFERROR(H336/H339,"-")</f>
        <v>0.11229804301079926</v>
      </c>
      <c r="J336" s="48">
        <v>248</v>
      </c>
      <c r="K336" s="61">
        <f t="shared" ref="K336" si="608">IFERROR(J336/J339,"-")</f>
        <v>0.22322232223222321</v>
      </c>
      <c r="L336" s="103">
        <f t="shared" si="597"/>
        <v>131723.98790322582</v>
      </c>
      <c r="M336" s="208">
        <f t="shared" si="606"/>
        <v>2.0990266610241219E-2</v>
      </c>
      <c r="P336" s="112"/>
      <c r="Q336" s="112"/>
      <c r="R336" s="112"/>
    </row>
    <row r="337" spans="2:18" ht="24">
      <c r="B337" s="316"/>
      <c r="C337" s="316"/>
      <c r="D337" s="313"/>
      <c r="E337" s="60">
        <v>4</v>
      </c>
      <c r="F337" s="75" t="s">
        <v>271</v>
      </c>
      <c r="G337" s="34" t="s">
        <v>272</v>
      </c>
      <c r="H337" s="77">
        <v>10171205</v>
      </c>
      <c r="I337" s="61">
        <f t="shared" ref="I337" si="609">IFERROR(H337/H339,"-")</f>
        <v>3.4964558147954614E-2</v>
      </c>
      <c r="J337" s="48">
        <v>91</v>
      </c>
      <c r="K337" s="61">
        <f t="shared" ref="K337" si="610">IFERROR(J337/J339,"-")</f>
        <v>8.1908190819081905E-2</v>
      </c>
      <c r="L337" s="103">
        <f t="shared" si="597"/>
        <v>111771.48351648351</v>
      </c>
      <c r="M337" s="208">
        <f t="shared" si="606"/>
        <v>7.7020736352094799E-3</v>
      </c>
      <c r="P337" s="112"/>
      <c r="Q337" s="112"/>
      <c r="R337" s="112"/>
    </row>
    <row r="338" spans="2:18">
      <c r="B338" s="316"/>
      <c r="C338" s="316"/>
      <c r="D338" s="313"/>
      <c r="E338" s="63">
        <v>5</v>
      </c>
      <c r="F338" s="79" t="s">
        <v>254</v>
      </c>
      <c r="G338" s="35" t="s">
        <v>255</v>
      </c>
      <c r="H338" s="81">
        <v>332991</v>
      </c>
      <c r="I338" s="101">
        <f t="shared" ref="I338" si="611">IFERROR(H338/H339,"-")</f>
        <v>1.1446906420867098E-3</v>
      </c>
      <c r="J338" s="50">
        <v>3</v>
      </c>
      <c r="K338" s="101">
        <f t="shared" ref="K338" si="612">IFERROR(J338/J339,"-")</f>
        <v>2.7002700270027003E-3</v>
      </c>
      <c r="L338" s="104">
        <f t="shared" si="597"/>
        <v>110997</v>
      </c>
      <c r="M338" s="209">
        <f t="shared" si="606"/>
        <v>2.5391451544646637E-4</v>
      </c>
      <c r="P338" s="112"/>
      <c r="Q338" s="112"/>
      <c r="R338" s="112"/>
    </row>
    <row r="339" spans="2:18" ht="12" customHeight="1">
      <c r="B339" s="299"/>
      <c r="C339" s="299"/>
      <c r="D339" s="315"/>
      <c r="E339" s="82" t="s">
        <v>151</v>
      </c>
      <c r="F339" s="83"/>
      <c r="G339" s="84"/>
      <c r="H339" s="85">
        <v>290900430</v>
      </c>
      <c r="I339" s="67" t="s">
        <v>132</v>
      </c>
      <c r="J339" s="52">
        <v>1111</v>
      </c>
      <c r="K339" s="67" t="s">
        <v>132</v>
      </c>
      <c r="L339" s="106">
        <f t="shared" si="597"/>
        <v>261836.57065706572</v>
      </c>
      <c r="M339" s="210">
        <f t="shared" si="606"/>
        <v>9.4033008887008038E-2</v>
      </c>
      <c r="P339" s="112"/>
      <c r="Q339" s="112"/>
      <c r="R339" s="112"/>
    </row>
    <row r="340" spans="2:18">
      <c r="B340" s="298">
        <v>57</v>
      </c>
      <c r="C340" s="298" t="s">
        <v>51</v>
      </c>
      <c r="D340" s="312">
        <f>R60</f>
        <v>8838</v>
      </c>
      <c r="E340" s="57">
        <v>1</v>
      </c>
      <c r="F340" s="86" t="s">
        <v>240</v>
      </c>
      <c r="G340" s="30" t="s">
        <v>241</v>
      </c>
      <c r="H340" s="235">
        <v>2357153</v>
      </c>
      <c r="I340" s="58">
        <f t="shared" ref="I340" si="613">IFERROR(H340/H345,"-")</f>
        <v>7.0170460879857843E-3</v>
      </c>
      <c r="J340" s="46">
        <v>3</v>
      </c>
      <c r="K340" s="58">
        <f t="shared" ref="K340" si="614">IFERROR(J340/J345,"-")</f>
        <v>2.976190476190476E-3</v>
      </c>
      <c r="L340" s="102">
        <f t="shared" si="597"/>
        <v>785717.66666666663</v>
      </c>
      <c r="M340" s="211">
        <f>IFERROR(J340/$R$60,0)</f>
        <v>3.3944331296673454E-4</v>
      </c>
      <c r="P340" s="112"/>
      <c r="Q340" s="112"/>
      <c r="R340" s="112"/>
    </row>
    <row r="341" spans="2:18">
      <c r="B341" s="316"/>
      <c r="C341" s="316"/>
      <c r="D341" s="313"/>
      <c r="E341" s="60">
        <v>2</v>
      </c>
      <c r="F341" s="75" t="s">
        <v>238</v>
      </c>
      <c r="G341" s="31" t="s">
        <v>239</v>
      </c>
      <c r="H341" s="77">
        <v>11304729</v>
      </c>
      <c r="I341" s="61">
        <f t="shared" ref="I341" si="615">IFERROR(H341/H345,"-")</f>
        <v>3.3653226754983424E-2</v>
      </c>
      <c r="J341" s="48">
        <v>41</v>
      </c>
      <c r="K341" s="61">
        <f t="shared" ref="K341" si="616">IFERROR(J341/J345,"-")</f>
        <v>4.0674603174603176E-2</v>
      </c>
      <c r="L341" s="103">
        <f t="shared" si="597"/>
        <v>275725.09756097558</v>
      </c>
      <c r="M341" s="208">
        <f t="shared" ref="M341:M345" si="617">IFERROR(J341/$R$60,0)</f>
        <v>4.6390586105453727E-3</v>
      </c>
      <c r="P341" s="112"/>
      <c r="Q341" s="112"/>
      <c r="R341" s="112"/>
    </row>
    <row r="342" spans="2:18">
      <c r="B342" s="316"/>
      <c r="C342" s="316"/>
      <c r="D342" s="313"/>
      <c r="E342" s="60">
        <v>3</v>
      </c>
      <c r="F342" s="75" t="s">
        <v>242</v>
      </c>
      <c r="G342" s="34" t="s">
        <v>243</v>
      </c>
      <c r="H342" s="77">
        <v>19255749</v>
      </c>
      <c r="I342" s="61">
        <f t="shared" ref="I342" si="618">IFERROR(H342/H345,"-")</f>
        <v>5.7322744086483218E-2</v>
      </c>
      <c r="J342" s="48">
        <v>103</v>
      </c>
      <c r="K342" s="61">
        <f t="shared" ref="K342" si="619">IFERROR(J342/J345,"-")</f>
        <v>0.10218253968253968</v>
      </c>
      <c r="L342" s="103">
        <f t="shared" si="597"/>
        <v>186949.01941747573</v>
      </c>
      <c r="M342" s="208">
        <f t="shared" si="617"/>
        <v>1.1654220411857886E-2</v>
      </c>
      <c r="P342" s="112"/>
      <c r="Q342" s="112"/>
      <c r="R342" s="112"/>
    </row>
    <row r="343" spans="2:18">
      <c r="B343" s="316"/>
      <c r="C343" s="316"/>
      <c r="D343" s="313"/>
      <c r="E343" s="60">
        <v>4</v>
      </c>
      <c r="F343" s="75" t="s">
        <v>228</v>
      </c>
      <c r="G343" s="34" t="s">
        <v>229</v>
      </c>
      <c r="H343" s="77">
        <v>39325364</v>
      </c>
      <c r="I343" s="61">
        <f t="shared" ref="I343" si="620">IFERROR(H343/H345,"-")</f>
        <v>0.11706829875481863</v>
      </c>
      <c r="J343" s="48">
        <v>240</v>
      </c>
      <c r="K343" s="61">
        <f t="shared" ref="K343" si="621">IFERROR(J343/J345,"-")</f>
        <v>0.23809523809523808</v>
      </c>
      <c r="L343" s="103">
        <f t="shared" si="597"/>
        <v>163855.68333333332</v>
      </c>
      <c r="M343" s="208">
        <f t="shared" si="617"/>
        <v>2.7155465037338764E-2</v>
      </c>
      <c r="P343" s="112"/>
      <c r="Q343" s="112"/>
      <c r="R343" s="112"/>
    </row>
    <row r="344" spans="2:18">
      <c r="B344" s="316"/>
      <c r="C344" s="316"/>
      <c r="D344" s="313"/>
      <c r="E344" s="63">
        <v>5</v>
      </c>
      <c r="F344" s="79" t="s">
        <v>252</v>
      </c>
      <c r="G344" s="35" t="s">
        <v>253</v>
      </c>
      <c r="H344" s="81">
        <v>3761777</v>
      </c>
      <c r="I344" s="101">
        <f t="shared" ref="I344" si="622">IFERROR(H344/H345,"-")</f>
        <v>1.1198493513880897E-2</v>
      </c>
      <c r="J344" s="50">
        <v>37</v>
      </c>
      <c r="K344" s="101">
        <f t="shared" ref="K344" si="623">IFERROR(J344/J345,"-")</f>
        <v>3.6706349206349208E-2</v>
      </c>
      <c r="L344" s="104">
        <f t="shared" si="597"/>
        <v>101669.64864864865</v>
      </c>
      <c r="M344" s="209">
        <f t="shared" si="617"/>
        <v>4.186467526589726E-3</v>
      </c>
      <c r="P344" s="112"/>
      <c r="Q344" s="112"/>
      <c r="R344" s="112"/>
    </row>
    <row r="345" spans="2:18" ht="12" customHeight="1">
      <c r="B345" s="299"/>
      <c r="C345" s="299"/>
      <c r="D345" s="315"/>
      <c r="E345" s="82" t="s">
        <v>151</v>
      </c>
      <c r="F345" s="83"/>
      <c r="G345" s="84"/>
      <c r="H345" s="85">
        <v>335918130</v>
      </c>
      <c r="I345" s="67" t="s">
        <v>132</v>
      </c>
      <c r="J345" s="52">
        <v>1008</v>
      </c>
      <c r="K345" s="67" t="s">
        <v>132</v>
      </c>
      <c r="L345" s="106">
        <f t="shared" si="597"/>
        <v>333252.11309523811</v>
      </c>
      <c r="M345" s="210">
        <f t="shared" si="617"/>
        <v>0.11405295315682282</v>
      </c>
      <c r="P345" s="112"/>
      <c r="Q345" s="112"/>
      <c r="R345" s="112"/>
    </row>
    <row r="346" spans="2:18">
      <c r="B346" s="298">
        <v>58</v>
      </c>
      <c r="C346" s="298" t="s">
        <v>31</v>
      </c>
      <c r="D346" s="312">
        <f>R61</f>
        <v>10258</v>
      </c>
      <c r="E346" s="57">
        <v>1</v>
      </c>
      <c r="F346" s="86" t="s">
        <v>240</v>
      </c>
      <c r="G346" s="30" t="s">
        <v>241</v>
      </c>
      <c r="H346" s="235">
        <v>633109</v>
      </c>
      <c r="I346" s="58">
        <f t="shared" ref="I346" si="624">IFERROR(H346/H351,"-")</f>
        <v>1.71321177613265E-3</v>
      </c>
      <c r="J346" s="46">
        <v>2</v>
      </c>
      <c r="K346" s="58">
        <f t="shared" ref="K346" si="625">IFERROR(J346/J351,"-")</f>
        <v>1.6220600162206002E-3</v>
      </c>
      <c r="L346" s="102">
        <f t="shared" si="597"/>
        <v>316554.5</v>
      </c>
      <c r="M346" s="211">
        <f>IFERROR(J346/$R$61,0)</f>
        <v>1.9496977968414895E-4</v>
      </c>
      <c r="P346" s="112"/>
      <c r="Q346" s="112"/>
      <c r="R346" s="112"/>
    </row>
    <row r="347" spans="2:18">
      <c r="B347" s="316"/>
      <c r="C347" s="316"/>
      <c r="D347" s="313"/>
      <c r="E347" s="60">
        <v>2</v>
      </c>
      <c r="F347" s="75" t="s">
        <v>242</v>
      </c>
      <c r="G347" s="31" t="s">
        <v>243</v>
      </c>
      <c r="H347" s="77">
        <v>19548794</v>
      </c>
      <c r="I347" s="61">
        <f t="shared" ref="I347" si="626">IFERROR(H347/H351,"-")</f>
        <v>5.2899617743534355E-2</v>
      </c>
      <c r="J347" s="48">
        <v>111</v>
      </c>
      <c r="K347" s="61">
        <f t="shared" ref="K347" si="627">IFERROR(J347/J351,"-")</f>
        <v>9.002433090024331E-2</v>
      </c>
      <c r="L347" s="103">
        <f t="shared" si="597"/>
        <v>176115.26126126127</v>
      </c>
      <c r="M347" s="208">
        <f t="shared" ref="M347:M351" si="628">IFERROR(J347/$R$61,0)</f>
        <v>1.0820822772470267E-2</v>
      </c>
      <c r="P347" s="112"/>
      <c r="Q347" s="112"/>
      <c r="R347" s="112"/>
    </row>
    <row r="348" spans="2:18">
      <c r="B348" s="316"/>
      <c r="C348" s="316"/>
      <c r="D348" s="313"/>
      <c r="E348" s="60">
        <v>3</v>
      </c>
      <c r="F348" s="75" t="s">
        <v>238</v>
      </c>
      <c r="G348" s="34" t="s">
        <v>239</v>
      </c>
      <c r="H348" s="77">
        <v>9759837</v>
      </c>
      <c r="I348" s="61">
        <f t="shared" ref="I348" si="629">IFERROR(H348/H351,"-")</f>
        <v>2.6410409078902929E-2</v>
      </c>
      <c r="J348" s="48">
        <v>58</v>
      </c>
      <c r="K348" s="61">
        <f t="shared" ref="K348" si="630">IFERROR(J348/J351,"-")</f>
        <v>4.7039740470397405E-2</v>
      </c>
      <c r="L348" s="103">
        <f t="shared" si="597"/>
        <v>168273.05172413794</v>
      </c>
      <c r="M348" s="208">
        <f t="shared" si="628"/>
        <v>5.6541236108403198E-3</v>
      </c>
      <c r="P348" s="112"/>
      <c r="Q348" s="112"/>
      <c r="R348" s="112"/>
    </row>
    <row r="349" spans="2:18">
      <c r="B349" s="316"/>
      <c r="C349" s="316"/>
      <c r="D349" s="313"/>
      <c r="E349" s="60">
        <v>4</v>
      </c>
      <c r="F349" s="75" t="s">
        <v>228</v>
      </c>
      <c r="G349" s="34" t="s">
        <v>229</v>
      </c>
      <c r="H349" s="77">
        <v>48593716</v>
      </c>
      <c r="I349" s="61">
        <f t="shared" ref="I349" si="631">IFERROR(H349/H351,"-")</f>
        <v>0.13149604017198552</v>
      </c>
      <c r="J349" s="48">
        <v>303</v>
      </c>
      <c r="K349" s="61">
        <f t="shared" ref="K349" si="632">IFERROR(J349/J351,"-")</f>
        <v>0.24574209245742093</v>
      </c>
      <c r="L349" s="103">
        <f t="shared" si="597"/>
        <v>160375.300330033</v>
      </c>
      <c r="M349" s="208">
        <f t="shared" si="628"/>
        <v>2.9537921622148567E-2</v>
      </c>
      <c r="P349" s="112"/>
      <c r="Q349" s="112"/>
      <c r="R349" s="112"/>
    </row>
    <row r="350" spans="2:18">
      <c r="B350" s="316"/>
      <c r="C350" s="316"/>
      <c r="D350" s="313"/>
      <c r="E350" s="63">
        <v>5</v>
      </c>
      <c r="F350" s="79" t="s">
        <v>252</v>
      </c>
      <c r="G350" s="35" t="s">
        <v>253</v>
      </c>
      <c r="H350" s="81">
        <v>5972395</v>
      </c>
      <c r="I350" s="101">
        <f t="shared" ref="I350" si="633">IFERROR(H350/H351,"-")</f>
        <v>1.6161478427436284E-2</v>
      </c>
      <c r="J350" s="50">
        <v>56</v>
      </c>
      <c r="K350" s="101">
        <f t="shared" ref="K350" si="634">IFERROR(J350/J351,"-")</f>
        <v>4.5417680454176802E-2</v>
      </c>
      <c r="L350" s="104">
        <f t="shared" si="597"/>
        <v>106649.91071428571</v>
      </c>
      <c r="M350" s="209">
        <f t="shared" si="628"/>
        <v>5.4591538311561704E-3</v>
      </c>
      <c r="P350" s="112"/>
      <c r="Q350" s="112"/>
      <c r="R350" s="112"/>
    </row>
    <row r="351" spans="2:18" ht="12" customHeight="1">
      <c r="B351" s="299"/>
      <c r="C351" s="299"/>
      <c r="D351" s="315"/>
      <c r="E351" s="82" t="s">
        <v>151</v>
      </c>
      <c r="F351" s="83"/>
      <c r="G351" s="84"/>
      <c r="H351" s="85">
        <v>369545090</v>
      </c>
      <c r="I351" s="67" t="s">
        <v>132</v>
      </c>
      <c r="J351" s="52">
        <v>1233</v>
      </c>
      <c r="K351" s="67" t="s">
        <v>132</v>
      </c>
      <c r="L351" s="106">
        <f t="shared" si="597"/>
        <v>299712.15733982157</v>
      </c>
      <c r="M351" s="210">
        <f t="shared" si="628"/>
        <v>0.12019886917527783</v>
      </c>
      <c r="P351" s="112"/>
      <c r="Q351" s="112"/>
      <c r="R351" s="112"/>
    </row>
    <row r="352" spans="2:18">
      <c r="B352" s="298">
        <v>59</v>
      </c>
      <c r="C352" s="298" t="s">
        <v>25</v>
      </c>
      <c r="D352" s="312">
        <f>R62</f>
        <v>73515</v>
      </c>
      <c r="E352" s="57">
        <v>1</v>
      </c>
      <c r="F352" s="86" t="s">
        <v>240</v>
      </c>
      <c r="G352" s="30" t="s">
        <v>241</v>
      </c>
      <c r="H352" s="235">
        <v>2666654</v>
      </c>
      <c r="I352" s="58">
        <f t="shared" ref="I352" si="635">IFERROR(H352/H357,"-")</f>
        <v>1.1401259581512641E-3</v>
      </c>
      <c r="J352" s="46">
        <v>10</v>
      </c>
      <c r="K352" s="58">
        <f t="shared" ref="K352" si="636">IFERROR(J352/J357,"-")</f>
        <v>1.2784454103809768E-3</v>
      </c>
      <c r="L352" s="102">
        <f t="shared" si="597"/>
        <v>266665.40000000002</v>
      </c>
      <c r="M352" s="211">
        <f>IFERROR(J352/$R$62,0)</f>
        <v>1.3602666122560021E-4</v>
      </c>
      <c r="P352" s="112"/>
      <c r="Q352" s="112"/>
      <c r="R352" s="112"/>
    </row>
    <row r="353" spans="2:18">
      <c r="B353" s="316"/>
      <c r="C353" s="316"/>
      <c r="D353" s="313"/>
      <c r="E353" s="60">
        <v>2</v>
      </c>
      <c r="F353" s="75" t="s">
        <v>238</v>
      </c>
      <c r="G353" s="31" t="s">
        <v>239</v>
      </c>
      <c r="H353" s="77">
        <v>68770738</v>
      </c>
      <c r="I353" s="61">
        <f t="shared" ref="I353" si="637">IFERROR(H353/H357,"-")</f>
        <v>2.9402878496805191E-2</v>
      </c>
      <c r="J353" s="48">
        <v>358</v>
      </c>
      <c r="K353" s="61">
        <f t="shared" ref="K353" si="638">IFERROR(J353/J357,"-")</f>
        <v>4.576834569163897E-2</v>
      </c>
      <c r="L353" s="103">
        <f t="shared" si="597"/>
        <v>192097.03351955308</v>
      </c>
      <c r="M353" s="208">
        <f t="shared" ref="M353:M357" si="639">IFERROR(J353/$R$62,0)</f>
        <v>4.869754471876488E-3</v>
      </c>
      <c r="P353" s="112"/>
      <c r="Q353" s="112"/>
      <c r="R353" s="112"/>
    </row>
    <row r="354" spans="2:18">
      <c r="B354" s="316"/>
      <c r="C354" s="316"/>
      <c r="D354" s="313"/>
      <c r="E354" s="60">
        <v>3</v>
      </c>
      <c r="F354" s="75" t="s">
        <v>228</v>
      </c>
      <c r="G354" s="34" t="s">
        <v>229</v>
      </c>
      <c r="H354" s="77">
        <v>261150823</v>
      </c>
      <c r="I354" s="61">
        <f t="shared" ref="I354" si="640">IFERROR(H354/H357,"-")</f>
        <v>0.11165484247107656</v>
      </c>
      <c r="J354" s="48">
        <v>1846</v>
      </c>
      <c r="K354" s="61">
        <f t="shared" ref="K354" si="641">IFERROR(J354/J357,"-")</f>
        <v>0.23600102275632831</v>
      </c>
      <c r="L354" s="103">
        <f t="shared" si="597"/>
        <v>141468.48483206934</v>
      </c>
      <c r="M354" s="208">
        <f t="shared" si="639"/>
        <v>2.51105216622458E-2</v>
      </c>
      <c r="P354" s="112"/>
      <c r="Q354" s="112"/>
      <c r="R354" s="112"/>
    </row>
    <row r="355" spans="2:18" ht="24">
      <c r="B355" s="316"/>
      <c r="C355" s="316"/>
      <c r="D355" s="313"/>
      <c r="E355" s="60">
        <v>4</v>
      </c>
      <c r="F355" s="75" t="s">
        <v>271</v>
      </c>
      <c r="G355" s="34" t="s">
        <v>272</v>
      </c>
      <c r="H355" s="77">
        <v>106273576</v>
      </c>
      <c r="I355" s="61">
        <f t="shared" ref="I355" si="642">IFERROR(H355/H357,"-")</f>
        <v>4.5437189325334741E-2</v>
      </c>
      <c r="J355" s="48">
        <v>946</v>
      </c>
      <c r="K355" s="61">
        <f t="shared" ref="K355" si="643">IFERROR(J355/J357,"-")</f>
        <v>0.12094093582204039</v>
      </c>
      <c r="L355" s="103">
        <f t="shared" si="597"/>
        <v>112339.93234672304</v>
      </c>
      <c r="M355" s="208">
        <f t="shared" si="639"/>
        <v>1.2868122151941781E-2</v>
      </c>
      <c r="P355" s="112"/>
      <c r="Q355" s="112"/>
      <c r="R355" s="112"/>
    </row>
    <row r="356" spans="2:18">
      <c r="B356" s="316"/>
      <c r="C356" s="316"/>
      <c r="D356" s="313"/>
      <c r="E356" s="63">
        <v>5</v>
      </c>
      <c r="F356" s="79" t="s">
        <v>244</v>
      </c>
      <c r="G356" s="35" t="s">
        <v>245</v>
      </c>
      <c r="H356" s="81">
        <v>111351294</v>
      </c>
      <c r="I356" s="101">
        <f t="shared" ref="I356" si="644">IFERROR(H356/H357,"-")</f>
        <v>4.760816392495356E-2</v>
      </c>
      <c r="J356" s="50">
        <v>1002</v>
      </c>
      <c r="K356" s="101">
        <f t="shared" ref="K356" si="645">IFERROR(J356/J357,"-")</f>
        <v>0.12810023012017388</v>
      </c>
      <c r="L356" s="104">
        <f t="shared" si="597"/>
        <v>111129.03592814371</v>
      </c>
      <c r="M356" s="209">
        <f t="shared" si="639"/>
        <v>1.3629871454805141E-2</v>
      </c>
      <c r="P356" s="112"/>
      <c r="Q356" s="112"/>
      <c r="R356" s="112"/>
    </row>
    <row r="357" spans="2:18" ht="12" customHeight="1">
      <c r="B357" s="299"/>
      <c r="C357" s="299"/>
      <c r="D357" s="315"/>
      <c r="E357" s="82" t="s">
        <v>151</v>
      </c>
      <c r="F357" s="83"/>
      <c r="G357" s="84"/>
      <c r="H357" s="85">
        <v>2338911750</v>
      </c>
      <c r="I357" s="67" t="s">
        <v>132</v>
      </c>
      <c r="J357" s="52">
        <v>7822</v>
      </c>
      <c r="K357" s="67" t="s">
        <v>132</v>
      </c>
      <c r="L357" s="106">
        <f t="shared" si="597"/>
        <v>299017.09920736385</v>
      </c>
      <c r="M357" s="210">
        <f t="shared" si="639"/>
        <v>0.1064000544106645</v>
      </c>
      <c r="P357" s="112"/>
      <c r="Q357" s="112"/>
      <c r="R357" s="112"/>
    </row>
    <row r="358" spans="2:18">
      <c r="B358" s="298">
        <v>60</v>
      </c>
      <c r="C358" s="298" t="s">
        <v>52</v>
      </c>
      <c r="D358" s="312">
        <f>R63</f>
        <v>9476</v>
      </c>
      <c r="E358" s="57">
        <v>1</v>
      </c>
      <c r="F358" s="86" t="s">
        <v>240</v>
      </c>
      <c r="G358" s="30" t="s">
        <v>241</v>
      </c>
      <c r="H358" s="235">
        <v>677502</v>
      </c>
      <c r="I358" s="58">
        <f t="shared" ref="I358" si="646">IFERROR(H358/H363,"-")</f>
        <v>4.0151407398978768E-3</v>
      </c>
      <c r="J358" s="46">
        <v>2</v>
      </c>
      <c r="K358" s="58">
        <f t="shared" ref="K358" si="647">IFERROR(J358/J363,"-")</f>
        <v>3.1397174254317113E-3</v>
      </c>
      <c r="L358" s="102">
        <f t="shared" si="597"/>
        <v>338751</v>
      </c>
      <c r="M358" s="211">
        <f>IFERROR(J358/$R$63,0)</f>
        <v>2.1105951878429716E-4</v>
      </c>
      <c r="P358" s="112"/>
      <c r="Q358" s="112"/>
      <c r="R358" s="112"/>
    </row>
    <row r="359" spans="2:18">
      <c r="B359" s="316"/>
      <c r="C359" s="316"/>
      <c r="D359" s="313"/>
      <c r="E359" s="60">
        <v>2</v>
      </c>
      <c r="F359" s="75" t="s">
        <v>242</v>
      </c>
      <c r="G359" s="31" t="s">
        <v>243</v>
      </c>
      <c r="H359" s="77">
        <v>8139029</v>
      </c>
      <c r="I359" s="61">
        <f t="shared" ref="I359" si="648">IFERROR(H359/H363,"-")</f>
        <v>4.8235056016233568E-2</v>
      </c>
      <c r="J359" s="48">
        <v>69</v>
      </c>
      <c r="K359" s="61">
        <f t="shared" ref="K359" si="649">IFERROR(J359/J363,"-")</f>
        <v>0.10832025117739404</v>
      </c>
      <c r="L359" s="103">
        <f t="shared" si="597"/>
        <v>117956.9420289855</v>
      </c>
      <c r="M359" s="208">
        <f t="shared" ref="M359:M363" si="650">IFERROR(J359/$R$63,0)</f>
        <v>7.2815533980582527E-3</v>
      </c>
      <c r="P359" s="112"/>
      <c r="Q359" s="112"/>
      <c r="R359" s="112"/>
    </row>
    <row r="360" spans="2:18">
      <c r="B360" s="316"/>
      <c r="C360" s="316"/>
      <c r="D360" s="313"/>
      <c r="E360" s="60">
        <v>3</v>
      </c>
      <c r="F360" s="75" t="s">
        <v>238</v>
      </c>
      <c r="G360" s="34" t="s">
        <v>239</v>
      </c>
      <c r="H360" s="77">
        <v>4068705</v>
      </c>
      <c r="I360" s="61">
        <f t="shared" ref="I360" si="651">IFERROR(H360/H363,"-")</f>
        <v>2.4112730595815497E-2</v>
      </c>
      <c r="J360" s="48">
        <v>41</v>
      </c>
      <c r="K360" s="61">
        <f t="shared" ref="K360" si="652">IFERROR(J360/J363,"-")</f>
        <v>6.4364207221350084E-2</v>
      </c>
      <c r="L360" s="103">
        <f t="shared" si="597"/>
        <v>99236.707317073175</v>
      </c>
      <c r="M360" s="208">
        <f t="shared" si="650"/>
        <v>4.326720135078092E-3</v>
      </c>
      <c r="P360" s="112"/>
      <c r="Q360" s="112"/>
      <c r="R360" s="112"/>
    </row>
    <row r="361" spans="2:18">
      <c r="B361" s="316"/>
      <c r="C361" s="316"/>
      <c r="D361" s="313"/>
      <c r="E361" s="60">
        <v>4</v>
      </c>
      <c r="F361" s="75" t="s">
        <v>228</v>
      </c>
      <c r="G361" s="34" t="s">
        <v>229</v>
      </c>
      <c r="H361" s="77">
        <v>11712007</v>
      </c>
      <c r="I361" s="61">
        <f t="shared" ref="I361" si="653">IFERROR(H361/H363,"-")</f>
        <v>6.940991532374681E-2</v>
      </c>
      <c r="J361" s="48">
        <v>127</v>
      </c>
      <c r="K361" s="61">
        <f t="shared" ref="K361" si="654">IFERROR(J361/J363,"-")</f>
        <v>0.19937205651491366</v>
      </c>
      <c r="L361" s="103">
        <f t="shared" si="597"/>
        <v>92220.527559055117</v>
      </c>
      <c r="M361" s="208">
        <f t="shared" si="650"/>
        <v>1.340227944280287E-2</v>
      </c>
      <c r="P361" s="112"/>
      <c r="Q361" s="112"/>
      <c r="R361" s="112"/>
    </row>
    <row r="362" spans="2:18" ht="24">
      <c r="B362" s="316"/>
      <c r="C362" s="316"/>
      <c r="D362" s="313"/>
      <c r="E362" s="63">
        <v>5</v>
      </c>
      <c r="F362" s="79" t="s">
        <v>291</v>
      </c>
      <c r="G362" s="35" t="s">
        <v>292</v>
      </c>
      <c r="H362" s="81">
        <v>730755</v>
      </c>
      <c r="I362" s="101">
        <f t="shared" ref="I362" si="655">IFERROR(H362/H363,"-")</f>
        <v>4.3307387600096722E-3</v>
      </c>
      <c r="J362" s="50">
        <v>8</v>
      </c>
      <c r="K362" s="101">
        <f t="shared" ref="K362" si="656">IFERROR(J362/J363,"-")</f>
        <v>1.2558869701726845E-2</v>
      </c>
      <c r="L362" s="104">
        <f t="shared" si="597"/>
        <v>91344.375</v>
      </c>
      <c r="M362" s="209">
        <f t="shared" si="650"/>
        <v>8.4423807513718866E-4</v>
      </c>
      <c r="P362" s="112"/>
      <c r="Q362" s="112"/>
      <c r="R362" s="112"/>
    </row>
    <row r="363" spans="2:18" ht="12" customHeight="1">
      <c r="B363" s="299"/>
      <c r="C363" s="299"/>
      <c r="D363" s="315"/>
      <c r="E363" s="82" t="s">
        <v>151</v>
      </c>
      <c r="F363" s="83"/>
      <c r="G363" s="84"/>
      <c r="H363" s="85">
        <v>168736800</v>
      </c>
      <c r="I363" s="67" t="s">
        <v>132</v>
      </c>
      <c r="J363" s="52">
        <v>637</v>
      </c>
      <c r="K363" s="67" t="s">
        <v>132</v>
      </c>
      <c r="L363" s="106">
        <f t="shared" si="597"/>
        <v>264892.93563579279</v>
      </c>
      <c r="M363" s="210">
        <f t="shared" si="650"/>
        <v>6.7222456732798655E-2</v>
      </c>
      <c r="P363" s="112"/>
      <c r="Q363" s="112"/>
      <c r="R363" s="112"/>
    </row>
    <row r="364" spans="2:18">
      <c r="B364" s="298">
        <v>61</v>
      </c>
      <c r="C364" s="298" t="s">
        <v>20</v>
      </c>
      <c r="D364" s="312">
        <f>R64</f>
        <v>8144</v>
      </c>
      <c r="E364" s="57">
        <v>1</v>
      </c>
      <c r="F364" s="86" t="s">
        <v>279</v>
      </c>
      <c r="G364" s="30" t="s">
        <v>280</v>
      </c>
      <c r="H364" s="235">
        <v>6980829</v>
      </c>
      <c r="I364" s="58">
        <f t="shared" ref="I364" si="657">IFERROR(H364/H369,"-")</f>
        <v>3.5519672508840194E-2</v>
      </c>
      <c r="J364" s="46">
        <v>16</v>
      </c>
      <c r="K364" s="58">
        <f t="shared" ref="K364" si="658">IFERROR(J364/J369,"-")</f>
        <v>2.1505376344086023E-2</v>
      </c>
      <c r="L364" s="102">
        <f t="shared" si="597"/>
        <v>436301.8125</v>
      </c>
      <c r="M364" s="211">
        <f>IFERROR(J364/$R$64,0)</f>
        <v>1.9646365422396855E-3</v>
      </c>
      <c r="P364" s="112"/>
      <c r="Q364" s="112"/>
      <c r="R364" s="112"/>
    </row>
    <row r="365" spans="2:18" ht="24">
      <c r="B365" s="316"/>
      <c r="C365" s="316"/>
      <c r="D365" s="313"/>
      <c r="E365" s="60">
        <v>2</v>
      </c>
      <c r="F365" s="75" t="s">
        <v>277</v>
      </c>
      <c r="G365" s="31" t="s">
        <v>278</v>
      </c>
      <c r="H365" s="77">
        <v>3195045</v>
      </c>
      <c r="I365" s="61">
        <f t="shared" ref="I365" si="659">IFERROR(H365/H369,"-")</f>
        <v>1.6256944848671601E-2</v>
      </c>
      <c r="J365" s="48">
        <v>10</v>
      </c>
      <c r="K365" s="61">
        <f t="shared" ref="K365" si="660">IFERROR(J365/J369,"-")</f>
        <v>1.3440860215053764E-2</v>
      </c>
      <c r="L365" s="103">
        <f t="shared" si="597"/>
        <v>319504.5</v>
      </c>
      <c r="M365" s="208">
        <f t="shared" ref="M365:M369" si="661">IFERROR(J365/$R$64,0)</f>
        <v>1.2278978388998035E-3</v>
      </c>
      <c r="P365" s="112"/>
      <c r="Q365" s="112"/>
      <c r="R365" s="112"/>
    </row>
    <row r="366" spans="2:18">
      <c r="B366" s="316"/>
      <c r="C366" s="316"/>
      <c r="D366" s="313"/>
      <c r="E366" s="60">
        <v>3</v>
      </c>
      <c r="F366" s="75" t="s">
        <v>242</v>
      </c>
      <c r="G366" s="34" t="s">
        <v>243</v>
      </c>
      <c r="H366" s="77">
        <v>19019177</v>
      </c>
      <c r="I366" s="61">
        <f t="shared" ref="I366" si="662">IFERROR(H366/H369,"-")</f>
        <v>9.6772881620172294E-2</v>
      </c>
      <c r="J366" s="48">
        <v>76</v>
      </c>
      <c r="K366" s="61">
        <f t="shared" ref="K366" si="663">IFERROR(J366/J369,"-")</f>
        <v>0.10215053763440861</v>
      </c>
      <c r="L366" s="103">
        <f t="shared" si="597"/>
        <v>250252.32894736843</v>
      </c>
      <c r="M366" s="208">
        <f t="shared" si="661"/>
        <v>9.3320235756385074E-3</v>
      </c>
      <c r="P366" s="112"/>
      <c r="Q366" s="112"/>
      <c r="R366" s="112"/>
    </row>
    <row r="367" spans="2:18" ht="24">
      <c r="B367" s="316"/>
      <c r="C367" s="316"/>
      <c r="D367" s="313"/>
      <c r="E367" s="60">
        <v>4</v>
      </c>
      <c r="F367" s="75" t="s">
        <v>271</v>
      </c>
      <c r="G367" s="34" t="s">
        <v>272</v>
      </c>
      <c r="H367" s="77">
        <v>16212920</v>
      </c>
      <c r="I367" s="61">
        <f t="shared" ref="I367" si="664">IFERROR(H367/H369,"-")</f>
        <v>8.2494157758630865E-2</v>
      </c>
      <c r="J367" s="48">
        <v>67</v>
      </c>
      <c r="K367" s="61">
        <f t="shared" ref="K367" si="665">IFERROR(J367/J369,"-")</f>
        <v>9.0053763440860218E-2</v>
      </c>
      <c r="L367" s="103">
        <f t="shared" si="597"/>
        <v>241983.88059701491</v>
      </c>
      <c r="M367" s="208">
        <f t="shared" si="661"/>
        <v>8.2269155206286838E-3</v>
      </c>
      <c r="P367" s="112"/>
      <c r="Q367" s="112"/>
      <c r="R367" s="112"/>
    </row>
    <row r="368" spans="2:18">
      <c r="B368" s="316"/>
      <c r="C368" s="316"/>
      <c r="D368" s="313"/>
      <c r="E368" s="63">
        <v>5</v>
      </c>
      <c r="F368" s="79" t="s">
        <v>240</v>
      </c>
      <c r="G368" s="35" t="s">
        <v>241</v>
      </c>
      <c r="H368" s="81">
        <v>193987</v>
      </c>
      <c r="I368" s="101">
        <f t="shared" ref="I368" si="666">IFERROR(H368/H369,"-")</f>
        <v>9.8703960675335014E-4</v>
      </c>
      <c r="J368" s="50">
        <v>1</v>
      </c>
      <c r="K368" s="101">
        <f t="shared" ref="K368" si="667">IFERROR(J368/J369,"-")</f>
        <v>1.3440860215053765E-3</v>
      </c>
      <c r="L368" s="104">
        <f t="shared" si="597"/>
        <v>193987</v>
      </c>
      <c r="M368" s="209">
        <f t="shared" si="661"/>
        <v>1.2278978388998034E-4</v>
      </c>
      <c r="P368" s="112"/>
      <c r="Q368" s="112"/>
      <c r="R368" s="112"/>
    </row>
    <row r="369" spans="2:18" ht="12" customHeight="1">
      <c r="B369" s="299"/>
      <c r="C369" s="299"/>
      <c r="D369" s="315"/>
      <c r="E369" s="82" t="s">
        <v>151</v>
      </c>
      <c r="F369" s="83"/>
      <c r="G369" s="84"/>
      <c r="H369" s="85">
        <v>196534160</v>
      </c>
      <c r="I369" s="67" t="s">
        <v>132</v>
      </c>
      <c r="J369" s="52">
        <v>744</v>
      </c>
      <c r="K369" s="67" t="s">
        <v>132</v>
      </c>
      <c r="L369" s="106">
        <f t="shared" si="597"/>
        <v>264158.81720430107</v>
      </c>
      <c r="M369" s="210">
        <f t="shared" si="661"/>
        <v>9.1355599214145378E-2</v>
      </c>
      <c r="P369" s="112"/>
      <c r="Q369" s="112"/>
      <c r="R369" s="112"/>
    </row>
    <row r="370" spans="2:18" ht="24">
      <c r="B370" s="298">
        <v>62</v>
      </c>
      <c r="C370" s="298" t="s">
        <v>21</v>
      </c>
      <c r="D370" s="312">
        <f>R65</f>
        <v>12090</v>
      </c>
      <c r="E370" s="57">
        <v>1</v>
      </c>
      <c r="F370" s="86" t="s">
        <v>248</v>
      </c>
      <c r="G370" s="30" t="s">
        <v>249</v>
      </c>
      <c r="H370" s="235">
        <v>8110597</v>
      </c>
      <c r="I370" s="58">
        <f t="shared" ref="I370" si="668">IFERROR(H370/H375,"-")</f>
        <v>3.1995366654508535E-2</v>
      </c>
      <c r="J370" s="46">
        <v>9</v>
      </c>
      <c r="K370" s="58">
        <f t="shared" ref="K370" si="669">IFERROR(J370/J375,"-")</f>
        <v>8.1818181818181825E-3</v>
      </c>
      <c r="L370" s="102">
        <f t="shared" si="597"/>
        <v>901177.4444444445</v>
      </c>
      <c r="M370" s="211">
        <f>IFERROR(J370/$R$65,0)</f>
        <v>7.4441687344913151E-4</v>
      </c>
      <c r="P370" s="112"/>
      <c r="Q370" s="112"/>
      <c r="R370" s="112"/>
    </row>
    <row r="371" spans="2:18">
      <c r="B371" s="316"/>
      <c r="C371" s="316"/>
      <c r="D371" s="313"/>
      <c r="E371" s="60">
        <v>2</v>
      </c>
      <c r="F371" s="75" t="s">
        <v>238</v>
      </c>
      <c r="G371" s="31" t="s">
        <v>239</v>
      </c>
      <c r="H371" s="77">
        <v>11039120</v>
      </c>
      <c r="I371" s="61">
        <f t="shared" ref="I371" si="670">IFERROR(H371/H375,"-")</f>
        <v>4.35480510180839E-2</v>
      </c>
      <c r="J371" s="48">
        <v>70</v>
      </c>
      <c r="K371" s="61">
        <f t="shared" ref="K371" si="671">IFERROR(J371/J375,"-")</f>
        <v>6.363636363636363E-2</v>
      </c>
      <c r="L371" s="103">
        <f t="shared" si="597"/>
        <v>157701.71428571429</v>
      </c>
      <c r="M371" s="208">
        <f t="shared" ref="M371:M375" si="672">IFERROR(J371/$R$65,0)</f>
        <v>5.7899090157154673E-3</v>
      </c>
      <c r="P371" s="112"/>
      <c r="Q371" s="112"/>
      <c r="R371" s="112"/>
    </row>
    <row r="372" spans="2:18">
      <c r="B372" s="316"/>
      <c r="C372" s="316"/>
      <c r="D372" s="313"/>
      <c r="E372" s="60">
        <v>3</v>
      </c>
      <c r="F372" s="75" t="s">
        <v>228</v>
      </c>
      <c r="G372" s="34" t="s">
        <v>229</v>
      </c>
      <c r="H372" s="77">
        <v>26036497</v>
      </c>
      <c r="I372" s="61">
        <f t="shared" ref="I372" si="673">IFERROR(H372/H375,"-")</f>
        <v>0.10271096787499261</v>
      </c>
      <c r="J372" s="48">
        <v>219</v>
      </c>
      <c r="K372" s="61">
        <f t="shared" ref="K372" si="674">IFERROR(J372/J375,"-")</f>
        <v>0.1990909090909091</v>
      </c>
      <c r="L372" s="103">
        <f t="shared" si="597"/>
        <v>118888.11415525114</v>
      </c>
      <c r="M372" s="208">
        <f t="shared" si="672"/>
        <v>1.8114143920595533E-2</v>
      </c>
      <c r="P372" s="112"/>
      <c r="Q372" s="112"/>
      <c r="R372" s="112"/>
    </row>
    <row r="373" spans="2:18">
      <c r="B373" s="316"/>
      <c r="C373" s="316"/>
      <c r="D373" s="313"/>
      <c r="E373" s="60">
        <v>4</v>
      </c>
      <c r="F373" s="75" t="s">
        <v>242</v>
      </c>
      <c r="G373" s="34" t="s">
        <v>243</v>
      </c>
      <c r="H373" s="77">
        <v>13143856</v>
      </c>
      <c r="I373" s="61">
        <f t="shared" ref="I373" si="675">IFERROR(H373/H375,"-")</f>
        <v>5.1850990990436573E-2</v>
      </c>
      <c r="J373" s="48">
        <v>122</v>
      </c>
      <c r="K373" s="61">
        <f t="shared" ref="K373" si="676">IFERROR(J373/J375,"-")</f>
        <v>0.11090909090909092</v>
      </c>
      <c r="L373" s="103">
        <f t="shared" si="597"/>
        <v>107736.52459016393</v>
      </c>
      <c r="M373" s="208">
        <f t="shared" si="672"/>
        <v>1.0090984284532672E-2</v>
      </c>
      <c r="P373" s="112"/>
      <c r="Q373" s="112"/>
      <c r="R373" s="112"/>
    </row>
    <row r="374" spans="2:18">
      <c r="B374" s="316"/>
      <c r="C374" s="316"/>
      <c r="D374" s="313"/>
      <c r="E374" s="63">
        <v>5</v>
      </c>
      <c r="F374" s="79" t="s">
        <v>258</v>
      </c>
      <c r="G374" s="35" t="s">
        <v>259</v>
      </c>
      <c r="H374" s="81">
        <v>13850342</v>
      </c>
      <c r="I374" s="101">
        <f t="shared" ref="I374" si="677">IFERROR(H374/H375,"-")</f>
        <v>5.4637996510039769E-2</v>
      </c>
      <c r="J374" s="50">
        <v>166</v>
      </c>
      <c r="K374" s="101">
        <f t="shared" ref="K374" si="678">IFERROR(J374/J375,"-")</f>
        <v>0.15090909090909091</v>
      </c>
      <c r="L374" s="104">
        <f t="shared" si="597"/>
        <v>83435.795180722896</v>
      </c>
      <c r="M374" s="209">
        <f t="shared" si="672"/>
        <v>1.3730355665839538E-2</v>
      </c>
      <c r="P374" s="112"/>
      <c r="Q374" s="112"/>
      <c r="R374" s="112"/>
    </row>
    <row r="375" spans="2:18" ht="12" customHeight="1">
      <c r="B375" s="299"/>
      <c r="C375" s="299"/>
      <c r="D375" s="315"/>
      <c r="E375" s="82" t="s">
        <v>151</v>
      </c>
      <c r="F375" s="83"/>
      <c r="G375" s="84"/>
      <c r="H375" s="85">
        <v>253492860</v>
      </c>
      <c r="I375" s="67" t="s">
        <v>132</v>
      </c>
      <c r="J375" s="52">
        <v>1100</v>
      </c>
      <c r="K375" s="67" t="s">
        <v>132</v>
      </c>
      <c r="L375" s="106">
        <f t="shared" si="597"/>
        <v>230448.05454545454</v>
      </c>
      <c r="M375" s="210">
        <f t="shared" si="672"/>
        <v>9.0984284532671628E-2</v>
      </c>
      <c r="P375" s="112"/>
      <c r="Q375" s="112"/>
      <c r="R375" s="112"/>
    </row>
    <row r="376" spans="2:18" ht="24">
      <c r="B376" s="298">
        <v>63</v>
      </c>
      <c r="C376" s="298" t="s">
        <v>32</v>
      </c>
      <c r="D376" s="312">
        <f>R66</f>
        <v>8856</v>
      </c>
      <c r="E376" s="57">
        <v>1</v>
      </c>
      <c r="F376" s="86" t="s">
        <v>291</v>
      </c>
      <c r="G376" s="30" t="s">
        <v>292</v>
      </c>
      <c r="H376" s="235">
        <v>2175252</v>
      </c>
      <c r="I376" s="58">
        <f t="shared" ref="I376" si="679">IFERROR(H376/H381,"-")</f>
        <v>9.1538704771757535E-3</v>
      </c>
      <c r="J376" s="46">
        <v>8</v>
      </c>
      <c r="K376" s="58">
        <f t="shared" ref="K376" si="680">IFERROR(J376/J381,"-")</f>
        <v>8.3769633507853412E-3</v>
      </c>
      <c r="L376" s="102">
        <f t="shared" si="597"/>
        <v>271906.5</v>
      </c>
      <c r="M376" s="211">
        <f>IFERROR(J376/$R$66,0)</f>
        <v>9.0334236675700087E-4</v>
      </c>
      <c r="P376" s="112"/>
      <c r="Q376" s="112"/>
      <c r="R376" s="112"/>
    </row>
    <row r="377" spans="2:18">
      <c r="B377" s="316"/>
      <c r="C377" s="316"/>
      <c r="D377" s="313"/>
      <c r="E377" s="60">
        <v>2</v>
      </c>
      <c r="F377" s="75" t="s">
        <v>254</v>
      </c>
      <c r="G377" s="31" t="s">
        <v>255</v>
      </c>
      <c r="H377" s="77">
        <v>208362</v>
      </c>
      <c r="I377" s="61">
        <f t="shared" ref="I377" si="681">IFERROR(H377/H381,"-")</f>
        <v>8.7682657474411898E-4</v>
      </c>
      <c r="J377" s="48">
        <v>1</v>
      </c>
      <c r="K377" s="61">
        <f t="shared" ref="K377" si="682">IFERROR(J377/J381,"-")</f>
        <v>1.0471204188481676E-3</v>
      </c>
      <c r="L377" s="103">
        <f t="shared" si="597"/>
        <v>208362</v>
      </c>
      <c r="M377" s="208">
        <f t="shared" ref="M377:M381" si="683">IFERROR(J377/$R$66,0)</f>
        <v>1.1291779584462511E-4</v>
      </c>
      <c r="P377" s="112"/>
      <c r="Q377" s="112"/>
      <c r="R377" s="112"/>
    </row>
    <row r="378" spans="2:18">
      <c r="B378" s="316"/>
      <c r="C378" s="316"/>
      <c r="D378" s="313"/>
      <c r="E378" s="60">
        <v>3</v>
      </c>
      <c r="F378" s="75" t="s">
        <v>238</v>
      </c>
      <c r="G378" s="34" t="s">
        <v>239</v>
      </c>
      <c r="H378" s="77">
        <v>8836904</v>
      </c>
      <c r="I378" s="61">
        <f t="shared" ref="I378" si="684">IFERROR(H378/H381,"-")</f>
        <v>3.7187357894734187E-2</v>
      </c>
      <c r="J378" s="48">
        <v>51</v>
      </c>
      <c r="K378" s="61">
        <f t="shared" ref="K378" si="685">IFERROR(J378/J381,"-")</f>
        <v>5.3403141361256547E-2</v>
      </c>
      <c r="L378" s="103">
        <f t="shared" si="597"/>
        <v>173272.62745098039</v>
      </c>
      <c r="M378" s="208">
        <f t="shared" si="683"/>
        <v>5.7588075880758809E-3</v>
      </c>
      <c r="P378" s="112"/>
      <c r="Q378" s="112"/>
      <c r="R378" s="112"/>
    </row>
    <row r="379" spans="2:18">
      <c r="B379" s="316"/>
      <c r="C379" s="316"/>
      <c r="D379" s="313"/>
      <c r="E379" s="60">
        <v>4</v>
      </c>
      <c r="F379" s="75" t="s">
        <v>252</v>
      </c>
      <c r="G379" s="34" t="s">
        <v>253</v>
      </c>
      <c r="H379" s="77">
        <v>5421536</v>
      </c>
      <c r="I379" s="61">
        <f t="shared" ref="I379" si="686">IFERROR(H379/H381,"-")</f>
        <v>2.2814845512770715E-2</v>
      </c>
      <c r="J379" s="48">
        <v>35</v>
      </c>
      <c r="K379" s="61">
        <f t="shared" ref="K379" si="687">IFERROR(J379/J381,"-")</f>
        <v>3.6649214659685861E-2</v>
      </c>
      <c r="L379" s="103">
        <f t="shared" si="597"/>
        <v>154901.02857142859</v>
      </c>
      <c r="M379" s="208">
        <f t="shared" si="683"/>
        <v>3.9521228545618793E-3</v>
      </c>
      <c r="P379" s="112"/>
      <c r="Q379" s="112"/>
      <c r="R379" s="112"/>
    </row>
    <row r="380" spans="2:18">
      <c r="B380" s="316"/>
      <c r="C380" s="316"/>
      <c r="D380" s="313"/>
      <c r="E380" s="63">
        <v>5</v>
      </c>
      <c r="F380" s="79" t="s">
        <v>228</v>
      </c>
      <c r="G380" s="35" t="s">
        <v>229</v>
      </c>
      <c r="H380" s="81">
        <v>24762271</v>
      </c>
      <c r="I380" s="101">
        <f t="shared" ref="I380" si="688">IFERROR(H380/H381,"-")</f>
        <v>0.10420430435403591</v>
      </c>
      <c r="J380" s="50">
        <v>174</v>
      </c>
      <c r="K380" s="101">
        <f t="shared" ref="K380" si="689">IFERROR(J380/J381,"-")</f>
        <v>0.18219895287958116</v>
      </c>
      <c r="L380" s="104">
        <f t="shared" si="597"/>
        <v>142311.90229885056</v>
      </c>
      <c r="M380" s="209">
        <f t="shared" si="683"/>
        <v>1.9647696476964769E-2</v>
      </c>
      <c r="P380" s="112"/>
      <c r="Q380" s="112"/>
      <c r="R380" s="112"/>
    </row>
    <row r="381" spans="2:18" ht="12" customHeight="1">
      <c r="B381" s="299"/>
      <c r="C381" s="299"/>
      <c r="D381" s="315"/>
      <c r="E381" s="82" t="s">
        <v>151</v>
      </c>
      <c r="F381" s="83"/>
      <c r="G381" s="84"/>
      <c r="H381" s="85">
        <v>237631940</v>
      </c>
      <c r="I381" s="67" t="s">
        <v>132</v>
      </c>
      <c r="J381" s="52">
        <v>955</v>
      </c>
      <c r="K381" s="67" t="s">
        <v>132</v>
      </c>
      <c r="L381" s="106">
        <f t="shared" si="597"/>
        <v>248829.25654450263</v>
      </c>
      <c r="M381" s="210">
        <f t="shared" si="683"/>
        <v>0.10783649503161698</v>
      </c>
      <c r="P381" s="112"/>
      <c r="Q381" s="112"/>
      <c r="R381" s="112"/>
    </row>
    <row r="382" spans="2:18" ht="24">
      <c r="B382" s="298">
        <v>64</v>
      </c>
      <c r="C382" s="298" t="s">
        <v>53</v>
      </c>
      <c r="D382" s="312">
        <f>R67</f>
        <v>9348</v>
      </c>
      <c r="E382" s="57">
        <v>1</v>
      </c>
      <c r="F382" s="86" t="s">
        <v>281</v>
      </c>
      <c r="G382" s="30" t="s">
        <v>282</v>
      </c>
      <c r="H382" s="235">
        <v>398175</v>
      </c>
      <c r="I382" s="58">
        <f t="shared" ref="I382" si="690">IFERROR(H382/H387,"-")</f>
        <v>1.7359682818419875E-3</v>
      </c>
      <c r="J382" s="46">
        <v>2</v>
      </c>
      <c r="K382" s="58">
        <f t="shared" ref="K382" si="691">IFERROR(J382/J387,"-")</f>
        <v>2.442002442002442E-3</v>
      </c>
      <c r="L382" s="102">
        <f t="shared" si="597"/>
        <v>199087.5</v>
      </c>
      <c r="M382" s="211">
        <f>IFERROR(J382/$R$67,0)</f>
        <v>2.139495079161318E-4</v>
      </c>
      <c r="P382" s="112"/>
      <c r="Q382" s="112"/>
      <c r="R382" s="112"/>
    </row>
    <row r="383" spans="2:18">
      <c r="B383" s="316"/>
      <c r="C383" s="316"/>
      <c r="D383" s="313"/>
      <c r="E383" s="60">
        <v>2</v>
      </c>
      <c r="F383" s="75" t="s">
        <v>238</v>
      </c>
      <c r="G383" s="31" t="s">
        <v>239</v>
      </c>
      <c r="H383" s="77">
        <v>7702518</v>
      </c>
      <c r="I383" s="61">
        <f t="shared" ref="I383" si="692">IFERROR(H383/H387,"-")</f>
        <v>3.3581533090517944E-2</v>
      </c>
      <c r="J383" s="48">
        <v>48</v>
      </c>
      <c r="K383" s="61">
        <f t="shared" ref="K383" si="693">IFERROR(J383/J387,"-")</f>
        <v>5.8608058608058608E-2</v>
      </c>
      <c r="L383" s="103">
        <f t="shared" si="597"/>
        <v>160469.125</v>
      </c>
      <c r="M383" s="208">
        <f t="shared" ref="M383:M387" si="694">IFERROR(J383/$R$67,0)</f>
        <v>5.1347881899871627E-3</v>
      </c>
      <c r="P383" s="112"/>
      <c r="Q383" s="112"/>
      <c r="R383" s="112"/>
    </row>
    <row r="384" spans="2:18" ht="24">
      <c r="B384" s="316"/>
      <c r="C384" s="316"/>
      <c r="D384" s="313"/>
      <c r="E384" s="60">
        <v>3</v>
      </c>
      <c r="F384" s="75" t="s">
        <v>250</v>
      </c>
      <c r="G384" s="34" t="s">
        <v>251</v>
      </c>
      <c r="H384" s="77">
        <v>129317</v>
      </c>
      <c r="I384" s="61">
        <f t="shared" ref="I384" si="695">IFERROR(H384/H387,"-")</f>
        <v>5.6379785346382944E-4</v>
      </c>
      <c r="J384" s="48">
        <v>1</v>
      </c>
      <c r="K384" s="61">
        <f t="shared" ref="K384" si="696">IFERROR(J384/J387,"-")</f>
        <v>1.221001221001221E-3</v>
      </c>
      <c r="L384" s="103">
        <f t="shared" si="597"/>
        <v>129317</v>
      </c>
      <c r="M384" s="208">
        <f t="shared" si="694"/>
        <v>1.069747539580659E-4</v>
      </c>
      <c r="P384" s="112"/>
      <c r="Q384" s="112"/>
      <c r="R384" s="112"/>
    </row>
    <row r="385" spans="2:18">
      <c r="B385" s="316"/>
      <c r="C385" s="316"/>
      <c r="D385" s="313"/>
      <c r="E385" s="60">
        <v>4</v>
      </c>
      <c r="F385" s="75" t="s">
        <v>228</v>
      </c>
      <c r="G385" s="34" t="s">
        <v>229</v>
      </c>
      <c r="H385" s="77">
        <v>25084198</v>
      </c>
      <c r="I385" s="61">
        <f t="shared" ref="I385" si="697">IFERROR(H385/H387,"-")</f>
        <v>0.10936239619123306</v>
      </c>
      <c r="J385" s="48">
        <v>203</v>
      </c>
      <c r="K385" s="61">
        <f t="shared" ref="K385" si="698">IFERROR(J385/J387,"-")</f>
        <v>0.24786324786324787</v>
      </c>
      <c r="L385" s="103">
        <f t="shared" si="597"/>
        <v>123567.47783251232</v>
      </c>
      <c r="M385" s="208">
        <f t="shared" si="694"/>
        <v>2.1715875053487377E-2</v>
      </c>
      <c r="P385" s="112"/>
      <c r="Q385" s="112"/>
      <c r="R385" s="112"/>
    </row>
    <row r="386" spans="2:18">
      <c r="B386" s="316"/>
      <c r="C386" s="316"/>
      <c r="D386" s="313"/>
      <c r="E386" s="63">
        <v>5</v>
      </c>
      <c r="F386" s="79" t="s">
        <v>252</v>
      </c>
      <c r="G386" s="35" t="s">
        <v>253</v>
      </c>
      <c r="H386" s="81">
        <v>5500245</v>
      </c>
      <c r="I386" s="101">
        <f t="shared" ref="I386" si="699">IFERROR(H386/H387,"-")</f>
        <v>2.3980036070471483E-2</v>
      </c>
      <c r="J386" s="50">
        <v>52</v>
      </c>
      <c r="K386" s="101">
        <f t="shared" ref="K386" si="700">IFERROR(J386/J387,"-")</f>
        <v>6.3492063492063489E-2</v>
      </c>
      <c r="L386" s="104">
        <f t="shared" si="597"/>
        <v>105773.94230769231</v>
      </c>
      <c r="M386" s="209">
        <f t="shared" si="694"/>
        <v>5.5626872058194268E-3</v>
      </c>
      <c r="P386" s="112"/>
      <c r="Q386" s="112"/>
      <c r="R386" s="112"/>
    </row>
    <row r="387" spans="2:18" ht="12" customHeight="1">
      <c r="B387" s="299"/>
      <c r="C387" s="299"/>
      <c r="D387" s="315"/>
      <c r="E387" s="82" t="s">
        <v>151</v>
      </c>
      <c r="F387" s="83"/>
      <c r="G387" s="84"/>
      <c r="H387" s="85">
        <v>229367670</v>
      </c>
      <c r="I387" s="67" t="s">
        <v>132</v>
      </c>
      <c r="J387" s="52">
        <v>819</v>
      </c>
      <c r="K387" s="67" t="s">
        <v>132</v>
      </c>
      <c r="L387" s="106">
        <f t="shared" si="597"/>
        <v>280058.20512820513</v>
      </c>
      <c r="M387" s="210">
        <f t="shared" si="694"/>
        <v>8.7612323491655972E-2</v>
      </c>
      <c r="P387" s="112"/>
      <c r="Q387" s="112"/>
      <c r="R387" s="112"/>
    </row>
    <row r="388" spans="2:18" ht="24">
      <c r="B388" s="298">
        <v>65</v>
      </c>
      <c r="C388" s="298" t="s">
        <v>13</v>
      </c>
      <c r="D388" s="312">
        <f>R68</f>
        <v>4511</v>
      </c>
      <c r="E388" s="57">
        <v>1</v>
      </c>
      <c r="F388" s="86" t="s">
        <v>291</v>
      </c>
      <c r="G388" s="30" t="s">
        <v>292</v>
      </c>
      <c r="H388" s="235">
        <v>773624</v>
      </c>
      <c r="I388" s="58">
        <f t="shared" ref="I388" si="701">IFERROR(H388/H393,"-")</f>
        <v>7.1850556963854607E-3</v>
      </c>
      <c r="J388" s="46">
        <v>2</v>
      </c>
      <c r="K388" s="58">
        <f t="shared" ref="K388" si="702">IFERROR(J388/J393,"-")</f>
        <v>5.4495912806539508E-3</v>
      </c>
      <c r="L388" s="102">
        <f t="shared" si="597"/>
        <v>386812</v>
      </c>
      <c r="M388" s="211">
        <f>IFERROR(J388/$R$68,0)</f>
        <v>4.4336067390822432E-4</v>
      </c>
      <c r="P388" s="112"/>
      <c r="Q388" s="112"/>
      <c r="R388" s="112"/>
    </row>
    <row r="389" spans="2:18">
      <c r="B389" s="316"/>
      <c r="C389" s="316"/>
      <c r="D389" s="313"/>
      <c r="E389" s="60">
        <v>2</v>
      </c>
      <c r="F389" s="75" t="s">
        <v>228</v>
      </c>
      <c r="G389" s="31" t="s">
        <v>229</v>
      </c>
      <c r="H389" s="77">
        <v>11110720</v>
      </c>
      <c r="I389" s="61">
        <f t="shared" ref="I389" si="703">IFERROR(H389/H393,"-")</f>
        <v>0.10319113939968753</v>
      </c>
      <c r="J389" s="48">
        <v>73</v>
      </c>
      <c r="K389" s="61">
        <f t="shared" ref="K389" si="704">IFERROR(J389/J393,"-")</f>
        <v>0.1989100817438692</v>
      </c>
      <c r="L389" s="103">
        <f t="shared" si="597"/>
        <v>152201.64383561644</v>
      </c>
      <c r="M389" s="208">
        <f t="shared" ref="M389:M393" si="705">IFERROR(J389/$R$68,0)</f>
        <v>1.6182664597650189E-2</v>
      </c>
      <c r="P389" s="112"/>
      <c r="Q389" s="112"/>
      <c r="R389" s="112"/>
    </row>
    <row r="390" spans="2:18">
      <c r="B390" s="316"/>
      <c r="C390" s="316"/>
      <c r="D390" s="313"/>
      <c r="E390" s="60">
        <v>3</v>
      </c>
      <c r="F390" s="75" t="s">
        <v>238</v>
      </c>
      <c r="G390" s="34" t="s">
        <v>239</v>
      </c>
      <c r="H390" s="77">
        <v>2540532</v>
      </c>
      <c r="I390" s="61">
        <f t="shared" ref="I390" si="706">IFERROR(H390/H393,"-")</f>
        <v>2.3595265811879606E-2</v>
      </c>
      <c r="J390" s="48">
        <v>17</v>
      </c>
      <c r="K390" s="61">
        <f t="shared" ref="K390" si="707">IFERROR(J390/J393,"-")</f>
        <v>4.632152588555858E-2</v>
      </c>
      <c r="L390" s="103">
        <f t="shared" si="597"/>
        <v>149443.0588235294</v>
      </c>
      <c r="M390" s="208">
        <f t="shared" si="705"/>
        <v>3.7685657282199069E-3</v>
      </c>
      <c r="P390" s="112"/>
      <c r="Q390" s="112"/>
      <c r="R390" s="112"/>
    </row>
    <row r="391" spans="2:18">
      <c r="B391" s="316"/>
      <c r="C391" s="316"/>
      <c r="D391" s="313"/>
      <c r="E391" s="60">
        <v>4</v>
      </c>
      <c r="F391" s="75" t="s">
        <v>252</v>
      </c>
      <c r="G391" s="34" t="s">
        <v>253</v>
      </c>
      <c r="H391" s="77">
        <v>2404245</v>
      </c>
      <c r="I391" s="61">
        <f t="shared" ref="I391" si="708">IFERROR(H391/H393,"-")</f>
        <v>2.2329496283409331E-2</v>
      </c>
      <c r="J391" s="48">
        <v>19</v>
      </c>
      <c r="K391" s="61">
        <f t="shared" ref="K391" si="709">IFERROR(J391/J393,"-")</f>
        <v>5.1771117166212535E-2</v>
      </c>
      <c r="L391" s="103">
        <f t="shared" si="597"/>
        <v>126539.21052631579</v>
      </c>
      <c r="M391" s="208">
        <f t="shared" si="705"/>
        <v>4.2119264021281315E-3</v>
      </c>
      <c r="P391" s="112"/>
      <c r="Q391" s="112"/>
      <c r="R391" s="112"/>
    </row>
    <row r="392" spans="2:18">
      <c r="B392" s="316"/>
      <c r="C392" s="316"/>
      <c r="D392" s="313"/>
      <c r="E392" s="63">
        <v>5</v>
      </c>
      <c r="F392" s="79" t="s">
        <v>268</v>
      </c>
      <c r="G392" s="35" t="s">
        <v>269</v>
      </c>
      <c r="H392" s="81">
        <v>4044222</v>
      </c>
      <c r="I392" s="101">
        <f t="shared" ref="I392" si="710">IFERROR(H392/H393,"-")</f>
        <v>3.7560830996126546E-2</v>
      </c>
      <c r="J392" s="50">
        <v>35</v>
      </c>
      <c r="K392" s="101">
        <f t="shared" ref="K392" si="711">IFERROR(J392/J393,"-")</f>
        <v>9.5367847411444148E-2</v>
      </c>
      <c r="L392" s="104">
        <f t="shared" si="597"/>
        <v>115549.2</v>
      </c>
      <c r="M392" s="209">
        <f t="shared" si="705"/>
        <v>7.7588117933939261E-3</v>
      </c>
      <c r="P392" s="112"/>
      <c r="Q392" s="112"/>
      <c r="R392" s="112"/>
    </row>
    <row r="393" spans="2:18" ht="12" customHeight="1">
      <c r="B393" s="299"/>
      <c r="C393" s="299"/>
      <c r="D393" s="315"/>
      <c r="E393" s="82" t="s">
        <v>151</v>
      </c>
      <c r="F393" s="83"/>
      <c r="G393" s="84"/>
      <c r="H393" s="85">
        <v>107671260</v>
      </c>
      <c r="I393" s="67" t="s">
        <v>132</v>
      </c>
      <c r="J393" s="52">
        <v>367</v>
      </c>
      <c r="K393" s="67" t="s">
        <v>132</v>
      </c>
      <c r="L393" s="106">
        <f t="shared" si="597"/>
        <v>293382.17983651225</v>
      </c>
      <c r="M393" s="210">
        <f t="shared" si="705"/>
        <v>8.135668366215916E-2</v>
      </c>
      <c r="P393" s="112"/>
      <c r="Q393" s="112"/>
      <c r="R393" s="112"/>
    </row>
    <row r="394" spans="2:18">
      <c r="B394" s="298">
        <v>66</v>
      </c>
      <c r="C394" s="298" t="s">
        <v>7</v>
      </c>
      <c r="D394" s="312">
        <f>R69</f>
        <v>4569</v>
      </c>
      <c r="E394" s="57">
        <v>1</v>
      </c>
      <c r="F394" s="86" t="s">
        <v>238</v>
      </c>
      <c r="G394" s="30" t="s">
        <v>239</v>
      </c>
      <c r="H394" s="235">
        <v>4165093</v>
      </c>
      <c r="I394" s="58">
        <f t="shared" ref="I394" si="712">IFERROR(H394/H399,"-")</f>
        <v>4.7515892655952463E-2</v>
      </c>
      <c r="J394" s="46">
        <v>18</v>
      </c>
      <c r="K394" s="58">
        <f t="shared" ref="K394" si="713">IFERROR(J394/J399,"-")</f>
        <v>4.6391752577319589E-2</v>
      </c>
      <c r="L394" s="102">
        <f t="shared" ref="L394:L447" si="714">IFERROR(H394/J394,"-")</f>
        <v>231394.05555555556</v>
      </c>
      <c r="M394" s="211">
        <f>IFERROR(J394/$R$69,0)</f>
        <v>3.939592908732764E-3</v>
      </c>
      <c r="P394" s="112"/>
      <c r="Q394" s="112"/>
      <c r="R394" s="112"/>
    </row>
    <row r="395" spans="2:18">
      <c r="B395" s="316"/>
      <c r="C395" s="316"/>
      <c r="D395" s="313"/>
      <c r="E395" s="60">
        <v>2</v>
      </c>
      <c r="F395" s="75" t="s">
        <v>240</v>
      </c>
      <c r="G395" s="31" t="s">
        <v>241</v>
      </c>
      <c r="H395" s="77">
        <v>224361</v>
      </c>
      <c r="I395" s="61">
        <f t="shared" ref="I395" si="715">IFERROR(H395/H399,"-")</f>
        <v>2.5595378523798028E-3</v>
      </c>
      <c r="J395" s="48">
        <v>1</v>
      </c>
      <c r="K395" s="61">
        <f t="shared" ref="K395" si="716">IFERROR(J395/J399,"-")</f>
        <v>2.5773195876288659E-3</v>
      </c>
      <c r="L395" s="103">
        <f t="shared" si="714"/>
        <v>224361</v>
      </c>
      <c r="M395" s="208">
        <f t="shared" ref="M395:M399" si="717">IFERROR(J395/$R$69,0)</f>
        <v>2.1886627270737579E-4</v>
      </c>
      <c r="P395" s="112"/>
      <c r="Q395" s="112"/>
      <c r="R395" s="112"/>
    </row>
    <row r="396" spans="2:18" ht="24">
      <c r="B396" s="316"/>
      <c r="C396" s="316"/>
      <c r="D396" s="313"/>
      <c r="E396" s="60">
        <v>3</v>
      </c>
      <c r="F396" s="75" t="s">
        <v>277</v>
      </c>
      <c r="G396" s="34" t="s">
        <v>278</v>
      </c>
      <c r="H396" s="77">
        <v>658929</v>
      </c>
      <c r="I396" s="61">
        <f t="shared" ref="I396" si="718">IFERROR(H396/H399,"-")</f>
        <v>7.5171429862176189E-3</v>
      </c>
      <c r="J396" s="48">
        <v>3</v>
      </c>
      <c r="K396" s="61">
        <f t="shared" ref="K396" si="719">IFERROR(J396/J399,"-")</f>
        <v>7.7319587628865982E-3</v>
      </c>
      <c r="L396" s="103">
        <f t="shared" si="714"/>
        <v>219643</v>
      </c>
      <c r="M396" s="208">
        <f t="shared" si="717"/>
        <v>6.5659881812212733E-4</v>
      </c>
      <c r="P396" s="112"/>
      <c r="Q396" s="112"/>
      <c r="R396" s="112"/>
    </row>
    <row r="397" spans="2:18">
      <c r="B397" s="316"/>
      <c r="C397" s="316"/>
      <c r="D397" s="313"/>
      <c r="E397" s="60">
        <v>4</v>
      </c>
      <c r="F397" s="75" t="s">
        <v>228</v>
      </c>
      <c r="G397" s="34" t="s">
        <v>229</v>
      </c>
      <c r="H397" s="77">
        <v>9709378</v>
      </c>
      <c r="I397" s="61">
        <f t="shared" ref="I397" si="720">IFERROR(H397/H399,"-")</f>
        <v>0.11076577709166792</v>
      </c>
      <c r="J397" s="48">
        <v>73</v>
      </c>
      <c r="K397" s="61">
        <f t="shared" ref="K397" si="721">IFERROR(J397/J399,"-")</f>
        <v>0.18814432989690721</v>
      </c>
      <c r="L397" s="103">
        <f t="shared" si="714"/>
        <v>133005.17808219179</v>
      </c>
      <c r="M397" s="208">
        <f t="shared" si="717"/>
        <v>1.5977237907638431E-2</v>
      </c>
      <c r="P397" s="112"/>
      <c r="Q397" s="112"/>
      <c r="R397" s="112"/>
    </row>
    <row r="398" spans="2:18" ht="24">
      <c r="B398" s="316"/>
      <c r="C398" s="316"/>
      <c r="D398" s="313"/>
      <c r="E398" s="63">
        <v>5</v>
      </c>
      <c r="F398" s="79" t="s">
        <v>266</v>
      </c>
      <c r="G398" s="35" t="s">
        <v>267</v>
      </c>
      <c r="H398" s="81">
        <v>1120999</v>
      </c>
      <c r="I398" s="101">
        <f t="shared" ref="I398" si="722">IFERROR(H398/H399,"-")</f>
        <v>1.2788494314876055E-2</v>
      </c>
      <c r="J398" s="50">
        <v>10</v>
      </c>
      <c r="K398" s="101">
        <f t="shared" ref="K398" si="723">IFERROR(J398/J399,"-")</f>
        <v>2.5773195876288658E-2</v>
      </c>
      <c r="L398" s="104">
        <f t="shared" si="714"/>
        <v>112099.9</v>
      </c>
      <c r="M398" s="209">
        <f t="shared" si="717"/>
        <v>2.188662727073758E-3</v>
      </c>
      <c r="P398" s="112"/>
      <c r="Q398" s="112"/>
      <c r="R398" s="112"/>
    </row>
    <row r="399" spans="2:18">
      <c r="B399" s="299"/>
      <c r="C399" s="299"/>
      <c r="D399" s="315"/>
      <c r="E399" s="82" t="s">
        <v>151</v>
      </c>
      <c r="F399" s="83"/>
      <c r="G399" s="84"/>
      <c r="H399" s="85">
        <v>87656840</v>
      </c>
      <c r="I399" s="67" t="s">
        <v>132</v>
      </c>
      <c r="J399" s="52">
        <v>388</v>
      </c>
      <c r="K399" s="67" t="s">
        <v>132</v>
      </c>
      <c r="L399" s="106">
        <f t="shared" si="714"/>
        <v>225919.69072164947</v>
      </c>
      <c r="M399" s="210">
        <f t="shared" si="717"/>
        <v>8.4920113810461814E-2</v>
      </c>
      <c r="P399" s="112"/>
      <c r="Q399" s="112"/>
      <c r="R399" s="112"/>
    </row>
    <row r="400" spans="2:18">
      <c r="B400" s="298">
        <v>67</v>
      </c>
      <c r="C400" s="298" t="s">
        <v>8</v>
      </c>
      <c r="D400" s="312">
        <f>R70</f>
        <v>2082</v>
      </c>
      <c r="E400" s="57">
        <v>1</v>
      </c>
      <c r="F400" s="86" t="s">
        <v>238</v>
      </c>
      <c r="G400" s="30" t="s">
        <v>239</v>
      </c>
      <c r="H400" s="235">
        <v>1674778</v>
      </c>
      <c r="I400" s="58">
        <f t="shared" ref="I400" si="724">IFERROR(H400/H405,"-")</f>
        <v>4.3767275665592506E-2</v>
      </c>
      <c r="J400" s="46">
        <v>7</v>
      </c>
      <c r="K400" s="58">
        <f t="shared" ref="K400" si="725">IFERROR(J400/J405,"-")</f>
        <v>4.8611111111111112E-2</v>
      </c>
      <c r="L400" s="102">
        <f t="shared" si="714"/>
        <v>239254</v>
      </c>
      <c r="M400" s="211">
        <f>IFERROR(J400/$R$70,0)</f>
        <v>3.3621517771373678E-3</v>
      </c>
      <c r="P400" s="112"/>
      <c r="Q400" s="112"/>
      <c r="R400" s="112"/>
    </row>
    <row r="401" spans="2:18">
      <c r="B401" s="316"/>
      <c r="C401" s="316"/>
      <c r="D401" s="313"/>
      <c r="E401" s="60">
        <v>2</v>
      </c>
      <c r="F401" s="75" t="s">
        <v>244</v>
      </c>
      <c r="G401" s="31" t="s">
        <v>245</v>
      </c>
      <c r="H401" s="77">
        <v>3320966</v>
      </c>
      <c r="I401" s="61">
        <f t="shared" ref="I401" si="726">IFERROR(H401/H405,"-")</f>
        <v>8.678740370249674E-2</v>
      </c>
      <c r="J401" s="48">
        <v>29</v>
      </c>
      <c r="K401" s="61">
        <f t="shared" ref="K401" si="727">IFERROR(J401/J405,"-")</f>
        <v>0.2013888888888889</v>
      </c>
      <c r="L401" s="103">
        <f t="shared" si="714"/>
        <v>114516.06896551725</v>
      </c>
      <c r="M401" s="208">
        <f t="shared" ref="M401:M405" si="728">IFERROR(J401/$R$70,0)</f>
        <v>1.3928914505283382E-2</v>
      </c>
      <c r="P401" s="112"/>
      <c r="Q401" s="112"/>
      <c r="R401" s="112"/>
    </row>
    <row r="402" spans="2:18">
      <c r="B402" s="316"/>
      <c r="C402" s="316"/>
      <c r="D402" s="313"/>
      <c r="E402" s="60">
        <v>3</v>
      </c>
      <c r="F402" s="75" t="s">
        <v>293</v>
      </c>
      <c r="G402" s="34" t="s">
        <v>294</v>
      </c>
      <c r="H402" s="77">
        <v>1045931</v>
      </c>
      <c r="I402" s="61">
        <f t="shared" ref="I402" si="729">IFERROR(H402/H405,"-")</f>
        <v>2.7333503547448578E-2</v>
      </c>
      <c r="J402" s="48">
        <v>10</v>
      </c>
      <c r="K402" s="61">
        <f t="shared" ref="K402" si="730">IFERROR(J402/J405,"-")</f>
        <v>6.9444444444444448E-2</v>
      </c>
      <c r="L402" s="103">
        <f t="shared" si="714"/>
        <v>104593.1</v>
      </c>
      <c r="M402" s="208">
        <f t="shared" si="728"/>
        <v>4.8030739673390974E-3</v>
      </c>
      <c r="P402" s="112"/>
      <c r="Q402" s="112"/>
      <c r="R402" s="112"/>
    </row>
    <row r="403" spans="2:18">
      <c r="B403" s="316"/>
      <c r="C403" s="316"/>
      <c r="D403" s="313"/>
      <c r="E403" s="60">
        <v>4</v>
      </c>
      <c r="F403" s="75" t="s">
        <v>228</v>
      </c>
      <c r="G403" s="34" t="s">
        <v>229</v>
      </c>
      <c r="H403" s="77">
        <v>2062510</v>
      </c>
      <c r="I403" s="61">
        <f t="shared" ref="I403" si="731">IFERROR(H403/H405,"-")</f>
        <v>5.3899945982716038E-2</v>
      </c>
      <c r="J403" s="48">
        <v>22</v>
      </c>
      <c r="K403" s="61">
        <f t="shared" ref="K403" si="732">IFERROR(J403/J405,"-")</f>
        <v>0.15277777777777779</v>
      </c>
      <c r="L403" s="103">
        <f t="shared" si="714"/>
        <v>93750.454545454544</v>
      </c>
      <c r="M403" s="208">
        <f t="shared" si="728"/>
        <v>1.0566762728146013E-2</v>
      </c>
      <c r="P403" s="112"/>
      <c r="Q403" s="112"/>
      <c r="R403" s="112"/>
    </row>
    <row r="404" spans="2:18">
      <c r="B404" s="316"/>
      <c r="C404" s="316"/>
      <c r="D404" s="313"/>
      <c r="E404" s="63">
        <v>5</v>
      </c>
      <c r="F404" s="79" t="s">
        <v>258</v>
      </c>
      <c r="G404" s="35" t="s">
        <v>259</v>
      </c>
      <c r="H404" s="81">
        <v>1761216</v>
      </c>
      <c r="I404" s="101">
        <f t="shared" ref="I404" si="733">IFERROR(H404/H405,"-")</f>
        <v>4.6026175516189115E-2</v>
      </c>
      <c r="J404" s="50">
        <v>19</v>
      </c>
      <c r="K404" s="101">
        <f t="shared" ref="K404" si="734">IFERROR(J404/J405,"-")</f>
        <v>0.13194444444444445</v>
      </c>
      <c r="L404" s="104">
        <f t="shared" si="714"/>
        <v>92695.578947368427</v>
      </c>
      <c r="M404" s="209">
        <f t="shared" si="728"/>
        <v>9.1258405379442843E-3</v>
      </c>
      <c r="P404" s="112"/>
      <c r="Q404" s="112"/>
      <c r="R404" s="112"/>
    </row>
    <row r="405" spans="2:18">
      <c r="B405" s="299"/>
      <c r="C405" s="299"/>
      <c r="D405" s="315"/>
      <c r="E405" s="82" t="s">
        <v>151</v>
      </c>
      <c r="F405" s="83"/>
      <c r="G405" s="84"/>
      <c r="H405" s="85">
        <v>38265530</v>
      </c>
      <c r="I405" s="67" t="s">
        <v>132</v>
      </c>
      <c r="J405" s="52">
        <v>144</v>
      </c>
      <c r="K405" s="67" t="s">
        <v>132</v>
      </c>
      <c r="L405" s="106">
        <f t="shared" si="714"/>
        <v>265732.84722222225</v>
      </c>
      <c r="M405" s="210">
        <f t="shared" si="728"/>
        <v>6.9164265129683003E-2</v>
      </c>
      <c r="P405" s="112"/>
      <c r="Q405" s="112"/>
      <c r="R405" s="112"/>
    </row>
    <row r="406" spans="2:18">
      <c r="B406" s="298">
        <v>68</v>
      </c>
      <c r="C406" s="298" t="s">
        <v>54</v>
      </c>
      <c r="D406" s="312">
        <f>R71</f>
        <v>2824</v>
      </c>
      <c r="E406" s="57">
        <v>1</v>
      </c>
      <c r="F406" s="86" t="s">
        <v>246</v>
      </c>
      <c r="G406" s="30" t="s">
        <v>247</v>
      </c>
      <c r="H406" s="235">
        <v>1462881</v>
      </c>
      <c r="I406" s="58">
        <f t="shared" ref="I406" si="735">IFERROR(H406/H411,"-")</f>
        <v>1.8758273129081907E-2</v>
      </c>
      <c r="J406" s="46">
        <v>2</v>
      </c>
      <c r="K406" s="58">
        <f t="shared" ref="K406" si="736">IFERROR(J406/J411,"-")</f>
        <v>8.0645161290322578E-3</v>
      </c>
      <c r="L406" s="102">
        <f t="shared" si="714"/>
        <v>731440.5</v>
      </c>
      <c r="M406" s="211">
        <f>IFERROR(J406/$R$71,0)</f>
        <v>7.0821529745042496E-4</v>
      </c>
      <c r="P406" s="112"/>
      <c r="Q406" s="112"/>
      <c r="R406" s="112"/>
    </row>
    <row r="407" spans="2:18">
      <c r="B407" s="316"/>
      <c r="C407" s="316"/>
      <c r="D407" s="313"/>
      <c r="E407" s="60">
        <v>2</v>
      </c>
      <c r="F407" s="75" t="s">
        <v>238</v>
      </c>
      <c r="G407" s="31" t="s">
        <v>239</v>
      </c>
      <c r="H407" s="77">
        <v>8437409</v>
      </c>
      <c r="I407" s="61">
        <f t="shared" ref="I407" si="737">IFERROR(H407/H411,"-")</f>
        <v>0.10819145407163935</v>
      </c>
      <c r="J407" s="48">
        <v>21</v>
      </c>
      <c r="K407" s="61">
        <f t="shared" ref="K407" si="738">IFERROR(J407/J411,"-")</f>
        <v>8.4677419354838704E-2</v>
      </c>
      <c r="L407" s="103">
        <f t="shared" si="714"/>
        <v>401781.38095238095</v>
      </c>
      <c r="M407" s="208">
        <f t="shared" ref="M407:M411" si="739">IFERROR(J407/$R$71,0)</f>
        <v>7.4362606232294621E-3</v>
      </c>
      <c r="P407" s="112"/>
      <c r="Q407" s="112"/>
      <c r="R407" s="112"/>
    </row>
    <row r="408" spans="2:18">
      <c r="B408" s="316"/>
      <c r="C408" s="316"/>
      <c r="D408" s="313"/>
      <c r="E408" s="60">
        <v>3</v>
      </c>
      <c r="F408" s="75" t="s">
        <v>242</v>
      </c>
      <c r="G408" s="34" t="s">
        <v>243</v>
      </c>
      <c r="H408" s="77">
        <v>7875497</v>
      </c>
      <c r="I408" s="61">
        <f t="shared" ref="I408" si="740">IFERROR(H408/H411,"-")</f>
        <v>0.10098615249857314</v>
      </c>
      <c r="J408" s="48">
        <v>25</v>
      </c>
      <c r="K408" s="61">
        <f t="shared" ref="K408" si="741">IFERROR(J408/J411,"-")</f>
        <v>0.10080645161290322</v>
      </c>
      <c r="L408" s="103">
        <f t="shared" si="714"/>
        <v>315019.88</v>
      </c>
      <c r="M408" s="208">
        <f t="shared" si="739"/>
        <v>8.8526912181303118E-3</v>
      </c>
      <c r="P408" s="112"/>
      <c r="Q408" s="112"/>
      <c r="R408" s="112"/>
    </row>
    <row r="409" spans="2:18">
      <c r="B409" s="316"/>
      <c r="C409" s="316"/>
      <c r="D409" s="313"/>
      <c r="E409" s="60">
        <v>4</v>
      </c>
      <c r="F409" s="75" t="s">
        <v>283</v>
      </c>
      <c r="G409" s="34" t="s">
        <v>284</v>
      </c>
      <c r="H409" s="77">
        <v>228133</v>
      </c>
      <c r="I409" s="61">
        <f t="shared" ref="I409" si="742">IFERROR(H409/H411,"-")</f>
        <v>2.9253104823679047E-3</v>
      </c>
      <c r="J409" s="48">
        <v>1</v>
      </c>
      <c r="K409" s="61">
        <f t="shared" ref="K409" si="743">IFERROR(J409/J411,"-")</f>
        <v>4.0322580645161289E-3</v>
      </c>
      <c r="L409" s="103">
        <f t="shared" si="714"/>
        <v>228133</v>
      </c>
      <c r="M409" s="208">
        <f t="shared" si="739"/>
        <v>3.5410764872521248E-4</v>
      </c>
      <c r="P409" s="112"/>
      <c r="Q409" s="112"/>
      <c r="R409" s="112"/>
    </row>
    <row r="410" spans="2:18">
      <c r="B410" s="316"/>
      <c r="C410" s="316"/>
      <c r="D410" s="313"/>
      <c r="E410" s="63">
        <v>5</v>
      </c>
      <c r="F410" s="79" t="s">
        <v>252</v>
      </c>
      <c r="G410" s="35" t="s">
        <v>253</v>
      </c>
      <c r="H410" s="81">
        <v>2049765</v>
      </c>
      <c r="I410" s="101">
        <f t="shared" ref="I410" si="744">IFERROR(H410/H411,"-")</f>
        <v>2.6283786391669981E-2</v>
      </c>
      <c r="J410" s="50">
        <v>12</v>
      </c>
      <c r="K410" s="101">
        <f t="shared" ref="K410" si="745">IFERROR(J410/J411,"-")</f>
        <v>4.8387096774193547E-2</v>
      </c>
      <c r="L410" s="104">
        <f t="shared" si="714"/>
        <v>170813.75</v>
      </c>
      <c r="M410" s="209">
        <f t="shared" si="739"/>
        <v>4.24929178470255E-3</v>
      </c>
      <c r="P410" s="112"/>
      <c r="Q410" s="112"/>
      <c r="R410" s="112"/>
    </row>
    <row r="411" spans="2:18">
      <c r="B411" s="299"/>
      <c r="C411" s="299"/>
      <c r="D411" s="315"/>
      <c r="E411" s="82" t="s">
        <v>151</v>
      </c>
      <c r="F411" s="83"/>
      <c r="G411" s="84"/>
      <c r="H411" s="85">
        <v>77985910</v>
      </c>
      <c r="I411" s="67" t="s">
        <v>132</v>
      </c>
      <c r="J411" s="52">
        <v>248</v>
      </c>
      <c r="K411" s="67" t="s">
        <v>132</v>
      </c>
      <c r="L411" s="106">
        <f t="shared" si="714"/>
        <v>314459.31451612903</v>
      </c>
      <c r="M411" s="210">
        <f t="shared" si="739"/>
        <v>8.7818696883852687E-2</v>
      </c>
      <c r="P411" s="112"/>
      <c r="Q411" s="112"/>
      <c r="R411" s="112"/>
    </row>
    <row r="412" spans="2:18">
      <c r="B412" s="298">
        <v>69</v>
      </c>
      <c r="C412" s="298" t="s">
        <v>55</v>
      </c>
      <c r="D412" s="312">
        <f>R72</f>
        <v>6225</v>
      </c>
      <c r="E412" s="57">
        <v>1</v>
      </c>
      <c r="F412" s="86" t="s">
        <v>238</v>
      </c>
      <c r="G412" s="30" t="s">
        <v>239</v>
      </c>
      <c r="H412" s="235">
        <v>7518420</v>
      </c>
      <c r="I412" s="58">
        <f t="shared" ref="I412" si="746">IFERROR(H412/H417,"-")</f>
        <v>4.2866907227921525E-2</v>
      </c>
      <c r="J412" s="46">
        <v>41</v>
      </c>
      <c r="K412" s="58">
        <f t="shared" ref="K412" si="747">IFERROR(J412/J417,"-")</f>
        <v>6.5600000000000006E-2</v>
      </c>
      <c r="L412" s="102">
        <f t="shared" si="714"/>
        <v>183376.09756097561</v>
      </c>
      <c r="M412" s="211">
        <f>IFERROR(J412/$R$72,0)</f>
        <v>6.5863453815261045E-3</v>
      </c>
      <c r="P412" s="112"/>
      <c r="Q412" s="112"/>
      <c r="R412" s="112"/>
    </row>
    <row r="413" spans="2:18">
      <c r="B413" s="316"/>
      <c r="C413" s="316"/>
      <c r="D413" s="313"/>
      <c r="E413" s="60">
        <v>2</v>
      </c>
      <c r="F413" s="75" t="s">
        <v>244</v>
      </c>
      <c r="G413" s="31" t="s">
        <v>245</v>
      </c>
      <c r="H413" s="77">
        <v>9101865</v>
      </c>
      <c r="I413" s="61">
        <f t="shared" ref="I413" si="748">IFERROR(H413/H417,"-")</f>
        <v>5.1895052757902051E-2</v>
      </c>
      <c r="J413" s="48">
        <v>68</v>
      </c>
      <c r="K413" s="61">
        <f t="shared" ref="K413" si="749">IFERROR(J413/J417,"-")</f>
        <v>0.10879999999999999</v>
      </c>
      <c r="L413" s="103">
        <f t="shared" si="714"/>
        <v>133850.95588235295</v>
      </c>
      <c r="M413" s="208">
        <f t="shared" ref="M413:M417" si="750">IFERROR(J413/$R$72,0)</f>
        <v>1.0923694779116465E-2</v>
      </c>
      <c r="O413" s="247"/>
      <c r="P413" s="112"/>
      <c r="Q413" s="112"/>
      <c r="R413" s="112"/>
    </row>
    <row r="414" spans="2:18">
      <c r="B414" s="316"/>
      <c r="C414" s="316"/>
      <c r="D414" s="313"/>
      <c r="E414" s="60">
        <v>3</v>
      </c>
      <c r="F414" s="75" t="s">
        <v>228</v>
      </c>
      <c r="G414" s="34" t="s">
        <v>229</v>
      </c>
      <c r="H414" s="77">
        <v>18870170</v>
      </c>
      <c r="I414" s="61">
        <f t="shared" ref="I414" si="751">IFERROR(H414/H417,"-")</f>
        <v>0.10758986951581688</v>
      </c>
      <c r="J414" s="48">
        <v>147</v>
      </c>
      <c r="K414" s="61">
        <f t="shared" ref="K414" si="752">IFERROR(J414/J417,"-")</f>
        <v>0.23519999999999999</v>
      </c>
      <c r="L414" s="103">
        <f t="shared" si="714"/>
        <v>128368.50340136055</v>
      </c>
      <c r="M414" s="208">
        <f t="shared" si="750"/>
        <v>2.3614457831325302E-2</v>
      </c>
      <c r="P414" s="112"/>
      <c r="Q414" s="112"/>
      <c r="R414" s="112"/>
    </row>
    <row r="415" spans="2:18">
      <c r="B415" s="316"/>
      <c r="C415" s="316"/>
      <c r="D415" s="313"/>
      <c r="E415" s="60">
        <v>4</v>
      </c>
      <c r="F415" s="75" t="s">
        <v>268</v>
      </c>
      <c r="G415" s="34" t="s">
        <v>269</v>
      </c>
      <c r="H415" s="77">
        <v>6518620</v>
      </c>
      <c r="I415" s="61">
        <f t="shared" ref="I415" si="753">IFERROR(H415/H417,"-")</f>
        <v>3.7166463006066942E-2</v>
      </c>
      <c r="J415" s="48">
        <v>67</v>
      </c>
      <c r="K415" s="61">
        <f t="shared" ref="K415" si="754">IFERROR(J415/J417,"-")</f>
        <v>0.1072</v>
      </c>
      <c r="L415" s="103">
        <f t="shared" si="714"/>
        <v>97292.835820895518</v>
      </c>
      <c r="M415" s="208">
        <f t="shared" si="750"/>
        <v>1.0763052208835342E-2</v>
      </c>
      <c r="P415" s="112"/>
      <c r="Q415" s="112"/>
      <c r="R415" s="112"/>
    </row>
    <row r="416" spans="2:18">
      <c r="B416" s="316"/>
      <c r="C416" s="316"/>
      <c r="D416" s="313"/>
      <c r="E416" s="63">
        <v>5</v>
      </c>
      <c r="F416" s="79" t="s">
        <v>246</v>
      </c>
      <c r="G416" s="35" t="s">
        <v>247</v>
      </c>
      <c r="H416" s="81">
        <v>284486</v>
      </c>
      <c r="I416" s="101">
        <f t="shared" ref="I416" si="755">IFERROR(H416/H417,"-")</f>
        <v>1.6220209790943421E-3</v>
      </c>
      <c r="J416" s="50">
        <v>3</v>
      </c>
      <c r="K416" s="101">
        <f t="shared" ref="K416" si="756">IFERROR(J416/J417,"-")</f>
        <v>4.7999999999999996E-3</v>
      </c>
      <c r="L416" s="104">
        <f t="shared" si="714"/>
        <v>94828.666666666672</v>
      </c>
      <c r="M416" s="209">
        <f t="shared" si="750"/>
        <v>4.8192771084337347E-4</v>
      </c>
      <c r="P416" s="112"/>
      <c r="Q416" s="112"/>
      <c r="R416" s="112"/>
    </row>
    <row r="417" spans="2:18">
      <c r="B417" s="299"/>
      <c r="C417" s="299"/>
      <c r="D417" s="315"/>
      <c r="E417" s="82" t="s">
        <v>151</v>
      </c>
      <c r="F417" s="83"/>
      <c r="G417" s="84"/>
      <c r="H417" s="85">
        <v>175389840</v>
      </c>
      <c r="I417" s="67" t="s">
        <v>132</v>
      </c>
      <c r="J417" s="52">
        <v>625</v>
      </c>
      <c r="K417" s="67" t="s">
        <v>132</v>
      </c>
      <c r="L417" s="106">
        <f t="shared" si="714"/>
        <v>280623.74400000001</v>
      </c>
      <c r="M417" s="210">
        <f t="shared" si="750"/>
        <v>0.10040160642570281</v>
      </c>
      <c r="P417" s="112"/>
      <c r="Q417" s="112"/>
      <c r="R417" s="112"/>
    </row>
    <row r="418" spans="2:18">
      <c r="B418" s="298">
        <v>70</v>
      </c>
      <c r="C418" s="298" t="s">
        <v>56</v>
      </c>
      <c r="D418" s="312">
        <f>R73</f>
        <v>1186</v>
      </c>
      <c r="E418" s="57">
        <v>1</v>
      </c>
      <c r="F418" s="86" t="s">
        <v>242</v>
      </c>
      <c r="G418" s="30" t="s">
        <v>243</v>
      </c>
      <c r="H418" s="235">
        <v>3768487</v>
      </c>
      <c r="I418" s="58">
        <f t="shared" ref="I418" si="757">IFERROR(H418/H423,"-")</f>
        <v>8.7841410800626463E-2</v>
      </c>
      <c r="J418" s="46">
        <v>16</v>
      </c>
      <c r="K418" s="58">
        <f t="shared" ref="K418" si="758">IFERROR(J418/J423,"-")</f>
        <v>0.10126582278481013</v>
      </c>
      <c r="L418" s="102">
        <f t="shared" si="714"/>
        <v>235530.4375</v>
      </c>
      <c r="M418" s="211">
        <f>IFERROR(J418/$R$73,0)</f>
        <v>1.3490725126475547E-2</v>
      </c>
      <c r="P418" s="112"/>
      <c r="Q418" s="112"/>
      <c r="R418" s="112"/>
    </row>
    <row r="419" spans="2:18">
      <c r="B419" s="316"/>
      <c r="C419" s="316"/>
      <c r="D419" s="313"/>
      <c r="E419" s="60">
        <v>2</v>
      </c>
      <c r="F419" s="75" t="s">
        <v>252</v>
      </c>
      <c r="G419" s="31" t="s">
        <v>253</v>
      </c>
      <c r="H419" s="77">
        <v>983120</v>
      </c>
      <c r="I419" s="61">
        <f t="shared" ref="I419" si="759">IFERROR(H419/H423,"-")</f>
        <v>2.2915999918883066E-2</v>
      </c>
      <c r="J419" s="48">
        <v>6</v>
      </c>
      <c r="K419" s="61">
        <f t="shared" ref="K419" si="760">IFERROR(J419/J423,"-")</f>
        <v>3.7974683544303799E-2</v>
      </c>
      <c r="L419" s="103">
        <f t="shared" si="714"/>
        <v>163853.33333333334</v>
      </c>
      <c r="M419" s="208">
        <f t="shared" ref="M419:M423" si="761">IFERROR(J419/$R$73,0)</f>
        <v>5.0590219224283303E-3</v>
      </c>
      <c r="P419" s="112"/>
      <c r="Q419" s="112"/>
      <c r="R419" s="112"/>
    </row>
    <row r="420" spans="2:18">
      <c r="B420" s="316"/>
      <c r="C420" s="316"/>
      <c r="D420" s="313"/>
      <c r="E420" s="60">
        <v>3</v>
      </c>
      <c r="F420" s="75" t="s">
        <v>238</v>
      </c>
      <c r="G420" s="34" t="s">
        <v>239</v>
      </c>
      <c r="H420" s="77">
        <v>805923</v>
      </c>
      <c r="I420" s="61">
        <f t="shared" ref="I420" si="762">IFERROR(H420/H423,"-")</f>
        <v>1.8785632885737241E-2</v>
      </c>
      <c r="J420" s="48">
        <v>6</v>
      </c>
      <c r="K420" s="61">
        <f t="shared" ref="K420" si="763">IFERROR(J420/J423,"-")</f>
        <v>3.7974683544303799E-2</v>
      </c>
      <c r="L420" s="103">
        <f t="shared" si="714"/>
        <v>134320.5</v>
      </c>
      <c r="M420" s="208">
        <f t="shared" si="761"/>
        <v>5.0590219224283303E-3</v>
      </c>
      <c r="P420" s="112"/>
      <c r="Q420" s="112"/>
      <c r="R420" s="112"/>
    </row>
    <row r="421" spans="2:18" ht="24">
      <c r="B421" s="316"/>
      <c r="C421" s="316"/>
      <c r="D421" s="313"/>
      <c r="E421" s="60">
        <v>4</v>
      </c>
      <c r="F421" s="75" t="s">
        <v>295</v>
      </c>
      <c r="G421" s="34" t="s">
        <v>296</v>
      </c>
      <c r="H421" s="77">
        <v>228307</v>
      </c>
      <c r="I421" s="61">
        <f t="shared" ref="I421" si="764">IFERROR(H421/H423,"-")</f>
        <v>5.321713721092477E-3</v>
      </c>
      <c r="J421" s="48">
        <v>2</v>
      </c>
      <c r="K421" s="61">
        <f t="shared" ref="K421" si="765">IFERROR(J421/J423,"-")</f>
        <v>1.2658227848101266E-2</v>
      </c>
      <c r="L421" s="103">
        <f t="shared" si="714"/>
        <v>114153.5</v>
      </c>
      <c r="M421" s="208">
        <f t="shared" si="761"/>
        <v>1.6863406408094434E-3</v>
      </c>
      <c r="P421" s="112"/>
      <c r="Q421" s="112"/>
      <c r="R421" s="112"/>
    </row>
    <row r="422" spans="2:18" ht="24">
      <c r="B422" s="316"/>
      <c r="C422" s="316"/>
      <c r="D422" s="313"/>
      <c r="E422" s="63">
        <v>5</v>
      </c>
      <c r="F422" s="79" t="s">
        <v>271</v>
      </c>
      <c r="G422" s="35" t="s">
        <v>272</v>
      </c>
      <c r="H422" s="81">
        <v>1279892</v>
      </c>
      <c r="I422" s="101">
        <f t="shared" ref="I422" si="766">IFERROR(H422/H423,"-")</f>
        <v>2.9833596069837952E-2</v>
      </c>
      <c r="J422" s="50">
        <v>14</v>
      </c>
      <c r="K422" s="101">
        <f t="shared" ref="K422" si="767">IFERROR(J422/J423,"-")</f>
        <v>8.8607594936708861E-2</v>
      </c>
      <c r="L422" s="104">
        <f t="shared" si="714"/>
        <v>91420.857142857145</v>
      </c>
      <c r="M422" s="209">
        <f t="shared" si="761"/>
        <v>1.1804384485666104E-2</v>
      </c>
      <c r="P422" s="112"/>
      <c r="Q422" s="112"/>
      <c r="R422" s="112"/>
    </row>
    <row r="423" spans="2:18">
      <c r="B423" s="299"/>
      <c r="C423" s="299"/>
      <c r="D423" s="315"/>
      <c r="E423" s="82" t="s">
        <v>151</v>
      </c>
      <c r="F423" s="83"/>
      <c r="G423" s="84"/>
      <c r="H423" s="85">
        <v>42901030</v>
      </c>
      <c r="I423" s="67" t="s">
        <v>132</v>
      </c>
      <c r="J423" s="52">
        <v>158</v>
      </c>
      <c r="K423" s="67" t="s">
        <v>132</v>
      </c>
      <c r="L423" s="106">
        <f t="shared" si="714"/>
        <v>271525.50632911391</v>
      </c>
      <c r="M423" s="210">
        <f t="shared" si="761"/>
        <v>0.13322091062394603</v>
      </c>
      <c r="P423" s="112"/>
      <c r="Q423" s="112"/>
      <c r="R423" s="112"/>
    </row>
    <row r="424" spans="2:18">
      <c r="B424" s="298">
        <v>71</v>
      </c>
      <c r="C424" s="298" t="s">
        <v>57</v>
      </c>
      <c r="D424" s="312">
        <f>R74</f>
        <v>3467</v>
      </c>
      <c r="E424" s="57">
        <v>1</v>
      </c>
      <c r="F424" s="86" t="s">
        <v>252</v>
      </c>
      <c r="G424" s="30" t="s">
        <v>253</v>
      </c>
      <c r="H424" s="235">
        <v>1437322</v>
      </c>
      <c r="I424" s="58">
        <f t="shared" ref="I424" si="768">IFERROR(H424/H429,"-")</f>
        <v>1.5180903258895975E-2</v>
      </c>
      <c r="J424" s="46">
        <v>10</v>
      </c>
      <c r="K424" s="58">
        <f t="shared" ref="K424" si="769">IFERROR(J424/J429,"-")</f>
        <v>2.8490028490028491E-2</v>
      </c>
      <c r="L424" s="102">
        <f t="shared" si="714"/>
        <v>143732.20000000001</v>
      </c>
      <c r="M424" s="211">
        <f>IFERROR(J424/$R$74,0)</f>
        <v>2.8843380444188061E-3</v>
      </c>
      <c r="P424" s="112"/>
      <c r="Q424" s="112"/>
      <c r="R424" s="112"/>
    </row>
    <row r="425" spans="2:18">
      <c r="B425" s="316"/>
      <c r="C425" s="316"/>
      <c r="D425" s="313"/>
      <c r="E425" s="60">
        <v>2</v>
      </c>
      <c r="F425" s="75" t="s">
        <v>228</v>
      </c>
      <c r="G425" s="31" t="s">
        <v>229</v>
      </c>
      <c r="H425" s="77">
        <v>8795066</v>
      </c>
      <c r="I425" s="61">
        <f t="shared" ref="I425" si="770">IFERROR(H425/H429,"-")</f>
        <v>9.2892925942555105E-2</v>
      </c>
      <c r="J425" s="48">
        <v>62</v>
      </c>
      <c r="K425" s="61">
        <f t="shared" ref="K425" si="771">IFERROR(J425/J429,"-")</f>
        <v>0.17663817663817663</v>
      </c>
      <c r="L425" s="103">
        <f t="shared" si="714"/>
        <v>141855.90322580645</v>
      </c>
      <c r="M425" s="208">
        <f t="shared" ref="M425:M429" si="772">IFERROR(J425/$R$74,0)</f>
        <v>1.7882895875396595E-2</v>
      </c>
      <c r="P425" s="112"/>
      <c r="Q425" s="112"/>
      <c r="R425" s="112"/>
    </row>
    <row r="426" spans="2:18">
      <c r="B426" s="316"/>
      <c r="C426" s="316"/>
      <c r="D426" s="313"/>
      <c r="E426" s="60">
        <v>3</v>
      </c>
      <c r="F426" s="75" t="s">
        <v>238</v>
      </c>
      <c r="G426" s="34" t="s">
        <v>239</v>
      </c>
      <c r="H426" s="77">
        <v>1369253</v>
      </c>
      <c r="I426" s="61">
        <f t="shared" ref="I426" si="773">IFERROR(H426/H429,"-")</f>
        <v>1.4461962823885734E-2</v>
      </c>
      <c r="J426" s="48">
        <v>11</v>
      </c>
      <c r="K426" s="61">
        <f t="shared" ref="K426" si="774">IFERROR(J426/J429,"-")</f>
        <v>3.1339031339031341E-2</v>
      </c>
      <c r="L426" s="103">
        <f t="shared" si="714"/>
        <v>124477.54545454546</v>
      </c>
      <c r="M426" s="208">
        <f t="shared" si="772"/>
        <v>3.1727718488606866E-3</v>
      </c>
      <c r="P426" s="112"/>
      <c r="Q426" s="112"/>
      <c r="R426" s="112"/>
    </row>
    <row r="427" spans="2:18" ht="24">
      <c r="B427" s="316"/>
      <c r="C427" s="316"/>
      <c r="D427" s="313"/>
      <c r="E427" s="60">
        <v>4</v>
      </c>
      <c r="F427" s="75" t="s">
        <v>291</v>
      </c>
      <c r="G427" s="34" t="s">
        <v>292</v>
      </c>
      <c r="H427" s="77">
        <v>573682</v>
      </c>
      <c r="I427" s="61">
        <f t="shared" ref="I427" si="775">IFERROR(H427/H429,"-")</f>
        <v>6.059192681507666E-3</v>
      </c>
      <c r="J427" s="48">
        <v>5</v>
      </c>
      <c r="K427" s="61">
        <f t="shared" ref="K427" si="776">IFERROR(J427/J429,"-")</f>
        <v>1.4245014245014245E-2</v>
      </c>
      <c r="L427" s="103">
        <f t="shared" si="714"/>
        <v>114736.4</v>
      </c>
      <c r="M427" s="208">
        <f t="shared" si="772"/>
        <v>1.442169022209403E-3</v>
      </c>
      <c r="P427" s="112"/>
      <c r="Q427" s="112"/>
      <c r="R427" s="112"/>
    </row>
    <row r="428" spans="2:18">
      <c r="B428" s="316"/>
      <c r="C428" s="316"/>
      <c r="D428" s="313"/>
      <c r="E428" s="63">
        <v>5</v>
      </c>
      <c r="F428" s="79" t="s">
        <v>226</v>
      </c>
      <c r="G428" s="35" t="s">
        <v>227</v>
      </c>
      <c r="H428" s="81">
        <v>18185286</v>
      </c>
      <c r="I428" s="101">
        <f t="shared" ref="I428" si="777">IFERROR(H428/H429,"-")</f>
        <v>0.1920718304606451</v>
      </c>
      <c r="J428" s="50">
        <v>184</v>
      </c>
      <c r="K428" s="101">
        <f t="shared" ref="K428" si="778">IFERROR(J428/J429,"-")</f>
        <v>0.5242165242165242</v>
      </c>
      <c r="L428" s="104">
        <f t="shared" si="714"/>
        <v>98833.076086956527</v>
      </c>
      <c r="M428" s="209">
        <f t="shared" si="772"/>
        <v>5.307182001730603E-2</v>
      </c>
      <c r="P428" s="112"/>
      <c r="Q428" s="112"/>
      <c r="R428" s="112"/>
    </row>
    <row r="429" spans="2:18">
      <c r="B429" s="299"/>
      <c r="C429" s="299"/>
      <c r="D429" s="315"/>
      <c r="E429" s="82" t="s">
        <v>151</v>
      </c>
      <c r="F429" s="83"/>
      <c r="G429" s="84"/>
      <c r="H429" s="85">
        <v>94679610</v>
      </c>
      <c r="I429" s="67" t="s">
        <v>132</v>
      </c>
      <c r="J429" s="52">
        <v>351</v>
      </c>
      <c r="K429" s="67" t="s">
        <v>132</v>
      </c>
      <c r="L429" s="106">
        <f t="shared" si="714"/>
        <v>269742.47863247863</v>
      </c>
      <c r="M429" s="210">
        <f t="shared" si="772"/>
        <v>0.10124026535910009</v>
      </c>
      <c r="P429" s="112"/>
      <c r="Q429" s="112"/>
      <c r="R429" s="112"/>
    </row>
    <row r="430" spans="2:18">
      <c r="B430" s="298">
        <v>72</v>
      </c>
      <c r="C430" s="298" t="s">
        <v>33</v>
      </c>
      <c r="D430" s="312">
        <f>R75</f>
        <v>2051</v>
      </c>
      <c r="E430" s="57">
        <v>1</v>
      </c>
      <c r="F430" s="86" t="s">
        <v>244</v>
      </c>
      <c r="G430" s="30" t="s">
        <v>245</v>
      </c>
      <c r="H430" s="235">
        <v>2688607</v>
      </c>
      <c r="I430" s="58">
        <f t="shared" ref="I430" si="779">IFERROR(H430/H435,"-")</f>
        <v>8.3863872999870859E-2</v>
      </c>
      <c r="J430" s="46">
        <v>15</v>
      </c>
      <c r="K430" s="58">
        <f t="shared" ref="K430" si="780">IFERROR(J430/J435,"-")</f>
        <v>8.9820359281437126E-2</v>
      </c>
      <c r="L430" s="102">
        <f t="shared" si="714"/>
        <v>179240.46666666667</v>
      </c>
      <c r="M430" s="211">
        <f>IFERROR(J430/$R$75,0)</f>
        <v>7.3135056070209653E-3</v>
      </c>
      <c r="P430" s="112"/>
      <c r="Q430" s="112"/>
      <c r="R430" s="112"/>
    </row>
    <row r="431" spans="2:18">
      <c r="B431" s="316"/>
      <c r="C431" s="316"/>
      <c r="D431" s="313"/>
      <c r="E431" s="60">
        <v>2</v>
      </c>
      <c r="F431" s="75" t="s">
        <v>228</v>
      </c>
      <c r="G431" s="31" t="s">
        <v>229</v>
      </c>
      <c r="H431" s="77">
        <v>4006639</v>
      </c>
      <c r="I431" s="61">
        <f t="shared" ref="I431" si="781">IFERROR(H431/H435,"-")</f>
        <v>0.12497634063004731</v>
      </c>
      <c r="J431" s="48">
        <v>28</v>
      </c>
      <c r="K431" s="61">
        <f t="shared" ref="K431" si="782">IFERROR(J431/J435,"-")</f>
        <v>0.16766467065868262</v>
      </c>
      <c r="L431" s="103">
        <f t="shared" si="714"/>
        <v>143094.25</v>
      </c>
      <c r="M431" s="208">
        <f t="shared" ref="M431:M435" si="783">IFERROR(J431/$R$75,0)</f>
        <v>1.3651877133105802E-2</v>
      </c>
      <c r="P431" s="112"/>
      <c r="Q431" s="112"/>
      <c r="R431" s="112"/>
    </row>
    <row r="432" spans="2:18">
      <c r="B432" s="316"/>
      <c r="C432" s="316"/>
      <c r="D432" s="313"/>
      <c r="E432" s="60">
        <v>3</v>
      </c>
      <c r="F432" s="75" t="s">
        <v>268</v>
      </c>
      <c r="G432" s="34" t="s">
        <v>269</v>
      </c>
      <c r="H432" s="77">
        <v>1481887</v>
      </c>
      <c r="I432" s="61">
        <f t="shared" ref="I432" si="784">IFERROR(H432/H435,"-")</f>
        <v>4.6223484193918869E-2</v>
      </c>
      <c r="J432" s="48">
        <v>12</v>
      </c>
      <c r="K432" s="61">
        <f t="shared" ref="K432" si="785">IFERROR(J432/J435,"-")</f>
        <v>7.1856287425149698E-2</v>
      </c>
      <c r="L432" s="103">
        <f t="shared" si="714"/>
        <v>123490.58333333333</v>
      </c>
      <c r="M432" s="208">
        <f t="shared" si="783"/>
        <v>5.8508044856167727E-3</v>
      </c>
      <c r="P432" s="112"/>
      <c r="Q432" s="112"/>
      <c r="R432" s="112"/>
    </row>
    <row r="433" spans="2:18">
      <c r="B433" s="316"/>
      <c r="C433" s="316"/>
      <c r="D433" s="313"/>
      <c r="E433" s="60">
        <v>4</v>
      </c>
      <c r="F433" s="75" t="s">
        <v>238</v>
      </c>
      <c r="G433" s="34" t="s">
        <v>239</v>
      </c>
      <c r="H433" s="77">
        <v>950858</v>
      </c>
      <c r="I433" s="61">
        <f t="shared" ref="I433" si="786">IFERROR(H433/H435,"-")</f>
        <v>2.9659461034249785E-2</v>
      </c>
      <c r="J433" s="48">
        <v>11</v>
      </c>
      <c r="K433" s="61">
        <f t="shared" ref="K433" si="787">IFERROR(J433/J435,"-")</f>
        <v>6.5868263473053898E-2</v>
      </c>
      <c r="L433" s="103">
        <f t="shared" si="714"/>
        <v>86441.636363636368</v>
      </c>
      <c r="M433" s="208">
        <f t="shared" si="783"/>
        <v>5.3632374451487077E-3</v>
      </c>
      <c r="P433" s="112"/>
      <c r="Q433" s="112"/>
      <c r="R433" s="112"/>
    </row>
    <row r="434" spans="2:18" ht="24">
      <c r="B434" s="316"/>
      <c r="C434" s="316"/>
      <c r="D434" s="313"/>
      <c r="E434" s="63">
        <v>5</v>
      </c>
      <c r="F434" s="79" t="s">
        <v>297</v>
      </c>
      <c r="G434" s="35" t="s">
        <v>298</v>
      </c>
      <c r="H434" s="81">
        <v>900833</v>
      </c>
      <c r="I434" s="101">
        <f t="shared" ref="I434" si="788">IFERROR(H434/H435,"-")</f>
        <v>2.809906554066573E-2</v>
      </c>
      <c r="J434" s="50">
        <v>12</v>
      </c>
      <c r="K434" s="101">
        <f t="shared" ref="K434" si="789">IFERROR(J434/J435,"-")</f>
        <v>7.1856287425149698E-2</v>
      </c>
      <c r="L434" s="104">
        <f t="shared" si="714"/>
        <v>75069.416666666672</v>
      </c>
      <c r="M434" s="209">
        <f t="shared" si="783"/>
        <v>5.8508044856167727E-3</v>
      </c>
      <c r="P434" s="112"/>
      <c r="Q434" s="112"/>
      <c r="R434" s="112"/>
    </row>
    <row r="435" spans="2:18">
      <c r="B435" s="299"/>
      <c r="C435" s="299"/>
      <c r="D435" s="315"/>
      <c r="E435" s="82" t="s">
        <v>151</v>
      </c>
      <c r="F435" s="83"/>
      <c r="G435" s="84"/>
      <c r="H435" s="85">
        <v>32059180</v>
      </c>
      <c r="I435" s="67" t="s">
        <v>132</v>
      </c>
      <c r="J435" s="52">
        <v>167</v>
      </c>
      <c r="K435" s="67" t="s">
        <v>132</v>
      </c>
      <c r="L435" s="106">
        <f t="shared" si="714"/>
        <v>191971.13772455091</v>
      </c>
      <c r="M435" s="210">
        <f t="shared" si="783"/>
        <v>8.1423695758166742E-2</v>
      </c>
      <c r="P435" s="112"/>
      <c r="Q435" s="112"/>
      <c r="R435" s="112"/>
    </row>
    <row r="436" spans="2:18">
      <c r="B436" s="298">
        <v>73</v>
      </c>
      <c r="C436" s="298" t="s">
        <v>34</v>
      </c>
      <c r="D436" s="312">
        <f>R76</f>
        <v>2849</v>
      </c>
      <c r="E436" s="57">
        <v>1</v>
      </c>
      <c r="F436" s="86" t="s">
        <v>240</v>
      </c>
      <c r="G436" s="30" t="s">
        <v>241</v>
      </c>
      <c r="H436" s="235">
        <v>2063356</v>
      </c>
      <c r="I436" s="58">
        <f t="shared" ref="I436" si="790">IFERROR(H436/H441,"-")</f>
        <v>3.0291373879775884E-2</v>
      </c>
      <c r="J436" s="46">
        <v>2</v>
      </c>
      <c r="K436" s="58">
        <f t="shared" ref="K436" si="791">IFERROR(J436/J441,"-")</f>
        <v>7.874015748031496E-3</v>
      </c>
      <c r="L436" s="102">
        <f t="shared" si="714"/>
        <v>1031678</v>
      </c>
      <c r="M436" s="211">
        <f>IFERROR(J436/$R$76,0)</f>
        <v>7.0200070200070197E-4</v>
      </c>
      <c r="P436" s="112"/>
      <c r="Q436" s="112"/>
      <c r="R436" s="112"/>
    </row>
    <row r="437" spans="2:18" ht="24">
      <c r="B437" s="316"/>
      <c r="C437" s="316"/>
      <c r="D437" s="313"/>
      <c r="E437" s="60">
        <v>2</v>
      </c>
      <c r="F437" s="75" t="s">
        <v>291</v>
      </c>
      <c r="G437" s="31" t="s">
        <v>292</v>
      </c>
      <c r="H437" s="77">
        <v>483446</v>
      </c>
      <c r="I437" s="61">
        <f t="shared" ref="I437" si="792">IFERROR(H437/H441,"-")</f>
        <v>7.0972936985581412E-3</v>
      </c>
      <c r="J437" s="48">
        <v>1</v>
      </c>
      <c r="K437" s="61">
        <f t="shared" ref="K437" si="793">IFERROR(J437/J441,"-")</f>
        <v>3.937007874015748E-3</v>
      </c>
      <c r="L437" s="103">
        <f t="shared" si="714"/>
        <v>483446</v>
      </c>
      <c r="M437" s="208">
        <f t="shared" ref="M437:M441" si="794">IFERROR(J437/$R$76,0)</f>
        <v>3.5100035100035098E-4</v>
      </c>
      <c r="P437" s="112"/>
      <c r="Q437" s="112"/>
      <c r="R437" s="112"/>
    </row>
    <row r="438" spans="2:18" ht="24">
      <c r="B438" s="316"/>
      <c r="C438" s="316"/>
      <c r="D438" s="313"/>
      <c r="E438" s="60">
        <v>3</v>
      </c>
      <c r="F438" s="75" t="s">
        <v>266</v>
      </c>
      <c r="G438" s="34" t="s">
        <v>267</v>
      </c>
      <c r="H438" s="77">
        <v>5140425</v>
      </c>
      <c r="I438" s="61">
        <f t="shared" ref="I438" si="795">IFERROR(H438/H441,"-")</f>
        <v>7.5464697112833143E-2</v>
      </c>
      <c r="J438" s="48">
        <v>11</v>
      </c>
      <c r="K438" s="61">
        <f t="shared" ref="K438" si="796">IFERROR(J438/J441,"-")</f>
        <v>4.3307086614173228E-2</v>
      </c>
      <c r="L438" s="103">
        <f t="shared" si="714"/>
        <v>467311.36363636365</v>
      </c>
      <c r="M438" s="208">
        <f t="shared" si="794"/>
        <v>3.8610038610038611E-3</v>
      </c>
      <c r="P438" s="112"/>
      <c r="Q438" s="112"/>
      <c r="R438" s="112"/>
    </row>
    <row r="439" spans="2:18">
      <c r="B439" s="316"/>
      <c r="C439" s="316"/>
      <c r="D439" s="313"/>
      <c r="E439" s="60">
        <v>4</v>
      </c>
      <c r="F439" s="75" t="s">
        <v>238</v>
      </c>
      <c r="G439" s="34" t="s">
        <v>239</v>
      </c>
      <c r="H439" s="77">
        <v>1482855</v>
      </c>
      <c r="I439" s="61">
        <f t="shared" ref="I439" si="797">IFERROR(H439/H441,"-")</f>
        <v>2.1769251265654144E-2</v>
      </c>
      <c r="J439" s="48">
        <v>10</v>
      </c>
      <c r="K439" s="61">
        <f t="shared" ref="K439" si="798">IFERROR(J439/J441,"-")</f>
        <v>3.937007874015748E-2</v>
      </c>
      <c r="L439" s="103">
        <f t="shared" si="714"/>
        <v>148285.5</v>
      </c>
      <c r="M439" s="208">
        <f t="shared" si="794"/>
        <v>3.5100035100035102E-3</v>
      </c>
      <c r="P439" s="112"/>
      <c r="Q439" s="112"/>
      <c r="R439" s="112"/>
    </row>
    <row r="440" spans="2:18" ht="24">
      <c r="B440" s="316"/>
      <c r="C440" s="316"/>
      <c r="D440" s="313"/>
      <c r="E440" s="63">
        <v>5</v>
      </c>
      <c r="F440" s="79" t="s">
        <v>271</v>
      </c>
      <c r="G440" s="35" t="s">
        <v>272</v>
      </c>
      <c r="H440" s="81">
        <v>4238081</v>
      </c>
      <c r="I440" s="101">
        <f t="shared" ref="I440" si="799">IFERROR(H440/H441,"-")</f>
        <v>6.2217715267638966E-2</v>
      </c>
      <c r="J440" s="50">
        <v>31</v>
      </c>
      <c r="K440" s="101">
        <f t="shared" ref="K440" si="800">IFERROR(J440/J441,"-")</f>
        <v>0.12204724409448819</v>
      </c>
      <c r="L440" s="104">
        <f t="shared" si="714"/>
        <v>136712.29032258064</v>
      </c>
      <c r="M440" s="209">
        <f t="shared" si="794"/>
        <v>1.0881010881010881E-2</v>
      </c>
      <c r="P440" s="112"/>
      <c r="Q440" s="112"/>
      <c r="R440" s="112"/>
    </row>
    <row r="441" spans="2:18">
      <c r="B441" s="299"/>
      <c r="C441" s="299"/>
      <c r="D441" s="315"/>
      <c r="E441" s="82" t="s">
        <v>151</v>
      </c>
      <c r="F441" s="83"/>
      <c r="G441" s="84"/>
      <c r="H441" s="85">
        <v>68116950</v>
      </c>
      <c r="I441" s="67" t="s">
        <v>132</v>
      </c>
      <c r="J441" s="52">
        <v>254</v>
      </c>
      <c r="K441" s="67" t="s">
        <v>132</v>
      </c>
      <c r="L441" s="106">
        <f t="shared" si="714"/>
        <v>268176.96850393701</v>
      </c>
      <c r="M441" s="210">
        <f t="shared" si="794"/>
        <v>8.915408915408915E-2</v>
      </c>
      <c r="P441" s="112"/>
      <c r="Q441" s="112"/>
      <c r="R441" s="112"/>
    </row>
    <row r="442" spans="2:18">
      <c r="B442" s="298">
        <v>74</v>
      </c>
      <c r="C442" s="298" t="s">
        <v>35</v>
      </c>
      <c r="D442" s="312">
        <f>R77</f>
        <v>1287</v>
      </c>
      <c r="E442" s="57">
        <v>1</v>
      </c>
      <c r="F442" s="86" t="s">
        <v>232</v>
      </c>
      <c r="G442" s="30" t="s">
        <v>233</v>
      </c>
      <c r="H442" s="235">
        <v>5939040</v>
      </c>
      <c r="I442" s="58">
        <f t="shared" ref="I442" si="801">IFERROR(H442/H447,"-")</f>
        <v>0.17481081176543309</v>
      </c>
      <c r="J442" s="46">
        <v>33</v>
      </c>
      <c r="K442" s="58">
        <f t="shared" ref="K442" si="802">IFERROR(J442/J447,"-")</f>
        <v>0.30555555555555558</v>
      </c>
      <c r="L442" s="102">
        <f t="shared" si="714"/>
        <v>179970.90909090909</v>
      </c>
      <c r="M442" s="211">
        <f>IFERROR(J442/$R$77,0)</f>
        <v>2.564102564102564E-2</v>
      </c>
      <c r="P442" s="112"/>
      <c r="Q442" s="112"/>
      <c r="R442" s="112"/>
    </row>
    <row r="443" spans="2:18">
      <c r="B443" s="316"/>
      <c r="C443" s="316"/>
      <c r="D443" s="313"/>
      <c r="E443" s="60">
        <v>2</v>
      </c>
      <c r="F443" s="75" t="s">
        <v>268</v>
      </c>
      <c r="G443" s="31" t="s">
        <v>269</v>
      </c>
      <c r="H443" s="77">
        <v>1971224</v>
      </c>
      <c r="I443" s="61">
        <f t="shared" ref="I443" si="803">IFERROR(H443/H447,"-")</f>
        <v>5.8021375106331E-2</v>
      </c>
      <c r="J443" s="48">
        <v>11</v>
      </c>
      <c r="K443" s="61">
        <f t="shared" ref="K443" si="804">IFERROR(J443/J447,"-")</f>
        <v>0.10185185185185185</v>
      </c>
      <c r="L443" s="103">
        <f t="shared" si="714"/>
        <v>179202.18181818182</v>
      </c>
      <c r="M443" s="208">
        <f t="shared" ref="M443:M447" si="805">IFERROR(J443/$R$77,0)</f>
        <v>8.5470085470085479E-3</v>
      </c>
      <c r="P443" s="112"/>
      <c r="Q443" s="112"/>
      <c r="R443" s="112"/>
    </row>
    <row r="444" spans="2:18">
      <c r="B444" s="316"/>
      <c r="C444" s="316"/>
      <c r="D444" s="313"/>
      <c r="E444" s="60">
        <v>3</v>
      </c>
      <c r="F444" s="75" t="s">
        <v>258</v>
      </c>
      <c r="G444" s="34" t="s">
        <v>259</v>
      </c>
      <c r="H444" s="77">
        <v>3995634</v>
      </c>
      <c r="I444" s="61">
        <f t="shared" ref="I444" si="806">IFERROR(H444/H447,"-")</f>
        <v>0.11760823686278665</v>
      </c>
      <c r="J444" s="48">
        <v>23</v>
      </c>
      <c r="K444" s="61">
        <f t="shared" ref="K444" si="807">IFERROR(J444/J447,"-")</f>
        <v>0.21296296296296297</v>
      </c>
      <c r="L444" s="103">
        <f t="shared" si="714"/>
        <v>173723.21739130435</v>
      </c>
      <c r="M444" s="208">
        <f t="shared" si="805"/>
        <v>1.7871017871017872E-2</v>
      </c>
      <c r="P444" s="112"/>
      <c r="Q444" s="112"/>
      <c r="R444" s="112"/>
    </row>
    <row r="445" spans="2:18">
      <c r="B445" s="316"/>
      <c r="C445" s="316"/>
      <c r="D445" s="313"/>
      <c r="E445" s="60">
        <v>4</v>
      </c>
      <c r="F445" s="75" t="s">
        <v>242</v>
      </c>
      <c r="G445" s="34" t="s">
        <v>243</v>
      </c>
      <c r="H445" s="77">
        <v>1207223</v>
      </c>
      <c r="I445" s="61">
        <f t="shared" ref="I445" si="808">IFERROR(H445/H447,"-")</f>
        <v>3.5533627086515904E-2</v>
      </c>
      <c r="J445" s="48">
        <v>7</v>
      </c>
      <c r="K445" s="61">
        <f t="shared" ref="K445" si="809">IFERROR(J445/J447,"-")</f>
        <v>6.4814814814814811E-2</v>
      </c>
      <c r="L445" s="103">
        <f t="shared" si="714"/>
        <v>172460.42857142858</v>
      </c>
      <c r="M445" s="208">
        <f t="shared" si="805"/>
        <v>5.439005439005439E-3</v>
      </c>
      <c r="P445" s="112"/>
      <c r="Q445" s="112"/>
      <c r="R445" s="112"/>
    </row>
    <row r="446" spans="2:18">
      <c r="B446" s="316"/>
      <c r="C446" s="316"/>
      <c r="D446" s="313"/>
      <c r="E446" s="63">
        <v>5</v>
      </c>
      <c r="F446" s="79" t="s">
        <v>238</v>
      </c>
      <c r="G446" s="35" t="s">
        <v>239</v>
      </c>
      <c r="H446" s="81">
        <v>435413</v>
      </c>
      <c r="I446" s="101">
        <f t="shared" ref="I446" si="810">IFERROR(H446/H447,"-")</f>
        <v>1.2816027503303988E-2</v>
      </c>
      <c r="J446" s="50">
        <v>3</v>
      </c>
      <c r="K446" s="101">
        <f t="shared" ref="K446" si="811">IFERROR(J446/J447,"-")</f>
        <v>2.7777777777777776E-2</v>
      </c>
      <c r="L446" s="104">
        <f t="shared" si="714"/>
        <v>145137.66666666666</v>
      </c>
      <c r="M446" s="209">
        <f t="shared" si="805"/>
        <v>2.331002331002331E-3</v>
      </c>
      <c r="P446" s="112"/>
      <c r="Q446" s="112"/>
      <c r="R446" s="112"/>
    </row>
    <row r="447" spans="2:18" ht="14.25" thickBot="1">
      <c r="B447" s="316"/>
      <c r="C447" s="316"/>
      <c r="D447" s="313"/>
      <c r="E447" s="158" t="s">
        <v>151</v>
      </c>
      <c r="F447" s="156"/>
      <c r="G447" s="157"/>
      <c r="H447" s="236">
        <v>33974100</v>
      </c>
      <c r="I447" s="69" t="s">
        <v>132</v>
      </c>
      <c r="J447" s="237">
        <v>108</v>
      </c>
      <c r="K447" s="69" t="s">
        <v>132</v>
      </c>
      <c r="L447" s="230">
        <f t="shared" si="714"/>
        <v>314575</v>
      </c>
      <c r="M447" s="211">
        <f t="shared" si="805"/>
        <v>8.3916083916083919E-2</v>
      </c>
      <c r="P447" s="112"/>
      <c r="Q447" s="112"/>
      <c r="R447" s="112"/>
    </row>
    <row r="448" spans="2:18" ht="14.25" thickTop="1">
      <c r="B448" s="317" t="s">
        <v>128</v>
      </c>
      <c r="C448" s="318"/>
      <c r="D448" s="324">
        <f>R78</f>
        <v>1252666</v>
      </c>
      <c r="E448" s="70">
        <v>1</v>
      </c>
      <c r="F448" s="71" t="str">
        <f>'地区別_在宅患者の疾病傾向(一人当たり医療費)'!F52</f>
        <v>0601</v>
      </c>
      <c r="G448" s="41" t="str">
        <f>'地区別_在宅患者の疾病傾向(一人当たり医療費)'!G52</f>
        <v>パーキンソン病</v>
      </c>
      <c r="H448" s="72">
        <f>'地区別_在宅患者の疾病傾向(一人当たり医療費)'!H52</f>
        <v>1144723989</v>
      </c>
      <c r="I448" s="73">
        <f>'地区別_在宅患者の疾病傾向(一人当たり医療費)'!I52</f>
        <v>2.9523113483039636E-2</v>
      </c>
      <c r="J448" s="74">
        <f>'地区別_在宅患者の疾病傾向(一人当たり医療費)'!J52</f>
        <v>7101</v>
      </c>
      <c r="K448" s="73">
        <f>'地区別_在宅患者の疾病傾向(一人当たり医療費)'!K52</f>
        <v>5.3163135434603576E-2</v>
      </c>
      <c r="L448" s="105">
        <f>'地区別_在宅患者の疾病傾向(一人当たり医療費)'!L52</f>
        <v>161206.02577101818</v>
      </c>
      <c r="M448" s="212">
        <f>'地区別_在宅患者の疾病傾向(一人当たり医療費)'!M52</f>
        <v>5.6687097757901943E-3</v>
      </c>
      <c r="P448" s="112"/>
      <c r="Q448" s="112"/>
      <c r="R448" s="112"/>
    </row>
    <row r="449" spans="2:18">
      <c r="B449" s="319"/>
      <c r="C449" s="320"/>
      <c r="D449" s="325"/>
      <c r="E449" s="60">
        <v>2</v>
      </c>
      <c r="F449" s="75" t="str">
        <f>'地区別_在宅患者の疾病傾向(一人当たり医療費)'!F53</f>
        <v>0602</v>
      </c>
      <c r="G449" s="76" t="str">
        <f>'地区別_在宅患者の疾病傾向(一人当たり医療費)'!G53</f>
        <v>アルツハイマー病</v>
      </c>
      <c r="H449" s="77">
        <f>'地区別_在宅患者の疾病傾向(一人当たり医療費)'!H53</f>
        <v>4198135706</v>
      </c>
      <c r="I449" s="61">
        <f>'地区別_在宅患者の疾病傾向(一人当たり医療費)'!I53</f>
        <v>0.10827242030081953</v>
      </c>
      <c r="J449" s="48">
        <f>'地区別_在宅患者の疾病傾向(一人当たり医療費)'!J53</f>
        <v>30331</v>
      </c>
      <c r="K449" s="61">
        <f>'地区別_在宅患者の疾病傾向(一人当たり医療費)'!K53</f>
        <v>0.22707943400464176</v>
      </c>
      <c r="L449" s="103">
        <f>'地区別_在宅患者の疾病傾向(一人当たり医療費)'!L53</f>
        <v>138410.72519864165</v>
      </c>
      <c r="M449" s="208">
        <f>'地区別_在宅患者の疾病傾向(一人当たり医療費)'!M53</f>
        <v>2.4213158176241711E-2</v>
      </c>
      <c r="P449" s="112"/>
      <c r="Q449" s="112"/>
      <c r="R449" s="112"/>
    </row>
    <row r="450" spans="2:18">
      <c r="B450" s="319"/>
      <c r="C450" s="320"/>
      <c r="D450" s="325"/>
      <c r="E450" s="60">
        <v>3</v>
      </c>
      <c r="F450" s="75" t="str">
        <f>'地区別_在宅患者の疾病傾向(一人当たり医療費)'!F54</f>
        <v>0209</v>
      </c>
      <c r="G450" s="78" t="str">
        <f>'地区別_在宅患者の疾病傾向(一人当たり医療費)'!G54</f>
        <v>白血病</v>
      </c>
      <c r="H450" s="77">
        <f>'地区別_在宅患者の疾病傾向(一人当たり医療費)'!H54</f>
        <v>28976729</v>
      </c>
      <c r="I450" s="61">
        <f>'地区別_在宅患者の疾病傾向(一人当たり医療費)'!I54</f>
        <v>7.4732709968069479E-4</v>
      </c>
      <c r="J450" s="48">
        <f>'地区別_在宅患者の疾病傾向(一人当たり医療費)'!J54</f>
        <v>212</v>
      </c>
      <c r="K450" s="61">
        <f>'地区別_在宅患者の疾病傾向(一人当たり医療費)'!K54</f>
        <v>1.5871827506176537E-3</v>
      </c>
      <c r="L450" s="103">
        <f>'地区別_在宅患者の疾病傾向(一人当たり医療費)'!L54</f>
        <v>136682.68396226416</v>
      </c>
      <c r="M450" s="208">
        <f>'地区別_在宅患者の疾病傾向(一人当たり医療費)'!M54</f>
        <v>1.6923904696064234E-4</v>
      </c>
      <c r="P450" s="112"/>
      <c r="Q450" s="112"/>
      <c r="R450" s="112"/>
    </row>
    <row r="451" spans="2:18">
      <c r="B451" s="319"/>
      <c r="C451" s="320"/>
      <c r="D451" s="325"/>
      <c r="E451" s="60">
        <v>4</v>
      </c>
      <c r="F451" s="75" t="str">
        <f>'地区別_在宅患者の疾病傾向(一人当たり医療費)'!F55</f>
        <v>1402</v>
      </c>
      <c r="G451" s="78" t="str">
        <f>'地区別_在宅患者の疾病傾向(一人当たり医療費)'!G55</f>
        <v>腎不全</v>
      </c>
      <c r="H451" s="77">
        <f>'地区別_在宅患者の疾病傾向(一人当たり医療費)'!H55</f>
        <v>1551128791</v>
      </c>
      <c r="I451" s="61">
        <f>'地区別_在宅患者の疾病傾向(一人当たり医療費)'!I55</f>
        <v>4.0004535384558164E-2</v>
      </c>
      <c r="J451" s="48">
        <f>'地区別_在宅患者の疾病傾向(一人当たり医療費)'!J55</f>
        <v>12867</v>
      </c>
      <c r="K451" s="61">
        <f>'地区別_在宅患者の疾病傾向(一人当たり医療費)'!K55</f>
        <v>9.6331511566968633E-2</v>
      </c>
      <c r="L451" s="103">
        <f>'地区別_在宅患者の疾病傾向(一人当たり医療費)'!L55</f>
        <v>120550.92803295252</v>
      </c>
      <c r="M451" s="208">
        <f>'地区別_在宅患者の疾病傾向(一人当たり医療費)'!M55</f>
        <v>1.0271692534163136E-2</v>
      </c>
      <c r="P451" s="112"/>
      <c r="Q451" s="112"/>
      <c r="R451" s="112"/>
    </row>
    <row r="452" spans="2:18">
      <c r="B452" s="319"/>
      <c r="C452" s="320"/>
      <c r="D452" s="325"/>
      <c r="E452" s="63">
        <v>5</v>
      </c>
      <c r="F452" s="79" t="str">
        <f>'地区別_在宅患者の疾病傾向(一人当たり医療費)'!F56</f>
        <v>1009</v>
      </c>
      <c r="G452" s="80" t="str">
        <f>'地区別_在宅患者の疾病傾向(一人当たり医療費)'!G56</f>
        <v>慢性閉塞性肺疾患</v>
      </c>
      <c r="H452" s="81">
        <f>'地区別_在宅患者の疾病傾向(一人当たり医療費)'!H56</f>
        <v>1742705732</v>
      </c>
      <c r="I452" s="101">
        <f>'地区別_在宅患者の疾病傾向(一人当たり医療費)'!I56</f>
        <v>4.4945418797700809E-2</v>
      </c>
      <c r="J452" s="50">
        <f>'地区別_在宅患者の疾病傾向(一人当たり医療費)'!J56</f>
        <v>17001</v>
      </c>
      <c r="K452" s="101">
        <f>'地区別_在宅患者の疾病傾向(一人当たり医療費)'!K56</f>
        <v>0.12728157520401287</v>
      </c>
      <c r="L452" s="104">
        <f>'地区別_在宅患者の疾病傾向(一人当たり医療費)'!L56</f>
        <v>102506.0721134051</v>
      </c>
      <c r="M452" s="209">
        <f>'地区別_在宅患者の疾病傾向(一人当たり医療費)'!M56</f>
        <v>1.3571853949895662E-2</v>
      </c>
      <c r="P452" s="112"/>
      <c r="Q452" s="112"/>
      <c r="R452" s="112"/>
    </row>
    <row r="453" spans="2:18">
      <c r="B453" s="321"/>
      <c r="C453" s="322"/>
      <c r="D453" s="325"/>
      <c r="E453" s="185" t="s">
        <v>151</v>
      </c>
      <c r="F453" s="83"/>
      <c r="G453" s="84"/>
      <c r="H453" s="85">
        <f>'地区別_在宅患者の疾病傾向(一人当たり医療費)'!H57</f>
        <v>38773823420</v>
      </c>
      <c r="I453" s="67" t="str">
        <f>'地区別_在宅患者の疾病傾向(一人当たり医療費)'!I57</f>
        <v>-</v>
      </c>
      <c r="J453" s="52">
        <f>'地区別_在宅患者の疾病傾向(一人当たり医療費)'!J57</f>
        <v>133570</v>
      </c>
      <c r="K453" s="67" t="str">
        <f>'地区別_在宅患者の疾病傾向(一人当たり医療費)'!K57</f>
        <v>-</v>
      </c>
      <c r="L453" s="106">
        <f>'地区別_在宅患者の疾病傾向(一人当たり医療費)'!L57</f>
        <v>290288.41371565469</v>
      </c>
      <c r="M453" s="210">
        <f>'地区別_在宅患者の疾病傾向(一人当たり医療費)'!M57</f>
        <v>0.10662858255911792</v>
      </c>
      <c r="P453" s="112"/>
      <c r="Q453" s="112"/>
      <c r="R453" s="112"/>
    </row>
    <row r="454" spans="2:18">
      <c r="D454" s="326"/>
    </row>
    <row r="455" spans="2:18">
      <c r="D455" s="327"/>
    </row>
    <row r="456" spans="2:18">
      <c r="D456" s="327"/>
    </row>
    <row r="457" spans="2:18">
      <c r="D457" s="327"/>
    </row>
    <row r="458" spans="2:18">
      <c r="D458" s="327"/>
    </row>
    <row r="459" spans="2:18">
      <c r="D459" s="327"/>
    </row>
    <row r="460" spans="2:18">
      <c r="D460" s="326"/>
    </row>
    <row r="461" spans="2:18">
      <c r="D461" s="327"/>
    </row>
    <row r="462" spans="2:18">
      <c r="D462" s="327"/>
    </row>
    <row r="463" spans="2:18">
      <c r="D463" s="327"/>
    </row>
    <row r="464" spans="2:18">
      <c r="D464" s="327"/>
    </row>
    <row r="465" spans="4:4">
      <c r="D465" s="327"/>
    </row>
  </sheetData>
  <mergeCells count="227">
    <mergeCell ref="D424:D429"/>
    <mergeCell ref="D430:D435"/>
    <mergeCell ref="D436:D441"/>
    <mergeCell ref="D442:D447"/>
    <mergeCell ref="D448:D453"/>
    <mergeCell ref="D454:D459"/>
    <mergeCell ref="D460:D465"/>
    <mergeCell ref="D370:D375"/>
    <mergeCell ref="D376:D381"/>
    <mergeCell ref="D382:D387"/>
    <mergeCell ref="D388:D393"/>
    <mergeCell ref="D394:D399"/>
    <mergeCell ref="D400:D405"/>
    <mergeCell ref="D406:D411"/>
    <mergeCell ref="D412:D417"/>
    <mergeCell ref="D418:D423"/>
    <mergeCell ref="D316:D321"/>
    <mergeCell ref="D322:D327"/>
    <mergeCell ref="D328:D333"/>
    <mergeCell ref="D334:D339"/>
    <mergeCell ref="D340:D345"/>
    <mergeCell ref="D346:D351"/>
    <mergeCell ref="D352:D357"/>
    <mergeCell ref="D358:D363"/>
    <mergeCell ref="D364:D369"/>
    <mergeCell ref="D262:D267"/>
    <mergeCell ref="D268:D273"/>
    <mergeCell ref="D274:D279"/>
    <mergeCell ref="D280:D285"/>
    <mergeCell ref="D286:D291"/>
    <mergeCell ref="D292:D297"/>
    <mergeCell ref="D298:D303"/>
    <mergeCell ref="D304:D309"/>
    <mergeCell ref="D310:D315"/>
    <mergeCell ref="D208:D213"/>
    <mergeCell ref="D214:D219"/>
    <mergeCell ref="D220:D225"/>
    <mergeCell ref="D226:D231"/>
    <mergeCell ref="D232:D237"/>
    <mergeCell ref="D238:D243"/>
    <mergeCell ref="D244:D249"/>
    <mergeCell ref="D250:D255"/>
    <mergeCell ref="D256:D261"/>
    <mergeCell ref="D154:D159"/>
    <mergeCell ref="D160:D165"/>
    <mergeCell ref="D166:D171"/>
    <mergeCell ref="D172:D177"/>
    <mergeCell ref="D178:D183"/>
    <mergeCell ref="D184:D189"/>
    <mergeCell ref="D190:D195"/>
    <mergeCell ref="D196:D201"/>
    <mergeCell ref="D202:D207"/>
    <mergeCell ref="D100:D105"/>
    <mergeCell ref="D106:D111"/>
    <mergeCell ref="D112:D117"/>
    <mergeCell ref="D118:D123"/>
    <mergeCell ref="D124:D129"/>
    <mergeCell ref="D130:D135"/>
    <mergeCell ref="D136:D141"/>
    <mergeCell ref="D142:D147"/>
    <mergeCell ref="D148:D153"/>
    <mergeCell ref="D46:D51"/>
    <mergeCell ref="D52:D57"/>
    <mergeCell ref="D58:D63"/>
    <mergeCell ref="D64:D69"/>
    <mergeCell ref="D70:D75"/>
    <mergeCell ref="D76:D81"/>
    <mergeCell ref="D82:D87"/>
    <mergeCell ref="D88:D93"/>
    <mergeCell ref="D94:D99"/>
    <mergeCell ref="F3:G3"/>
    <mergeCell ref="B4:B9"/>
    <mergeCell ref="C4:C9"/>
    <mergeCell ref="B10:B15"/>
    <mergeCell ref="C10:C15"/>
    <mergeCell ref="B16:B21"/>
    <mergeCell ref="C16:C21"/>
    <mergeCell ref="B40:B45"/>
    <mergeCell ref="C40:C45"/>
    <mergeCell ref="D4:D9"/>
    <mergeCell ref="D10:D15"/>
    <mergeCell ref="D16:D21"/>
    <mergeCell ref="D22:D27"/>
    <mergeCell ref="D28:D33"/>
    <mergeCell ref="D34:D39"/>
    <mergeCell ref="D40:D45"/>
    <mergeCell ref="B46:B51"/>
    <mergeCell ref="C46:C51"/>
    <mergeCell ref="B52:B57"/>
    <mergeCell ref="C52:C57"/>
    <mergeCell ref="B22:B27"/>
    <mergeCell ref="C22:C27"/>
    <mergeCell ref="B28:B33"/>
    <mergeCell ref="C28:C33"/>
    <mergeCell ref="B34:B39"/>
    <mergeCell ref="C34:C39"/>
    <mergeCell ref="B76:B81"/>
    <mergeCell ref="C76:C81"/>
    <mergeCell ref="B82:B87"/>
    <mergeCell ref="C82:C87"/>
    <mergeCell ref="B88:B93"/>
    <mergeCell ref="C88:C93"/>
    <mergeCell ref="B58:B63"/>
    <mergeCell ref="C58:C63"/>
    <mergeCell ref="B64:B69"/>
    <mergeCell ref="C64:C69"/>
    <mergeCell ref="B70:B75"/>
    <mergeCell ref="C70:C75"/>
    <mergeCell ref="B112:B117"/>
    <mergeCell ref="C112:C117"/>
    <mergeCell ref="B118:B123"/>
    <mergeCell ref="C118:C123"/>
    <mergeCell ref="B124:B129"/>
    <mergeCell ref="C124:C129"/>
    <mergeCell ref="B94:B99"/>
    <mergeCell ref="C94:C99"/>
    <mergeCell ref="B100:B105"/>
    <mergeCell ref="C100:C105"/>
    <mergeCell ref="B106:B111"/>
    <mergeCell ref="C106:C111"/>
    <mergeCell ref="B148:B153"/>
    <mergeCell ref="C148:C153"/>
    <mergeCell ref="B154:B159"/>
    <mergeCell ref="C154:C159"/>
    <mergeCell ref="B160:B165"/>
    <mergeCell ref="C160:C165"/>
    <mergeCell ref="B130:B135"/>
    <mergeCell ref="C130:C135"/>
    <mergeCell ref="B136:B141"/>
    <mergeCell ref="C136:C141"/>
    <mergeCell ref="B142:B147"/>
    <mergeCell ref="C142:C147"/>
    <mergeCell ref="B184:B189"/>
    <mergeCell ref="C184:C189"/>
    <mergeCell ref="B190:B195"/>
    <mergeCell ref="C190:C195"/>
    <mergeCell ref="B196:B201"/>
    <mergeCell ref="C196:C201"/>
    <mergeCell ref="B166:B171"/>
    <mergeCell ref="C166:C171"/>
    <mergeCell ref="B172:B177"/>
    <mergeCell ref="C172:C177"/>
    <mergeCell ref="B178:B183"/>
    <mergeCell ref="C178:C183"/>
    <mergeCell ref="B220:B225"/>
    <mergeCell ref="C220:C225"/>
    <mergeCell ref="B226:B231"/>
    <mergeCell ref="C226:C231"/>
    <mergeCell ref="B232:B237"/>
    <mergeCell ref="C232:C237"/>
    <mergeCell ref="B202:B207"/>
    <mergeCell ref="C202:C207"/>
    <mergeCell ref="B208:B213"/>
    <mergeCell ref="C208:C213"/>
    <mergeCell ref="B214:B219"/>
    <mergeCell ref="C214:C219"/>
    <mergeCell ref="B256:B261"/>
    <mergeCell ref="C256:C261"/>
    <mergeCell ref="B262:B267"/>
    <mergeCell ref="C262:C267"/>
    <mergeCell ref="B268:B273"/>
    <mergeCell ref="C268:C273"/>
    <mergeCell ref="B238:B243"/>
    <mergeCell ref="C238:C243"/>
    <mergeCell ref="B244:B249"/>
    <mergeCell ref="C244:C249"/>
    <mergeCell ref="B250:B255"/>
    <mergeCell ref="C250:C255"/>
    <mergeCell ref="B292:B297"/>
    <mergeCell ref="C292:C297"/>
    <mergeCell ref="B298:B303"/>
    <mergeCell ref="C298:C303"/>
    <mergeCell ref="B304:B309"/>
    <mergeCell ref="C304:C309"/>
    <mergeCell ref="B274:B279"/>
    <mergeCell ref="C274:C279"/>
    <mergeCell ref="B280:B285"/>
    <mergeCell ref="C280:C285"/>
    <mergeCell ref="B286:B291"/>
    <mergeCell ref="C286:C291"/>
    <mergeCell ref="B328:B333"/>
    <mergeCell ref="C328:C333"/>
    <mergeCell ref="B334:B339"/>
    <mergeCell ref="C334:C339"/>
    <mergeCell ref="B340:B345"/>
    <mergeCell ref="C340:C345"/>
    <mergeCell ref="B310:B315"/>
    <mergeCell ref="C310:C315"/>
    <mergeCell ref="B316:B321"/>
    <mergeCell ref="C316:C321"/>
    <mergeCell ref="B322:B327"/>
    <mergeCell ref="C322:C327"/>
    <mergeCell ref="B364:B369"/>
    <mergeCell ref="C364:C369"/>
    <mergeCell ref="B370:B375"/>
    <mergeCell ref="C370:C375"/>
    <mergeCell ref="B376:B381"/>
    <mergeCell ref="C376:C381"/>
    <mergeCell ref="B346:B351"/>
    <mergeCell ref="C346:C351"/>
    <mergeCell ref="B352:B357"/>
    <mergeCell ref="C352:C357"/>
    <mergeCell ref="B358:B363"/>
    <mergeCell ref="C358:C363"/>
    <mergeCell ref="B400:B405"/>
    <mergeCell ref="C400:C405"/>
    <mergeCell ref="B406:B411"/>
    <mergeCell ref="C406:C411"/>
    <mergeCell ref="B412:B417"/>
    <mergeCell ref="C412:C417"/>
    <mergeCell ref="B382:B387"/>
    <mergeCell ref="C382:C387"/>
    <mergeCell ref="B388:B393"/>
    <mergeCell ref="C388:C393"/>
    <mergeCell ref="B394:B399"/>
    <mergeCell ref="C394:C399"/>
    <mergeCell ref="B436:B441"/>
    <mergeCell ref="C436:C441"/>
    <mergeCell ref="B442:B447"/>
    <mergeCell ref="C442:C447"/>
    <mergeCell ref="B448:C453"/>
    <mergeCell ref="B418:B423"/>
    <mergeCell ref="C418:C423"/>
    <mergeCell ref="B424:B429"/>
    <mergeCell ref="C424:C429"/>
    <mergeCell ref="B430:B435"/>
    <mergeCell ref="C430:C435"/>
  </mergeCells>
  <phoneticPr fontId="3"/>
  <pageMargins left="0.47244094488188981" right="0.23622047244094491" top="0.43307086614173229" bottom="0.31496062992125984" header="0.31496062992125984" footer="0.19685039370078741"/>
  <pageSetup paperSize="9" scale="62" orientation="portrait" r:id="rId1"/>
  <headerFooter>
    <oddHeader>&amp;R&amp;"ＭＳ 明朝,標準"&amp;12 2-14.在宅医療に係る分析</oddHeader>
  </headerFooter>
  <rowBreaks count="5" manualBreakCount="5">
    <brk id="81" max="16383" man="1"/>
    <brk id="165" max="12" man="1"/>
    <brk id="237" max="16383" man="1"/>
    <brk id="309" max="16383" man="1"/>
    <brk id="387" max="12" man="1"/>
  </rowBreaks>
  <ignoredErrors>
    <ignoredError sqref="F4:F8 F10:F14 F16:F20 F22:F26 F28:F32 F34:F38 F40:F44 F46:F50 F52:F56 F58:F62 F64:F68 F70:F74 F76:F80 F82:F86 F88:F92 F94:F98 F100:F104 F106:F110 F112:F116 F118:F122 F124:F128 F130:F134 F136:F140 F142:F146 F148:F152 F154:F158 F160:F164 F166:F170 F172:F176 F178:F182 F184:F188 F190:F194 F196:F200 F202:F206 F208:F212 F214:F218 F220:F224 F226:F230 F232:F236 F238:F242 F244:F248 F250:F254 F256:F260 F262:F266 F268:F272 F274:F278 F280:F284 F286:F290 F292:F296 F298:F302 F304:F308 F310:F314 F316:F320 F322:F326 F328:F332 F334:F338 F340:F344 F346:F350 F352:F356 F358:F362 F364:F368 F370:F374 F376:F380 F382:F386 F388:F392 F394:F398 F400:F404 F406:F410 F412:F416 F418:F422 F424:F428 F430:F434 F436:F440 F442:F446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22"/>
  <sheetViews>
    <sheetView showGridLines="0" zoomScaleNormal="100" zoomScaleSheetLayoutView="100" workbookViewId="0"/>
  </sheetViews>
  <sheetFormatPr defaultColWidth="9" defaultRowHeight="13.5"/>
  <cols>
    <col min="1" max="1" width="4.625" style="12" customWidth="1"/>
    <col min="2" max="2" width="3.25" style="12" customWidth="1"/>
    <col min="3" max="3" width="18.625" style="12" customWidth="1"/>
    <col min="4" max="5" width="14.125" style="12" customWidth="1"/>
    <col min="6" max="8" width="13.5" style="12" customWidth="1"/>
    <col min="9" max="9" width="9" style="12"/>
    <col min="10" max="11" width="9.875" style="12" bestFit="1" customWidth="1"/>
    <col min="12" max="16384" width="9" style="12"/>
  </cols>
  <sheetData>
    <row r="1" spans="1:8" ht="16.5" customHeight="1">
      <c r="A1" s="11" t="s">
        <v>189</v>
      </c>
    </row>
    <row r="2" spans="1:8" ht="16.5" customHeight="1">
      <c r="A2" s="11" t="s">
        <v>170</v>
      </c>
    </row>
    <row r="3" spans="1:8" ht="61.5" customHeight="1">
      <c r="B3" s="13"/>
      <c r="C3" s="54" t="s">
        <v>74</v>
      </c>
      <c r="D3" s="145" t="s">
        <v>185</v>
      </c>
      <c r="E3" s="145" t="s">
        <v>184</v>
      </c>
      <c r="F3" s="145" t="s">
        <v>183</v>
      </c>
      <c r="G3" s="145" t="s">
        <v>182</v>
      </c>
      <c r="H3" s="145" t="s">
        <v>186</v>
      </c>
    </row>
    <row r="4" spans="1:8" s="112" customFormat="1">
      <c r="B4" s="239">
        <v>1</v>
      </c>
      <c r="C4" s="56" t="s">
        <v>143</v>
      </c>
      <c r="D4" s="230">
        <v>602</v>
      </c>
      <c r="E4" s="230">
        <v>225</v>
      </c>
      <c r="F4" s="230">
        <v>20</v>
      </c>
      <c r="G4" s="230">
        <v>26</v>
      </c>
      <c r="H4" s="230">
        <v>185</v>
      </c>
    </row>
    <row r="5" spans="1:8" s="112" customFormat="1">
      <c r="B5" s="239">
        <v>2</v>
      </c>
      <c r="C5" s="56" t="s">
        <v>144</v>
      </c>
      <c r="D5" s="230">
        <v>368</v>
      </c>
      <c r="E5" s="230">
        <v>107</v>
      </c>
      <c r="F5" s="230">
        <v>18</v>
      </c>
      <c r="G5" s="230">
        <v>23</v>
      </c>
      <c r="H5" s="230">
        <v>145</v>
      </c>
    </row>
    <row r="6" spans="1:8" s="112" customFormat="1">
      <c r="B6" s="239">
        <v>3</v>
      </c>
      <c r="C6" s="56" t="s">
        <v>145</v>
      </c>
      <c r="D6" s="230">
        <v>556</v>
      </c>
      <c r="E6" s="230">
        <v>192</v>
      </c>
      <c r="F6" s="230">
        <v>32</v>
      </c>
      <c r="G6" s="230">
        <v>42</v>
      </c>
      <c r="H6" s="230">
        <v>209</v>
      </c>
    </row>
    <row r="7" spans="1:8" s="112" customFormat="1">
      <c r="B7" s="239">
        <v>4</v>
      </c>
      <c r="C7" s="56" t="s">
        <v>146</v>
      </c>
      <c r="D7" s="230">
        <v>431</v>
      </c>
      <c r="E7" s="230">
        <v>175</v>
      </c>
      <c r="F7" s="230">
        <v>15</v>
      </c>
      <c r="G7" s="230">
        <v>20</v>
      </c>
      <c r="H7" s="230">
        <v>129</v>
      </c>
    </row>
    <row r="8" spans="1:8" s="112" customFormat="1">
      <c r="B8" s="239">
        <v>5</v>
      </c>
      <c r="C8" s="56" t="s">
        <v>147</v>
      </c>
      <c r="D8" s="230">
        <v>330</v>
      </c>
      <c r="E8" s="230">
        <v>122</v>
      </c>
      <c r="F8" s="230">
        <v>16</v>
      </c>
      <c r="G8" s="230">
        <v>24</v>
      </c>
      <c r="H8" s="230">
        <v>103</v>
      </c>
    </row>
    <row r="9" spans="1:8" s="112" customFormat="1">
      <c r="B9" s="239">
        <v>6</v>
      </c>
      <c r="C9" s="56" t="s">
        <v>148</v>
      </c>
      <c r="D9" s="230">
        <v>470</v>
      </c>
      <c r="E9" s="230">
        <v>171</v>
      </c>
      <c r="F9" s="230">
        <v>15</v>
      </c>
      <c r="G9" s="230">
        <v>28</v>
      </c>
      <c r="H9" s="230">
        <v>153</v>
      </c>
    </row>
    <row r="10" spans="1:8" s="112" customFormat="1">
      <c r="B10" s="239">
        <v>7</v>
      </c>
      <c r="C10" s="56" t="s">
        <v>149</v>
      </c>
      <c r="D10" s="230">
        <v>435</v>
      </c>
      <c r="E10" s="230">
        <v>155</v>
      </c>
      <c r="F10" s="230">
        <v>19</v>
      </c>
      <c r="G10" s="230">
        <v>35</v>
      </c>
      <c r="H10" s="230">
        <v>138</v>
      </c>
    </row>
    <row r="11" spans="1:8" s="112" customFormat="1">
      <c r="B11" s="239">
        <v>8</v>
      </c>
      <c r="C11" s="56" t="s">
        <v>150</v>
      </c>
      <c r="D11" s="230">
        <v>1852</v>
      </c>
      <c r="E11" s="230">
        <v>644</v>
      </c>
      <c r="F11" s="230">
        <v>66</v>
      </c>
      <c r="G11" s="230">
        <v>99</v>
      </c>
      <c r="H11" s="230">
        <v>598</v>
      </c>
    </row>
    <row r="12" spans="1:8" s="112" customFormat="1" ht="14.25" thickBot="1">
      <c r="B12" s="239">
        <v>9</v>
      </c>
      <c r="C12" s="56" t="s">
        <v>134</v>
      </c>
      <c r="D12" s="230">
        <v>36</v>
      </c>
      <c r="E12" s="230">
        <v>4</v>
      </c>
      <c r="F12" s="230">
        <v>18</v>
      </c>
      <c r="G12" s="230">
        <v>18</v>
      </c>
      <c r="H12" s="230">
        <v>5</v>
      </c>
    </row>
    <row r="13" spans="1:8" s="112" customFormat="1" ht="14.25" thickTop="1">
      <c r="B13" s="293" t="s">
        <v>1</v>
      </c>
      <c r="C13" s="294"/>
      <c r="D13" s="107">
        <f>SUM(D4:D12)</f>
        <v>5080</v>
      </c>
      <c r="E13" s="107">
        <f>SUM(E4:E12)</f>
        <v>1795</v>
      </c>
      <c r="F13" s="107">
        <f>SUM(F4:F12)</f>
        <v>219</v>
      </c>
      <c r="G13" s="107">
        <f>SUM(G4:G12)</f>
        <v>315</v>
      </c>
      <c r="H13" s="107">
        <f>SUM(H4:H12)</f>
        <v>1665</v>
      </c>
    </row>
    <row r="14" spans="1:8" s="112" customFormat="1">
      <c r="B14" s="240" t="s">
        <v>309</v>
      </c>
    </row>
    <row r="15" spans="1:8" s="112" customFormat="1">
      <c r="B15" s="250" t="s">
        <v>310</v>
      </c>
    </row>
    <row r="16" spans="1:8" s="112" customFormat="1">
      <c r="B16" s="249" t="s">
        <v>311</v>
      </c>
    </row>
    <row r="17" s="112" customFormat="1"/>
    <row r="18" s="112" customFormat="1"/>
    <row r="19" s="112" customFormat="1"/>
    <row r="20" s="112" customFormat="1"/>
    <row r="21" s="112" customFormat="1"/>
    <row r="22" s="112" customFormat="1"/>
  </sheetData>
  <mergeCells count="1">
    <mergeCell ref="B13:C13"/>
  </mergeCells>
  <phoneticPr fontId="3"/>
  <pageMargins left="0.47244094488188981" right="0.23622047244094491" top="0.43307086614173229" bottom="0.31496062992125984" header="0.31496062992125984" footer="0.19685039370078741"/>
  <pageSetup paperSize="9" scale="75" fitToHeight="0" orientation="portrait" r:id="rId1"/>
  <headerFooter>
    <oddHeader>&amp;R&amp;"ＭＳ 明朝,標準"&amp;12 2-14.在宅医療に係る分析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89"/>
  <sheetViews>
    <sheetView showGridLines="0" zoomScaleNormal="100" zoomScaleSheetLayoutView="100" workbookViewId="0"/>
  </sheetViews>
  <sheetFormatPr defaultColWidth="9" defaultRowHeight="13.5"/>
  <cols>
    <col min="1" max="1" width="4.625" style="12" customWidth="1"/>
    <col min="2" max="2" width="3.25" style="12" customWidth="1"/>
    <col min="3" max="3" width="18.625" style="12" customWidth="1"/>
    <col min="4" max="5" width="14.125" style="12" customWidth="1"/>
    <col min="6" max="8" width="13.5" style="12" customWidth="1"/>
    <col min="9" max="10" width="9" style="12"/>
    <col min="11" max="12" width="8.875" customWidth="1"/>
    <col min="13" max="16384" width="9" style="12"/>
  </cols>
  <sheetData>
    <row r="1" spans="1:12" ht="16.5" customHeight="1">
      <c r="A1" s="11" t="s">
        <v>189</v>
      </c>
    </row>
    <row r="2" spans="1:12" ht="16.5" customHeight="1">
      <c r="A2" s="11" t="s">
        <v>95</v>
      </c>
    </row>
    <row r="3" spans="1:12" ht="61.5" customHeight="1">
      <c r="B3" s="13"/>
      <c r="C3" s="54" t="s">
        <v>96</v>
      </c>
      <c r="D3" s="145" t="s">
        <v>185</v>
      </c>
      <c r="E3" s="145" t="s">
        <v>184</v>
      </c>
      <c r="F3" s="145" t="s">
        <v>183</v>
      </c>
      <c r="G3" s="145" t="s">
        <v>182</v>
      </c>
      <c r="H3" s="145" t="s">
        <v>186</v>
      </c>
    </row>
    <row r="4" spans="1:12" s="112" customFormat="1">
      <c r="B4" s="239">
        <v>1</v>
      </c>
      <c r="C4" s="241" t="s">
        <v>59</v>
      </c>
      <c r="D4" s="230">
        <v>1852</v>
      </c>
      <c r="E4" s="230">
        <v>644</v>
      </c>
      <c r="F4" s="230">
        <v>66</v>
      </c>
      <c r="G4" s="230">
        <v>99</v>
      </c>
      <c r="H4" s="230">
        <v>598</v>
      </c>
      <c r="K4" s="162"/>
      <c r="L4" s="162"/>
    </row>
    <row r="5" spans="1:12" s="112" customFormat="1">
      <c r="B5" s="239">
        <v>2</v>
      </c>
      <c r="C5" s="241" t="s">
        <v>102</v>
      </c>
      <c r="D5" s="230">
        <v>72</v>
      </c>
      <c r="E5" s="230">
        <v>20</v>
      </c>
      <c r="F5" s="230">
        <v>3</v>
      </c>
      <c r="G5" s="230">
        <v>5</v>
      </c>
      <c r="H5" s="230">
        <v>31</v>
      </c>
      <c r="K5" s="162"/>
      <c r="L5" s="162"/>
    </row>
    <row r="6" spans="1:12" s="112" customFormat="1">
      <c r="B6" s="239">
        <v>3</v>
      </c>
      <c r="C6" s="241" t="s">
        <v>103</v>
      </c>
      <c r="D6" s="230">
        <v>50</v>
      </c>
      <c r="E6" s="230">
        <v>23</v>
      </c>
      <c r="F6" s="230">
        <v>4</v>
      </c>
      <c r="G6" s="230">
        <v>5</v>
      </c>
      <c r="H6" s="230">
        <v>22</v>
      </c>
      <c r="K6" s="162"/>
      <c r="L6" s="162"/>
    </row>
    <row r="7" spans="1:12" s="112" customFormat="1">
      <c r="B7" s="239">
        <v>4</v>
      </c>
      <c r="C7" s="241" t="s">
        <v>104</v>
      </c>
      <c r="D7" s="230">
        <v>33</v>
      </c>
      <c r="E7" s="230">
        <v>15</v>
      </c>
      <c r="F7" s="230">
        <v>1</v>
      </c>
      <c r="G7" s="230">
        <v>3</v>
      </c>
      <c r="H7" s="230">
        <v>10</v>
      </c>
      <c r="K7" s="162"/>
      <c r="L7" s="162"/>
    </row>
    <row r="8" spans="1:12" s="112" customFormat="1">
      <c r="B8" s="239">
        <v>5</v>
      </c>
      <c r="C8" s="241" t="s">
        <v>105</v>
      </c>
      <c r="D8" s="230">
        <v>49</v>
      </c>
      <c r="E8" s="230">
        <v>24</v>
      </c>
      <c r="F8" s="230">
        <v>4</v>
      </c>
      <c r="G8" s="230">
        <v>4</v>
      </c>
      <c r="H8" s="230">
        <v>18</v>
      </c>
      <c r="K8" s="162"/>
      <c r="L8" s="162"/>
    </row>
    <row r="9" spans="1:12" s="112" customFormat="1">
      <c r="B9" s="239">
        <v>6</v>
      </c>
      <c r="C9" s="241" t="s">
        <v>106</v>
      </c>
      <c r="D9" s="230">
        <v>45</v>
      </c>
      <c r="E9" s="230">
        <v>17</v>
      </c>
      <c r="F9" s="230">
        <v>2</v>
      </c>
      <c r="G9" s="230">
        <v>4</v>
      </c>
      <c r="H9" s="230">
        <v>13</v>
      </c>
      <c r="K9" s="162"/>
      <c r="L9" s="162"/>
    </row>
    <row r="10" spans="1:12" s="112" customFormat="1">
      <c r="B10" s="239">
        <v>7</v>
      </c>
      <c r="C10" s="241" t="s">
        <v>107</v>
      </c>
      <c r="D10" s="230">
        <v>38</v>
      </c>
      <c r="E10" s="230">
        <v>12</v>
      </c>
      <c r="F10" s="230">
        <v>1</v>
      </c>
      <c r="G10" s="230">
        <v>2</v>
      </c>
      <c r="H10" s="230">
        <v>20</v>
      </c>
      <c r="K10" s="162"/>
      <c r="L10" s="162"/>
    </row>
    <row r="11" spans="1:12" s="112" customFormat="1">
      <c r="B11" s="239">
        <v>8</v>
      </c>
      <c r="C11" s="241" t="s">
        <v>60</v>
      </c>
      <c r="D11" s="230">
        <v>77</v>
      </c>
      <c r="E11" s="230">
        <v>34</v>
      </c>
      <c r="F11" s="230">
        <v>2</v>
      </c>
      <c r="G11" s="230">
        <v>2</v>
      </c>
      <c r="H11" s="230">
        <v>23</v>
      </c>
      <c r="K11" s="162"/>
      <c r="L11" s="162"/>
    </row>
    <row r="12" spans="1:12" s="112" customFormat="1">
      <c r="B12" s="239">
        <v>9</v>
      </c>
      <c r="C12" s="241" t="s">
        <v>108</v>
      </c>
      <c r="D12" s="230">
        <v>35</v>
      </c>
      <c r="E12" s="230">
        <v>15</v>
      </c>
      <c r="F12" s="230">
        <v>3</v>
      </c>
      <c r="G12" s="230">
        <v>3</v>
      </c>
      <c r="H12" s="230">
        <v>11</v>
      </c>
      <c r="K12" s="162"/>
      <c r="L12" s="162"/>
    </row>
    <row r="13" spans="1:12" s="112" customFormat="1">
      <c r="B13" s="239">
        <v>10</v>
      </c>
      <c r="C13" s="241" t="s">
        <v>61</v>
      </c>
      <c r="D13" s="230">
        <v>45</v>
      </c>
      <c r="E13" s="230">
        <v>15</v>
      </c>
      <c r="F13" s="230">
        <v>3</v>
      </c>
      <c r="G13" s="230">
        <v>2</v>
      </c>
      <c r="H13" s="230">
        <v>21</v>
      </c>
      <c r="K13" s="162"/>
      <c r="L13" s="162"/>
    </row>
    <row r="14" spans="1:12" s="112" customFormat="1">
      <c r="B14" s="239">
        <v>11</v>
      </c>
      <c r="C14" s="241" t="s">
        <v>62</v>
      </c>
      <c r="D14" s="230">
        <v>93</v>
      </c>
      <c r="E14" s="230">
        <v>27</v>
      </c>
      <c r="F14" s="230">
        <v>2</v>
      </c>
      <c r="G14" s="230">
        <v>4</v>
      </c>
      <c r="H14" s="230">
        <v>28</v>
      </c>
      <c r="K14" s="162"/>
      <c r="L14" s="162"/>
    </row>
    <row r="15" spans="1:12" s="112" customFormat="1">
      <c r="B15" s="239">
        <v>12</v>
      </c>
      <c r="C15" s="241" t="s">
        <v>109</v>
      </c>
      <c r="D15" s="230">
        <v>80</v>
      </c>
      <c r="E15" s="230">
        <v>26</v>
      </c>
      <c r="F15" s="230">
        <v>2</v>
      </c>
      <c r="G15" s="230">
        <v>5</v>
      </c>
      <c r="H15" s="230">
        <v>20</v>
      </c>
      <c r="K15" s="162"/>
      <c r="L15" s="162"/>
    </row>
    <row r="16" spans="1:12" s="112" customFormat="1">
      <c r="B16" s="239">
        <v>13</v>
      </c>
      <c r="C16" s="241" t="s">
        <v>110</v>
      </c>
      <c r="D16" s="230">
        <v>111</v>
      </c>
      <c r="E16" s="230">
        <v>34</v>
      </c>
      <c r="F16" s="230">
        <v>3</v>
      </c>
      <c r="G16" s="230">
        <v>6</v>
      </c>
      <c r="H16" s="230">
        <v>31</v>
      </c>
      <c r="K16" s="162"/>
      <c r="L16" s="162"/>
    </row>
    <row r="17" spans="2:12" s="112" customFormat="1">
      <c r="B17" s="239">
        <v>14</v>
      </c>
      <c r="C17" s="241" t="s">
        <v>111</v>
      </c>
      <c r="D17" s="230">
        <v>72</v>
      </c>
      <c r="E17" s="230">
        <v>18</v>
      </c>
      <c r="F17" s="230">
        <v>2</v>
      </c>
      <c r="G17" s="230">
        <v>4</v>
      </c>
      <c r="H17" s="230">
        <v>16</v>
      </c>
      <c r="K17" s="162"/>
      <c r="L17" s="162"/>
    </row>
    <row r="18" spans="2:12" s="112" customFormat="1">
      <c r="B18" s="239">
        <v>15</v>
      </c>
      <c r="C18" s="241" t="s">
        <v>112</v>
      </c>
      <c r="D18" s="230">
        <v>109</v>
      </c>
      <c r="E18" s="230">
        <v>29</v>
      </c>
      <c r="F18" s="230">
        <v>6</v>
      </c>
      <c r="G18" s="230">
        <v>7</v>
      </c>
      <c r="H18" s="230">
        <v>40</v>
      </c>
      <c r="K18" s="162"/>
      <c r="L18" s="162"/>
    </row>
    <row r="19" spans="2:12" s="112" customFormat="1">
      <c r="B19" s="239">
        <v>16</v>
      </c>
      <c r="C19" s="241" t="s">
        <v>63</v>
      </c>
      <c r="D19" s="230">
        <v>107</v>
      </c>
      <c r="E19" s="230">
        <v>23</v>
      </c>
      <c r="F19" s="230">
        <v>4</v>
      </c>
      <c r="G19" s="230">
        <v>4</v>
      </c>
      <c r="H19" s="230">
        <v>27</v>
      </c>
      <c r="K19" s="162"/>
      <c r="L19" s="162"/>
    </row>
    <row r="20" spans="2:12" s="112" customFormat="1">
      <c r="B20" s="239">
        <v>17</v>
      </c>
      <c r="C20" s="241" t="s">
        <v>113</v>
      </c>
      <c r="D20" s="230">
        <v>105</v>
      </c>
      <c r="E20" s="230">
        <v>37</v>
      </c>
      <c r="F20" s="230">
        <v>3</v>
      </c>
      <c r="G20" s="230">
        <v>5</v>
      </c>
      <c r="H20" s="230">
        <v>41</v>
      </c>
      <c r="K20" s="162"/>
      <c r="L20" s="162"/>
    </row>
    <row r="21" spans="2:12" s="112" customFormat="1">
      <c r="B21" s="239">
        <v>18</v>
      </c>
      <c r="C21" s="241" t="s">
        <v>64</v>
      </c>
      <c r="D21" s="230">
        <v>97</v>
      </c>
      <c r="E21" s="230">
        <v>36</v>
      </c>
      <c r="F21" s="230">
        <v>3</v>
      </c>
      <c r="G21" s="230">
        <v>4</v>
      </c>
      <c r="H21" s="230">
        <v>25</v>
      </c>
      <c r="K21" s="162"/>
      <c r="L21" s="162"/>
    </row>
    <row r="22" spans="2:12" s="112" customFormat="1">
      <c r="B22" s="239">
        <v>19</v>
      </c>
      <c r="C22" s="241" t="s">
        <v>114</v>
      </c>
      <c r="D22" s="230">
        <v>90</v>
      </c>
      <c r="E22" s="230">
        <v>22</v>
      </c>
      <c r="F22" s="230">
        <v>3</v>
      </c>
      <c r="G22" s="230">
        <v>7</v>
      </c>
      <c r="H22" s="230">
        <v>18</v>
      </c>
      <c r="K22" s="162"/>
      <c r="L22" s="162"/>
    </row>
    <row r="23" spans="2:12" s="112" customFormat="1">
      <c r="B23" s="239">
        <v>20</v>
      </c>
      <c r="C23" s="241" t="s">
        <v>115</v>
      </c>
      <c r="D23" s="230">
        <v>111</v>
      </c>
      <c r="E23" s="230">
        <v>39</v>
      </c>
      <c r="F23" s="230">
        <v>3</v>
      </c>
      <c r="G23" s="230">
        <v>4</v>
      </c>
      <c r="H23" s="230">
        <v>34</v>
      </c>
      <c r="K23" s="162"/>
      <c r="L23" s="162"/>
    </row>
    <row r="24" spans="2:12" s="112" customFormat="1">
      <c r="B24" s="239">
        <v>21</v>
      </c>
      <c r="C24" s="241" t="s">
        <v>116</v>
      </c>
      <c r="D24" s="230">
        <v>54</v>
      </c>
      <c r="E24" s="230">
        <v>15</v>
      </c>
      <c r="F24" s="230">
        <v>1</v>
      </c>
      <c r="G24" s="230">
        <v>3</v>
      </c>
      <c r="H24" s="230">
        <v>19</v>
      </c>
      <c r="K24" s="162"/>
      <c r="L24" s="162"/>
    </row>
    <row r="25" spans="2:12" s="112" customFormat="1">
      <c r="B25" s="239">
        <v>22</v>
      </c>
      <c r="C25" s="241" t="s">
        <v>65</v>
      </c>
      <c r="D25" s="230">
        <v>74</v>
      </c>
      <c r="E25" s="230">
        <v>28</v>
      </c>
      <c r="F25" s="230">
        <v>2</v>
      </c>
      <c r="G25" s="230">
        <v>3</v>
      </c>
      <c r="H25" s="230">
        <v>27</v>
      </c>
      <c r="K25" s="162"/>
      <c r="L25" s="162"/>
    </row>
    <row r="26" spans="2:12" s="112" customFormat="1">
      <c r="B26" s="239">
        <v>23</v>
      </c>
      <c r="C26" s="241" t="s">
        <v>117</v>
      </c>
      <c r="D26" s="230">
        <v>128</v>
      </c>
      <c r="E26" s="230">
        <v>36</v>
      </c>
      <c r="F26" s="230">
        <v>1</v>
      </c>
      <c r="G26" s="230">
        <v>4</v>
      </c>
      <c r="H26" s="230">
        <v>42</v>
      </c>
      <c r="K26" s="162"/>
      <c r="L26" s="162"/>
    </row>
    <row r="27" spans="2:12" s="112" customFormat="1">
      <c r="B27" s="239">
        <v>24</v>
      </c>
      <c r="C27" s="241" t="s">
        <v>118</v>
      </c>
      <c r="D27" s="230">
        <v>89</v>
      </c>
      <c r="E27" s="230">
        <v>45</v>
      </c>
      <c r="F27" s="230">
        <v>5</v>
      </c>
      <c r="G27" s="230">
        <v>6</v>
      </c>
      <c r="H27" s="230">
        <v>37</v>
      </c>
      <c r="K27" s="162"/>
      <c r="L27" s="162"/>
    </row>
    <row r="28" spans="2:12" s="112" customFormat="1">
      <c r="B28" s="239">
        <v>25</v>
      </c>
      <c r="C28" s="241" t="s">
        <v>119</v>
      </c>
      <c r="D28" s="230">
        <v>88</v>
      </c>
      <c r="E28" s="230">
        <v>54</v>
      </c>
      <c r="F28" s="230">
        <v>3</v>
      </c>
      <c r="G28" s="230">
        <v>3</v>
      </c>
      <c r="H28" s="230">
        <v>24</v>
      </c>
      <c r="K28" s="162"/>
      <c r="L28" s="162"/>
    </row>
    <row r="29" spans="2:12" s="112" customFormat="1">
      <c r="B29" s="239">
        <v>26</v>
      </c>
      <c r="C29" s="241" t="s">
        <v>37</v>
      </c>
      <c r="D29" s="230">
        <v>470</v>
      </c>
      <c r="E29" s="230">
        <v>171</v>
      </c>
      <c r="F29" s="230">
        <v>15</v>
      </c>
      <c r="G29" s="230">
        <v>28</v>
      </c>
      <c r="H29" s="230">
        <v>153</v>
      </c>
      <c r="K29" s="162"/>
      <c r="L29" s="162"/>
    </row>
    <row r="30" spans="2:12" s="112" customFormat="1">
      <c r="B30" s="239">
        <v>27</v>
      </c>
      <c r="C30" s="241" t="s">
        <v>38</v>
      </c>
      <c r="D30" s="230">
        <v>107</v>
      </c>
      <c r="E30" s="230">
        <v>44</v>
      </c>
      <c r="F30" s="230">
        <v>3</v>
      </c>
      <c r="G30" s="230">
        <v>6</v>
      </c>
      <c r="H30" s="230">
        <v>37</v>
      </c>
      <c r="K30" s="162"/>
      <c r="L30" s="162"/>
    </row>
    <row r="31" spans="2:12" s="112" customFormat="1">
      <c r="B31" s="239">
        <v>28</v>
      </c>
      <c r="C31" s="241" t="s">
        <v>39</v>
      </c>
      <c r="D31" s="230">
        <v>66</v>
      </c>
      <c r="E31" s="230">
        <v>18</v>
      </c>
      <c r="F31" s="230">
        <v>4</v>
      </c>
      <c r="G31" s="230">
        <v>6</v>
      </c>
      <c r="H31" s="230">
        <v>23</v>
      </c>
      <c r="K31" s="162"/>
      <c r="L31" s="162"/>
    </row>
    <row r="32" spans="2:12" s="112" customFormat="1">
      <c r="B32" s="239">
        <v>29</v>
      </c>
      <c r="C32" s="241" t="s">
        <v>40</v>
      </c>
      <c r="D32" s="230">
        <v>47</v>
      </c>
      <c r="E32" s="230">
        <v>23</v>
      </c>
      <c r="F32" s="230">
        <v>1</v>
      </c>
      <c r="G32" s="230">
        <v>0</v>
      </c>
      <c r="H32" s="230">
        <v>8</v>
      </c>
      <c r="K32" s="162"/>
      <c r="L32" s="162"/>
    </row>
    <row r="33" spans="2:12" s="112" customFormat="1">
      <c r="B33" s="239">
        <v>30</v>
      </c>
      <c r="C33" s="241" t="s">
        <v>41</v>
      </c>
      <c r="D33" s="230">
        <v>79</v>
      </c>
      <c r="E33" s="230">
        <v>28</v>
      </c>
      <c r="F33" s="230">
        <v>3</v>
      </c>
      <c r="G33" s="230">
        <v>5</v>
      </c>
      <c r="H33" s="230">
        <v>32</v>
      </c>
      <c r="K33" s="162"/>
      <c r="L33" s="162"/>
    </row>
    <row r="34" spans="2:12" s="112" customFormat="1">
      <c r="B34" s="239">
        <v>31</v>
      </c>
      <c r="C34" s="241" t="s">
        <v>42</v>
      </c>
      <c r="D34" s="230">
        <v>64</v>
      </c>
      <c r="E34" s="230">
        <v>30</v>
      </c>
      <c r="F34" s="230">
        <v>0</v>
      </c>
      <c r="G34" s="230">
        <v>1</v>
      </c>
      <c r="H34" s="230">
        <v>20</v>
      </c>
      <c r="K34" s="162"/>
      <c r="L34" s="162"/>
    </row>
    <row r="35" spans="2:12" s="112" customFormat="1">
      <c r="B35" s="239">
        <v>32</v>
      </c>
      <c r="C35" s="241" t="s">
        <v>43</v>
      </c>
      <c r="D35" s="230">
        <v>97</v>
      </c>
      <c r="E35" s="230">
        <v>23</v>
      </c>
      <c r="F35" s="230">
        <v>4</v>
      </c>
      <c r="G35" s="230">
        <v>9</v>
      </c>
      <c r="H35" s="230">
        <v>28</v>
      </c>
      <c r="K35" s="162"/>
      <c r="L35" s="162"/>
    </row>
    <row r="36" spans="2:12" s="112" customFormat="1">
      <c r="B36" s="239">
        <v>33</v>
      </c>
      <c r="C36" s="241" t="s">
        <v>44</v>
      </c>
      <c r="D36" s="230">
        <v>10</v>
      </c>
      <c r="E36" s="230">
        <v>5</v>
      </c>
      <c r="F36" s="230">
        <v>0</v>
      </c>
      <c r="G36" s="230">
        <v>1</v>
      </c>
      <c r="H36" s="230">
        <v>5</v>
      </c>
      <c r="K36" s="162"/>
      <c r="L36" s="162"/>
    </row>
    <row r="37" spans="2:12" s="112" customFormat="1">
      <c r="B37" s="239">
        <v>34</v>
      </c>
      <c r="C37" s="241" t="s">
        <v>46</v>
      </c>
      <c r="D37" s="230">
        <v>94</v>
      </c>
      <c r="E37" s="230">
        <v>33</v>
      </c>
      <c r="F37" s="230">
        <v>6</v>
      </c>
      <c r="G37" s="230">
        <v>7</v>
      </c>
      <c r="H37" s="230">
        <v>41</v>
      </c>
      <c r="K37" s="162"/>
      <c r="L37" s="162"/>
    </row>
    <row r="38" spans="2:12" s="112" customFormat="1">
      <c r="B38" s="239">
        <v>35</v>
      </c>
      <c r="C38" s="241" t="s">
        <v>3</v>
      </c>
      <c r="D38" s="230">
        <v>242</v>
      </c>
      <c r="E38" s="230">
        <v>82</v>
      </c>
      <c r="F38" s="230">
        <v>8</v>
      </c>
      <c r="G38" s="230">
        <v>9</v>
      </c>
      <c r="H38" s="230">
        <v>82</v>
      </c>
      <c r="K38" s="162"/>
      <c r="L38" s="162"/>
    </row>
    <row r="39" spans="2:12" s="112" customFormat="1">
      <c r="B39" s="239">
        <v>36</v>
      </c>
      <c r="C39" s="241" t="s">
        <v>4</v>
      </c>
      <c r="D39" s="230">
        <v>65</v>
      </c>
      <c r="E39" s="230">
        <v>24</v>
      </c>
      <c r="F39" s="230">
        <v>3</v>
      </c>
      <c r="G39" s="230">
        <v>3</v>
      </c>
      <c r="H39" s="230">
        <v>15</v>
      </c>
      <c r="K39" s="162"/>
      <c r="L39" s="162"/>
    </row>
    <row r="40" spans="2:12" s="112" customFormat="1">
      <c r="B40" s="239">
        <v>37</v>
      </c>
      <c r="C40" s="241" t="s">
        <v>5</v>
      </c>
      <c r="D40" s="230">
        <v>212</v>
      </c>
      <c r="E40" s="230">
        <v>83</v>
      </c>
      <c r="F40" s="230">
        <v>8</v>
      </c>
      <c r="G40" s="230">
        <v>10</v>
      </c>
      <c r="H40" s="230">
        <v>68</v>
      </c>
      <c r="K40" s="162"/>
      <c r="L40" s="162"/>
    </row>
    <row r="41" spans="2:12" s="112" customFormat="1">
      <c r="B41" s="239">
        <v>38</v>
      </c>
      <c r="C41" s="241" t="s">
        <v>47</v>
      </c>
      <c r="D41" s="230">
        <v>42</v>
      </c>
      <c r="E41" s="230">
        <v>9</v>
      </c>
      <c r="F41" s="230">
        <v>1</v>
      </c>
      <c r="G41" s="230">
        <v>3</v>
      </c>
      <c r="H41" s="230">
        <v>12</v>
      </c>
      <c r="K41" s="162"/>
      <c r="L41" s="162"/>
    </row>
    <row r="42" spans="2:12" s="112" customFormat="1">
      <c r="B42" s="239">
        <v>39</v>
      </c>
      <c r="C42" s="241" t="s">
        <v>10</v>
      </c>
      <c r="D42" s="230">
        <v>176</v>
      </c>
      <c r="E42" s="230">
        <v>55</v>
      </c>
      <c r="F42" s="230">
        <v>10</v>
      </c>
      <c r="G42" s="230">
        <v>12</v>
      </c>
      <c r="H42" s="230">
        <v>70</v>
      </c>
      <c r="K42" s="162"/>
      <c r="L42" s="162"/>
    </row>
    <row r="43" spans="2:12" s="112" customFormat="1">
      <c r="B43" s="239">
        <v>40</v>
      </c>
      <c r="C43" s="241" t="s">
        <v>48</v>
      </c>
      <c r="D43" s="230">
        <v>31</v>
      </c>
      <c r="E43" s="230">
        <v>18</v>
      </c>
      <c r="F43" s="230">
        <v>2</v>
      </c>
      <c r="G43" s="230">
        <v>3</v>
      </c>
      <c r="H43" s="230">
        <v>5</v>
      </c>
      <c r="K43" s="162"/>
      <c r="L43" s="162"/>
    </row>
    <row r="44" spans="2:12" s="112" customFormat="1">
      <c r="B44" s="239">
        <v>41</v>
      </c>
      <c r="C44" s="241" t="s">
        <v>15</v>
      </c>
      <c r="D44" s="230">
        <v>103</v>
      </c>
      <c r="E44" s="230">
        <v>30</v>
      </c>
      <c r="F44" s="230">
        <v>5</v>
      </c>
      <c r="G44" s="230">
        <v>6</v>
      </c>
      <c r="H44" s="230">
        <v>27</v>
      </c>
      <c r="K44" s="162"/>
      <c r="L44" s="162"/>
    </row>
    <row r="45" spans="2:12" s="112" customFormat="1">
      <c r="B45" s="239">
        <v>42</v>
      </c>
      <c r="C45" s="241" t="s">
        <v>16</v>
      </c>
      <c r="D45" s="230">
        <v>167</v>
      </c>
      <c r="E45" s="230">
        <v>62</v>
      </c>
      <c r="F45" s="230">
        <v>14</v>
      </c>
      <c r="G45" s="230">
        <v>16</v>
      </c>
      <c r="H45" s="230">
        <v>73</v>
      </c>
      <c r="K45" s="162"/>
      <c r="L45" s="162"/>
    </row>
    <row r="46" spans="2:12" s="112" customFormat="1">
      <c r="B46" s="239">
        <v>43</v>
      </c>
      <c r="C46" s="241" t="s">
        <v>11</v>
      </c>
      <c r="D46" s="230">
        <v>141</v>
      </c>
      <c r="E46" s="230">
        <v>35</v>
      </c>
      <c r="F46" s="230">
        <v>6</v>
      </c>
      <c r="G46" s="230">
        <v>8</v>
      </c>
      <c r="H46" s="230">
        <v>48</v>
      </c>
      <c r="K46" s="162"/>
      <c r="L46" s="162"/>
    </row>
    <row r="47" spans="2:12" s="112" customFormat="1">
      <c r="B47" s="239">
        <v>44</v>
      </c>
      <c r="C47" s="241" t="s">
        <v>23</v>
      </c>
      <c r="D47" s="230">
        <v>138</v>
      </c>
      <c r="E47" s="230">
        <v>53</v>
      </c>
      <c r="F47" s="230">
        <v>7</v>
      </c>
      <c r="G47" s="230">
        <v>10</v>
      </c>
      <c r="H47" s="230">
        <v>44</v>
      </c>
      <c r="K47" s="162"/>
      <c r="L47" s="162"/>
    </row>
    <row r="48" spans="2:12" s="112" customFormat="1">
      <c r="B48" s="239">
        <v>45</v>
      </c>
      <c r="C48" s="241" t="s">
        <v>49</v>
      </c>
      <c r="D48" s="230">
        <v>59</v>
      </c>
      <c r="E48" s="230">
        <v>21</v>
      </c>
      <c r="F48" s="230">
        <v>3</v>
      </c>
      <c r="G48" s="230">
        <v>6</v>
      </c>
      <c r="H48" s="230">
        <v>18</v>
      </c>
      <c r="K48" s="162"/>
      <c r="L48" s="162"/>
    </row>
    <row r="49" spans="2:12" s="112" customFormat="1">
      <c r="B49" s="239">
        <v>46</v>
      </c>
      <c r="C49" s="241" t="s">
        <v>27</v>
      </c>
      <c r="D49" s="230">
        <v>55</v>
      </c>
      <c r="E49" s="230">
        <v>22</v>
      </c>
      <c r="F49" s="230">
        <v>2</v>
      </c>
      <c r="G49" s="230">
        <v>2</v>
      </c>
      <c r="H49" s="230">
        <v>14</v>
      </c>
      <c r="K49" s="162"/>
      <c r="L49" s="162"/>
    </row>
    <row r="50" spans="2:12" s="112" customFormat="1">
      <c r="B50" s="239">
        <v>47</v>
      </c>
      <c r="C50" s="241" t="s">
        <v>17</v>
      </c>
      <c r="D50" s="230">
        <v>111</v>
      </c>
      <c r="E50" s="230">
        <v>42</v>
      </c>
      <c r="F50" s="230">
        <v>5</v>
      </c>
      <c r="G50" s="230">
        <v>9</v>
      </c>
      <c r="H50" s="230">
        <v>40</v>
      </c>
      <c r="K50" s="162"/>
      <c r="L50" s="162"/>
    </row>
    <row r="51" spans="2:12" s="112" customFormat="1">
      <c r="B51" s="239">
        <v>48</v>
      </c>
      <c r="C51" s="241" t="s">
        <v>28</v>
      </c>
      <c r="D51" s="230">
        <v>56</v>
      </c>
      <c r="E51" s="230">
        <v>26</v>
      </c>
      <c r="F51" s="230">
        <v>3</v>
      </c>
      <c r="G51" s="230">
        <v>6</v>
      </c>
      <c r="H51" s="230">
        <v>23</v>
      </c>
      <c r="K51" s="162"/>
      <c r="L51" s="162"/>
    </row>
    <row r="52" spans="2:12" s="112" customFormat="1">
      <c r="B52" s="239">
        <v>49</v>
      </c>
      <c r="C52" s="241" t="s">
        <v>29</v>
      </c>
      <c r="D52" s="230">
        <v>63</v>
      </c>
      <c r="E52" s="230">
        <v>24</v>
      </c>
      <c r="F52" s="230">
        <v>3</v>
      </c>
      <c r="G52" s="230">
        <v>3</v>
      </c>
      <c r="H52" s="230">
        <v>22</v>
      </c>
      <c r="K52" s="162"/>
      <c r="L52" s="162"/>
    </row>
    <row r="53" spans="2:12" s="112" customFormat="1">
      <c r="B53" s="239">
        <v>50</v>
      </c>
      <c r="C53" s="241" t="s">
        <v>18</v>
      </c>
      <c r="D53" s="230">
        <v>50</v>
      </c>
      <c r="E53" s="230">
        <v>16</v>
      </c>
      <c r="F53" s="230">
        <v>3</v>
      </c>
      <c r="G53" s="230">
        <v>5</v>
      </c>
      <c r="H53" s="230">
        <v>22</v>
      </c>
      <c r="K53" s="162"/>
      <c r="L53" s="162"/>
    </row>
    <row r="54" spans="2:12" s="112" customFormat="1">
      <c r="B54" s="239">
        <v>51</v>
      </c>
      <c r="C54" s="241" t="s">
        <v>50</v>
      </c>
      <c r="D54" s="230">
        <v>79</v>
      </c>
      <c r="E54" s="230">
        <v>29</v>
      </c>
      <c r="F54" s="230">
        <v>2</v>
      </c>
      <c r="G54" s="230">
        <v>5</v>
      </c>
      <c r="H54" s="230">
        <v>21</v>
      </c>
      <c r="K54" s="162"/>
      <c r="L54" s="162"/>
    </row>
    <row r="55" spans="2:12" s="112" customFormat="1">
      <c r="B55" s="239">
        <v>52</v>
      </c>
      <c r="C55" s="241" t="s">
        <v>6</v>
      </c>
      <c r="D55" s="230">
        <v>79</v>
      </c>
      <c r="E55" s="230">
        <v>35</v>
      </c>
      <c r="F55" s="230">
        <v>1</v>
      </c>
      <c r="G55" s="230">
        <v>4</v>
      </c>
      <c r="H55" s="230">
        <v>19</v>
      </c>
      <c r="K55" s="162"/>
      <c r="L55" s="162"/>
    </row>
    <row r="56" spans="2:12" s="112" customFormat="1">
      <c r="B56" s="239">
        <v>53</v>
      </c>
      <c r="C56" s="241" t="s">
        <v>24</v>
      </c>
      <c r="D56" s="230">
        <v>31</v>
      </c>
      <c r="E56" s="230">
        <v>12</v>
      </c>
      <c r="F56" s="230">
        <v>1</v>
      </c>
      <c r="G56" s="230">
        <v>1</v>
      </c>
      <c r="H56" s="230">
        <v>5</v>
      </c>
      <c r="K56" s="162"/>
      <c r="L56" s="162"/>
    </row>
    <row r="57" spans="2:12" s="112" customFormat="1">
      <c r="B57" s="239">
        <v>54</v>
      </c>
      <c r="C57" s="241" t="s">
        <v>30</v>
      </c>
      <c r="D57" s="230">
        <v>54</v>
      </c>
      <c r="E57" s="230">
        <v>17</v>
      </c>
      <c r="F57" s="230">
        <v>4</v>
      </c>
      <c r="G57" s="230">
        <v>5</v>
      </c>
      <c r="H57" s="230">
        <v>13</v>
      </c>
      <c r="K57" s="162"/>
      <c r="L57" s="162"/>
    </row>
    <row r="58" spans="2:12" s="112" customFormat="1">
      <c r="B58" s="239">
        <v>55</v>
      </c>
      <c r="C58" s="241" t="s">
        <v>19</v>
      </c>
      <c r="D58" s="230">
        <v>67</v>
      </c>
      <c r="E58" s="230">
        <v>22</v>
      </c>
      <c r="F58" s="230">
        <v>3</v>
      </c>
      <c r="G58" s="230">
        <v>2</v>
      </c>
      <c r="H58" s="230">
        <v>24</v>
      </c>
      <c r="K58" s="162"/>
      <c r="L58" s="162"/>
    </row>
    <row r="59" spans="2:12" s="112" customFormat="1">
      <c r="B59" s="239">
        <v>56</v>
      </c>
      <c r="C59" s="241" t="s">
        <v>12</v>
      </c>
      <c r="D59" s="230">
        <v>32</v>
      </c>
      <c r="E59" s="230">
        <v>15</v>
      </c>
      <c r="F59" s="230">
        <v>1</v>
      </c>
      <c r="G59" s="230">
        <v>2</v>
      </c>
      <c r="H59" s="230">
        <v>18</v>
      </c>
      <c r="K59" s="162"/>
      <c r="L59" s="162"/>
    </row>
    <row r="60" spans="2:12" s="112" customFormat="1">
      <c r="B60" s="239">
        <v>57</v>
      </c>
      <c r="C60" s="241" t="s">
        <v>51</v>
      </c>
      <c r="D60" s="230">
        <v>36</v>
      </c>
      <c r="E60" s="230">
        <v>13</v>
      </c>
      <c r="F60" s="230">
        <v>1</v>
      </c>
      <c r="G60" s="230">
        <v>4</v>
      </c>
      <c r="H60" s="230">
        <v>14</v>
      </c>
      <c r="K60" s="162"/>
      <c r="L60" s="162"/>
    </row>
    <row r="61" spans="2:12" s="112" customFormat="1">
      <c r="B61" s="239">
        <v>58</v>
      </c>
      <c r="C61" s="241" t="s">
        <v>31</v>
      </c>
      <c r="D61" s="230">
        <v>50</v>
      </c>
      <c r="E61" s="230">
        <v>9</v>
      </c>
      <c r="F61" s="230">
        <v>2</v>
      </c>
      <c r="G61" s="230">
        <v>3</v>
      </c>
      <c r="H61" s="230">
        <v>20</v>
      </c>
      <c r="K61" s="162"/>
      <c r="L61" s="162"/>
    </row>
    <row r="62" spans="2:12" s="112" customFormat="1">
      <c r="B62" s="239">
        <v>59</v>
      </c>
      <c r="C62" s="241" t="s">
        <v>25</v>
      </c>
      <c r="D62" s="230">
        <v>262</v>
      </c>
      <c r="E62" s="230">
        <v>110</v>
      </c>
      <c r="F62" s="230">
        <v>7</v>
      </c>
      <c r="G62" s="230">
        <v>9</v>
      </c>
      <c r="H62" s="230">
        <v>80</v>
      </c>
      <c r="K62" s="162"/>
      <c r="L62" s="162"/>
    </row>
    <row r="63" spans="2:12" s="112" customFormat="1">
      <c r="B63" s="239">
        <v>60</v>
      </c>
      <c r="C63" s="241" t="s">
        <v>52</v>
      </c>
      <c r="D63" s="230">
        <v>27</v>
      </c>
      <c r="E63" s="230">
        <v>8</v>
      </c>
      <c r="F63" s="230">
        <v>1</v>
      </c>
      <c r="G63" s="230">
        <v>2</v>
      </c>
      <c r="H63" s="230">
        <v>3</v>
      </c>
      <c r="K63" s="162"/>
      <c r="L63" s="162"/>
    </row>
    <row r="64" spans="2:12" s="112" customFormat="1">
      <c r="B64" s="239">
        <v>61</v>
      </c>
      <c r="C64" s="241" t="s">
        <v>20</v>
      </c>
      <c r="D64" s="230">
        <v>24</v>
      </c>
      <c r="E64" s="230">
        <v>9</v>
      </c>
      <c r="F64" s="230">
        <v>1</v>
      </c>
      <c r="G64" s="230">
        <v>2</v>
      </c>
      <c r="H64" s="230">
        <v>11</v>
      </c>
      <c r="K64" s="162"/>
      <c r="L64" s="162"/>
    </row>
    <row r="65" spans="2:12" s="112" customFormat="1">
      <c r="B65" s="239">
        <v>62</v>
      </c>
      <c r="C65" s="241" t="s">
        <v>21</v>
      </c>
      <c r="D65" s="230">
        <v>34</v>
      </c>
      <c r="E65" s="230">
        <v>11</v>
      </c>
      <c r="F65" s="230">
        <v>1</v>
      </c>
      <c r="G65" s="230">
        <v>2</v>
      </c>
      <c r="H65" s="230">
        <v>12</v>
      </c>
      <c r="K65" s="162"/>
      <c r="L65" s="162"/>
    </row>
    <row r="66" spans="2:12" s="112" customFormat="1">
      <c r="B66" s="239">
        <v>63</v>
      </c>
      <c r="C66" s="241" t="s">
        <v>32</v>
      </c>
      <c r="D66" s="230">
        <v>39</v>
      </c>
      <c r="E66" s="230">
        <v>22</v>
      </c>
      <c r="F66" s="230">
        <v>2</v>
      </c>
      <c r="G66" s="230">
        <v>5</v>
      </c>
      <c r="H66" s="230">
        <v>8</v>
      </c>
      <c r="K66" s="162"/>
      <c r="L66" s="162"/>
    </row>
    <row r="67" spans="2:12" s="112" customFormat="1">
      <c r="B67" s="239">
        <v>64</v>
      </c>
      <c r="C67" s="241" t="s">
        <v>53</v>
      </c>
      <c r="D67" s="230">
        <v>27</v>
      </c>
      <c r="E67" s="230">
        <v>10</v>
      </c>
      <c r="F67" s="230">
        <v>1</v>
      </c>
      <c r="G67" s="230">
        <v>3</v>
      </c>
      <c r="H67" s="230">
        <v>7</v>
      </c>
      <c r="K67" s="162"/>
      <c r="L67" s="162"/>
    </row>
    <row r="68" spans="2:12" s="112" customFormat="1">
      <c r="B68" s="239">
        <v>65</v>
      </c>
      <c r="C68" s="241" t="s">
        <v>13</v>
      </c>
      <c r="D68" s="230">
        <v>19</v>
      </c>
      <c r="E68" s="230">
        <v>2</v>
      </c>
      <c r="F68" s="230">
        <v>1</v>
      </c>
      <c r="G68" s="230">
        <v>1</v>
      </c>
      <c r="H68" s="230">
        <v>9</v>
      </c>
      <c r="K68" s="162"/>
      <c r="L68" s="162"/>
    </row>
    <row r="69" spans="2:12" s="112" customFormat="1">
      <c r="B69" s="239">
        <v>66</v>
      </c>
      <c r="C69" s="241" t="s">
        <v>7</v>
      </c>
      <c r="D69" s="230">
        <v>0</v>
      </c>
      <c r="E69" s="230">
        <v>0</v>
      </c>
      <c r="F69" s="230">
        <v>0</v>
      </c>
      <c r="G69" s="230">
        <v>0</v>
      </c>
      <c r="H69" s="230">
        <v>0</v>
      </c>
      <c r="K69" s="162"/>
      <c r="L69" s="162"/>
    </row>
    <row r="70" spans="2:12" s="112" customFormat="1">
      <c r="B70" s="239">
        <v>67</v>
      </c>
      <c r="C70" s="241" t="s">
        <v>8</v>
      </c>
      <c r="D70" s="230">
        <v>4</v>
      </c>
      <c r="E70" s="230">
        <v>1</v>
      </c>
      <c r="F70" s="230">
        <v>0</v>
      </c>
      <c r="G70" s="230">
        <v>0</v>
      </c>
      <c r="H70" s="230">
        <v>1</v>
      </c>
      <c r="K70" s="162"/>
      <c r="L70" s="162"/>
    </row>
    <row r="71" spans="2:12" s="112" customFormat="1">
      <c r="B71" s="239">
        <v>68</v>
      </c>
      <c r="C71" s="241" t="s">
        <v>54</v>
      </c>
      <c r="D71" s="230">
        <v>9</v>
      </c>
      <c r="E71" s="230">
        <v>4</v>
      </c>
      <c r="F71" s="230">
        <v>1</v>
      </c>
      <c r="G71" s="230">
        <v>2</v>
      </c>
      <c r="H71" s="230">
        <v>4</v>
      </c>
      <c r="K71" s="162"/>
      <c r="L71" s="162"/>
    </row>
    <row r="72" spans="2:12" s="112" customFormat="1">
      <c r="B72" s="239">
        <v>69</v>
      </c>
      <c r="C72" s="241" t="s">
        <v>55</v>
      </c>
      <c r="D72" s="230">
        <v>17</v>
      </c>
      <c r="E72" s="230">
        <v>7</v>
      </c>
      <c r="F72" s="230">
        <v>1</v>
      </c>
      <c r="G72" s="230">
        <v>0</v>
      </c>
      <c r="H72" s="230">
        <v>11</v>
      </c>
      <c r="K72" s="162"/>
      <c r="L72" s="162"/>
    </row>
    <row r="73" spans="2:12" s="112" customFormat="1">
      <c r="B73" s="239">
        <v>70</v>
      </c>
      <c r="C73" s="241" t="s">
        <v>56</v>
      </c>
      <c r="D73" s="230">
        <v>5</v>
      </c>
      <c r="E73" s="230">
        <v>2</v>
      </c>
      <c r="F73" s="230">
        <v>0</v>
      </c>
      <c r="G73" s="230">
        <v>0</v>
      </c>
      <c r="H73" s="230">
        <v>1</v>
      </c>
      <c r="K73" s="162"/>
      <c r="L73" s="162"/>
    </row>
    <row r="74" spans="2:12" s="112" customFormat="1">
      <c r="B74" s="239">
        <v>71</v>
      </c>
      <c r="C74" s="241" t="s">
        <v>57</v>
      </c>
      <c r="D74" s="230">
        <v>9</v>
      </c>
      <c r="E74" s="230">
        <v>2</v>
      </c>
      <c r="F74" s="230">
        <v>0</v>
      </c>
      <c r="G74" s="230">
        <v>0</v>
      </c>
      <c r="H74" s="230">
        <v>1</v>
      </c>
      <c r="K74" s="162"/>
      <c r="L74" s="162"/>
    </row>
    <row r="75" spans="2:12" s="112" customFormat="1">
      <c r="B75" s="239">
        <v>72</v>
      </c>
      <c r="C75" s="241" t="s">
        <v>33</v>
      </c>
      <c r="D75" s="230">
        <v>5</v>
      </c>
      <c r="E75" s="230">
        <v>1</v>
      </c>
      <c r="F75" s="230">
        <v>0</v>
      </c>
      <c r="G75" s="230">
        <v>0</v>
      </c>
      <c r="H75" s="230">
        <v>2</v>
      </c>
      <c r="K75" s="162"/>
      <c r="L75" s="162"/>
    </row>
    <row r="76" spans="2:12" s="112" customFormat="1">
      <c r="B76" s="239">
        <v>73</v>
      </c>
      <c r="C76" s="241" t="s">
        <v>34</v>
      </c>
      <c r="D76" s="230">
        <v>5</v>
      </c>
      <c r="E76" s="230">
        <v>1</v>
      </c>
      <c r="F76" s="230">
        <v>0</v>
      </c>
      <c r="G76" s="230">
        <v>0</v>
      </c>
      <c r="H76" s="230">
        <v>1</v>
      </c>
      <c r="K76" s="162"/>
      <c r="L76" s="162"/>
    </row>
    <row r="77" spans="2:12" s="112" customFormat="1">
      <c r="B77" s="239">
        <v>74</v>
      </c>
      <c r="C77" s="241" t="s">
        <v>35</v>
      </c>
      <c r="D77" s="230">
        <v>3</v>
      </c>
      <c r="E77" s="230">
        <v>0</v>
      </c>
      <c r="F77" s="230">
        <v>0</v>
      </c>
      <c r="G77" s="230">
        <v>0</v>
      </c>
      <c r="H77" s="230">
        <v>0</v>
      </c>
      <c r="K77" s="162"/>
      <c r="L77" s="162"/>
    </row>
    <row r="78" spans="2:12" s="112" customFormat="1" ht="14.25" thickBot="1">
      <c r="B78" s="239">
        <v>75</v>
      </c>
      <c r="C78" s="241" t="s">
        <v>134</v>
      </c>
      <c r="D78" s="230">
        <v>36</v>
      </c>
      <c r="E78" s="230">
        <v>4</v>
      </c>
      <c r="F78" s="230">
        <v>18</v>
      </c>
      <c r="G78" s="230">
        <v>18</v>
      </c>
      <c r="H78" s="230">
        <v>5</v>
      </c>
      <c r="K78" s="162"/>
      <c r="L78" s="162"/>
    </row>
    <row r="79" spans="2:12" s="112" customFormat="1" ht="14.25" thickTop="1">
      <c r="B79" s="293" t="s">
        <v>1</v>
      </c>
      <c r="C79" s="294"/>
      <c r="D79" s="107">
        <f>地区別_医療機関数!D13</f>
        <v>5080</v>
      </c>
      <c r="E79" s="107">
        <f>地区別_医療機関数!E13</f>
        <v>1795</v>
      </c>
      <c r="F79" s="107">
        <f>地区別_医療機関数!F13</f>
        <v>219</v>
      </c>
      <c r="G79" s="107">
        <f>地区別_医療機関数!G13</f>
        <v>315</v>
      </c>
      <c r="H79" s="107">
        <f>地区別_医療機関数!H13</f>
        <v>1665</v>
      </c>
      <c r="K79" s="162"/>
      <c r="L79" s="162"/>
    </row>
    <row r="80" spans="2:12" s="112" customFormat="1">
      <c r="B80" s="240" t="s">
        <v>309</v>
      </c>
      <c r="K80" s="162"/>
      <c r="L80" s="162"/>
    </row>
    <row r="81" spans="2:12" s="112" customFormat="1">
      <c r="B81" s="250" t="s">
        <v>310</v>
      </c>
      <c r="K81" s="162"/>
      <c r="L81" s="162"/>
    </row>
    <row r="82" spans="2:12" s="112" customFormat="1">
      <c r="B82" s="249" t="s">
        <v>311</v>
      </c>
      <c r="K82" s="162"/>
      <c r="L82" s="162"/>
    </row>
    <row r="89" spans="2:12">
      <c r="D89" s="55"/>
      <c r="E89" s="55"/>
      <c r="F89" s="55"/>
      <c r="G89" s="55"/>
      <c r="H89" s="55"/>
    </row>
  </sheetData>
  <mergeCells count="1">
    <mergeCell ref="B79:C79"/>
  </mergeCells>
  <phoneticPr fontId="3"/>
  <pageMargins left="0.47244094488188981" right="0.23622047244094491" top="0.43307086614173229" bottom="0.31496062992125984" header="0.31496062992125984" footer="0.19685039370078741"/>
  <pageSetup paperSize="9" scale="75" fitToHeight="0" orientation="portrait" r:id="rId1"/>
  <headerFooter>
    <oddHeader>&amp;R&amp;"ＭＳ 明朝,標準"&amp;12 2-14.在宅医療に係る分析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D49"/>
  <sheetViews>
    <sheetView showGridLines="0" zoomScaleNormal="100" zoomScaleSheetLayoutView="100" workbookViewId="0"/>
  </sheetViews>
  <sheetFormatPr defaultColWidth="9" defaultRowHeight="13.5"/>
  <cols>
    <col min="1" max="1" width="4.625" style="12" customWidth="1"/>
    <col min="2" max="2" width="22.75" style="12" customWidth="1"/>
    <col min="3" max="3" width="11.625" style="12" bestFit="1" customWidth="1"/>
    <col min="4" max="4" width="13.5" style="12" bestFit="1" customWidth="1"/>
    <col min="5" max="16384" width="9" style="12"/>
  </cols>
  <sheetData>
    <row r="1" spans="1:4" ht="16.5" customHeight="1">
      <c r="A1" s="21" t="s">
        <v>174</v>
      </c>
    </row>
    <row r="2" spans="1:4" ht="16.5" customHeight="1">
      <c r="A2" s="12" t="s">
        <v>131</v>
      </c>
    </row>
    <row r="3" spans="1:4" s="8" customFormat="1" ht="12">
      <c r="B3" s="335" t="s">
        <v>91</v>
      </c>
      <c r="C3" s="333">
        <f>'地区別_在宅(医科)'!BO15</f>
        <v>1252666</v>
      </c>
    </row>
    <row r="4" spans="1:4" s="8" customFormat="1" ht="12">
      <c r="B4" s="273"/>
      <c r="C4" s="334"/>
    </row>
    <row r="6" spans="1:4" ht="36">
      <c r="B6" s="22" t="s">
        <v>127</v>
      </c>
      <c r="C6" s="17" t="s">
        <v>93</v>
      </c>
      <c r="D6" s="28" t="s">
        <v>300</v>
      </c>
    </row>
    <row r="7" spans="1:4">
      <c r="B7" s="30" t="s">
        <v>86</v>
      </c>
      <c r="C7" s="46">
        <f>地区別_介護の要因疾病!AH53</f>
        <v>182284</v>
      </c>
      <c r="D7" s="47">
        <f>地区別_介護の要因疾病!AI53</f>
        <v>0.14551684168006476</v>
      </c>
    </row>
    <row r="8" spans="1:4">
      <c r="B8" s="31" t="s">
        <v>87</v>
      </c>
      <c r="C8" s="48">
        <f>地区別_介護の要因疾病!AH54</f>
        <v>364902</v>
      </c>
      <c r="D8" s="49">
        <f>地区別_介護の要因疾病!AI54</f>
        <v>0.29130031468883166</v>
      </c>
    </row>
    <row r="9" spans="1:4">
      <c r="B9" s="34" t="s">
        <v>88</v>
      </c>
      <c r="C9" s="48">
        <f>地区別_介護の要因疾病!AH55</f>
        <v>495653</v>
      </c>
      <c r="D9" s="49">
        <f>地区別_介護の要因疾病!AI55</f>
        <v>0.39567849690180784</v>
      </c>
    </row>
    <row r="10" spans="1:4">
      <c r="B10" s="34" t="s">
        <v>89</v>
      </c>
      <c r="C10" s="48">
        <f>地区別_介護の要因疾病!AH56</f>
        <v>156910</v>
      </c>
      <c r="D10" s="49">
        <f>地区別_介護の要因疾病!AI56</f>
        <v>0.12526084367261506</v>
      </c>
    </row>
    <row r="11" spans="1:4">
      <c r="B11" s="35" t="s">
        <v>90</v>
      </c>
      <c r="C11" s="50">
        <f>地区別_介護の要因疾病!AH57</f>
        <v>327611</v>
      </c>
      <c r="D11" s="51">
        <f>地区別_介護の要因疾病!AI57</f>
        <v>0.26153100666897638</v>
      </c>
    </row>
    <row r="12" spans="1:4" ht="24">
      <c r="B12" s="255" t="s">
        <v>313</v>
      </c>
      <c r="C12" s="52">
        <f>地区別_介護の要因疾病!AH58</f>
        <v>861456</v>
      </c>
      <c r="D12" s="53">
        <f>地区別_介護の要因疾病!AI58</f>
        <v>0.68769807754022216</v>
      </c>
    </row>
    <row r="13" spans="1:4" s="2" customFormat="1" ht="15" customHeight="1">
      <c r="B13" s="108" t="s">
        <v>209</v>
      </c>
      <c r="C13" s="5"/>
      <c r="D13" s="5"/>
    </row>
    <row r="14" spans="1:4" s="2" customFormat="1" ht="15" customHeight="1">
      <c r="B14" s="91" t="s">
        <v>83</v>
      </c>
    </row>
    <row r="15" spans="1:4" s="2" customFormat="1" ht="15" customHeight="1">
      <c r="B15" s="248" t="s">
        <v>308</v>
      </c>
    </row>
    <row r="16" spans="1:4" s="2" customFormat="1" ht="15" customHeight="1">
      <c r="B16" s="251" t="s">
        <v>312</v>
      </c>
    </row>
    <row r="18" spans="1:1">
      <c r="A18" s="21" t="s">
        <v>175</v>
      </c>
    </row>
    <row r="19" spans="1:1">
      <c r="A19" s="12" t="s">
        <v>131</v>
      </c>
    </row>
    <row r="47" spans="2:2">
      <c r="B47" s="108" t="s">
        <v>209</v>
      </c>
    </row>
    <row r="48" spans="2:2">
      <c r="B48" s="91" t="s">
        <v>83</v>
      </c>
    </row>
    <row r="49" spans="2:2">
      <c r="B49" s="251" t="s">
        <v>312</v>
      </c>
    </row>
  </sheetData>
  <mergeCells count="2">
    <mergeCell ref="C3:C4"/>
    <mergeCell ref="B3:B4"/>
  </mergeCells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2-14.在宅医療に係る分析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T78"/>
  <sheetViews>
    <sheetView showGridLines="0" zoomScaleNormal="100" zoomScaleSheetLayoutView="100" workbookViewId="0"/>
  </sheetViews>
  <sheetFormatPr defaultColWidth="9" defaultRowHeight="12"/>
  <cols>
    <col min="1" max="1" width="4.625" style="8" customWidth="1"/>
    <col min="2" max="2" width="3.25" style="8" bestFit="1" customWidth="1"/>
    <col min="3" max="3" width="23.625" style="8" customWidth="1"/>
    <col min="4" max="4" width="9.625" style="191" customWidth="1"/>
    <col min="5" max="5" width="23.125" style="8" customWidth="1"/>
    <col min="6" max="7" width="8.625" style="8" customWidth="1"/>
    <col min="8" max="8" width="9.625" style="191" customWidth="1"/>
    <col min="9" max="9" width="23.125" style="8" customWidth="1"/>
    <col min="10" max="11" width="8.625" style="8" customWidth="1"/>
    <col min="12" max="12" width="9.625" style="191" customWidth="1"/>
    <col min="13" max="13" width="23.125" style="8" customWidth="1"/>
    <col min="14" max="15" width="8.625" style="8" customWidth="1"/>
    <col min="16" max="16" width="9.625" style="191" customWidth="1"/>
    <col min="17" max="17" width="23.125" style="8" customWidth="1"/>
    <col min="18" max="19" width="8.625" style="8" customWidth="1"/>
    <col min="20" max="20" width="9.625" style="191" customWidth="1"/>
    <col min="21" max="21" width="23.125" style="8" customWidth="1"/>
    <col min="22" max="23" width="8.625" style="8" customWidth="1"/>
    <col min="24" max="24" width="9.625" style="191" customWidth="1"/>
    <col min="25" max="25" width="23.125" style="8" customWidth="1"/>
    <col min="26" max="27" width="8.625" style="8" customWidth="1"/>
    <col min="28" max="28" width="9.625" style="191" customWidth="1"/>
    <col min="29" max="29" width="23.125" style="8" customWidth="1"/>
    <col min="30" max="31" width="8.625" style="8" customWidth="1"/>
    <col min="32" max="32" width="9.625" style="191" customWidth="1"/>
    <col min="33" max="33" width="23.125" style="8" customWidth="1"/>
    <col min="34" max="35" width="8.625" style="8" customWidth="1"/>
    <col min="36" max="36" width="9" style="8"/>
    <col min="37" max="37" width="4.75" style="7" customWidth="1"/>
    <col min="38" max="38" width="13.5" style="7" customWidth="1"/>
    <col min="39" max="40" width="9" style="8"/>
    <col min="41" max="41" width="14.125" style="8" customWidth="1"/>
    <col min="42" max="44" width="9" style="8"/>
    <col min="45" max="46" width="9.75" style="7" customWidth="1"/>
    <col min="47" max="16384" width="9" style="8"/>
  </cols>
  <sheetData>
    <row r="1" spans="1:46" ht="13.5">
      <c r="A1" s="21"/>
      <c r="B1" s="8" t="s">
        <v>223</v>
      </c>
    </row>
    <row r="2" spans="1:46" ht="13.5">
      <c r="A2" s="12"/>
      <c r="B2" s="8" t="s">
        <v>196</v>
      </c>
    </row>
    <row r="3" spans="1:46" ht="13.5" customHeight="1">
      <c r="B3" s="335"/>
      <c r="C3" s="335" t="s">
        <v>74</v>
      </c>
      <c r="D3" s="280" t="s">
        <v>66</v>
      </c>
      <c r="E3" s="342"/>
      <c r="F3" s="342"/>
      <c r="G3" s="281"/>
      <c r="H3" s="280" t="s">
        <v>67</v>
      </c>
      <c r="I3" s="342"/>
      <c r="J3" s="342"/>
      <c r="K3" s="281"/>
      <c r="L3" s="280" t="s">
        <v>68</v>
      </c>
      <c r="M3" s="342"/>
      <c r="N3" s="342"/>
      <c r="O3" s="281"/>
      <c r="P3" s="280" t="s">
        <v>69</v>
      </c>
      <c r="Q3" s="342"/>
      <c r="R3" s="342"/>
      <c r="S3" s="281"/>
      <c r="T3" s="280" t="s">
        <v>70</v>
      </c>
      <c r="U3" s="342"/>
      <c r="V3" s="342"/>
      <c r="W3" s="281"/>
      <c r="X3" s="280" t="s">
        <v>71</v>
      </c>
      <c r="Y3" s="342"/>
      <c r="Z3" s="342"/>
      <c r="AA3" s="281"/>
      <c r="AB3" s="280" t="s">
        <v>72</v>
      </c>
      <c r="AC3" s="342"/>
      <c r="AD3" s="342"/>
      <c r="AE3" s="281"/>
      <c r="AF3" s="280" t="s">
        <v>73</v>
      </c>
      <c r="AG3" s="342"/>
      <c r="AH3" s="342"/>
      <c r="AI3" s="281"/>
      <c r="AL3" s="7" t="s">
        <v>129</v>
      </c>
    </row>
    <row r="4" spans="1:46" ht="45">
      <c r="B4" s="273"/>
      <c r="C4" s="273"/>
      <c r="D4" s="190" t="s">
        <v>301</v>
      </c>
      <c r="E4" s="23" t="s">
        <v>127</v>
      </c>
      <c r="F4" s="29" t="s">
        <v>97</v>
      </c>
      <c r="G4" s="109" t="s">
        <v>202</v>
      </c>
      <c r="H4" s="190" t="s">
        <v>301</v>
      </c>
      <c r="I4" s="23" t="s">
        <v>127</v>
      </c>
      <c r="J4" s="29" t="s">
        <v>97</v>
      </c>
      <c r="K4" s="109" t="s">
        <v>202</v>
      </c>
      <c r="L4" s="190" t="s">
        <v>301</v>
      </c>
      <c r="M4" s="23" t="s">
        <v>127</v>
      </c>
      <c r="N4" s="29" t="s">
        <v>97</v>
      </c>
      <c r="O4" s="109" t="s">
        <v>202</v>
      </c>
      <c r="P4" s="190" t="s">
        <v>301</v>
      </c>
      <c r="Q4" s="23" t="s">
        <v>127</v>
      </c>
      <c r="R4" s="29" t="s">
        <v>97</v>
      </c>
      <c r="S4" s="186" t="s">
        <v>202</v>
      </c>
      <c r="T4" s="190" t="s">
        <v>301</v>
      </c>
      <c r="U4" s="23" t="s">
        <v>127</v>
      </c>
      <c r="V4" s="29" t="s">
        <v>97</v>
      </c>
      <c r="W4" s="109" t="s">
        <v>202</v>
      </c>
      <c r="X4" s="190" t="s">
        <v>301</v>
      </c>
      <c r="Y4" s="23" t="s">
        <v>127</v>
      </c>
      <c r="Z4" s="29" t="s">
        <v>97</v>
      </c>
      <c r="AA4" s="109" t="s">
        <v>202</v>
      </c>
      <c r="AB4" s="190" t="s">
        <v>301</v>
      </c>
      <c r="AC4" s="23" t="s">
        <v>127</v>
      </c>
      <c r="AD4" s="29" t="s">
        <v>97</v>
      </c>
      <c r="AE4" s="109" t="s">
        <v>202</v>
      </c>
      <c r="AF4" s="140" t="s">
        <v>301</v>
      </c>
      <c r="AG4" s="87" t="s">
        <v>127</v>
      </c>
      <c r="AH4" s="110" t="s">
        <v>97</v>
      </c>
      <c r="AI4" s="111" t="s">
        <v>202</v>
      </c>
      <c r="AL4" s="344" t="s">
        <v>203</v>
      </c>
      <c r="AM4" s="345"/>
      <c r="AO4" s="343" t="s">
        <v>203</v>
      </c>
      <c r="AP4" s="343"/>
      <c r="AQ4" s="343"/>
      <c r="AS4" s="343" t="s">
        <v>203</v>
      </c>
      <c r="AT4" s="343"/>
    </row>
    <row r="5" spans="1:46" s="20" customFormat="1">
      <c r="B5" s="298">
        <v>1</v>
      </c>
      <c r="C5" s="336" t="s">
        <v>2</v>
      </c>
      <c r="D5" s="339">
        <f>'地区別_在宅(医科)'!D7</f>
        <v>139</v>
      </c>
      <c r="E5" s="30" t="s">
        <v>86</v>
      </c>
      <c r="F5" s="242">
        <v>9</v>
      </c>
      <c r="G5" s="121">
        <f>IFERROR(F5/D5,"-")</f>
        <v>6.4748201438848921E-2</v>
      </c>
      <c r="H5" s="339">
        <f>'地区別_在宅(医科)'!M7</f>
        <v>318</v>
      </c>
      <c r="I5" s="30" t="s">
        <v>86</v>
      </c>
      <c r="J5" s="242">
        <v>19</v>
      </c>
      <c r="K5" s="121">
        <f>IFERROR(J5/H5,"-")</f>
        <v>5.9748427672955975E-2</v>
      </c>
      <c r="L5" s="339">
        <f>'地区別_在宅(医科)'!V7</f>
        <v>56881</v>
      </c>
      <c r="M5" s="30" t="s">
        <v>86</v>
      </c>
      <c r="N5" s="242">
        <v>3750</v>
      </c>
      <c r="O5" s="121">
        <f>IFERROR(N5/L5,"-")</f>
        <v>6.5927110986093773E-2</v>
      </c>
      <c r="P5" s="339">
        <f>'地区別_在宅(医科)'!AE7</f>
        <v>43155</v>
      </c>
      <c r="Q5" s="30" t="s">
        <v>86</v>
      </c>
      <c r="R5" s="242">
        <v>5768</v>
      </c>
      <c r="S5" s="132">
        <f>IFERROR(R5/P5,"-")</f>
        <v>0.13365774533657745</v>
      </c>
      <c r="T5" s="339">
        <f>'地区別_在宅(医科)'!AN7</f>
        <v>27997</v>
      </c>
      <c r="U5" s="30" t="s">
        <v>86</v>
      </c>
      <c r="V5" s="242">
        <v>6272</v>
      </c>
      <c r="W5" s="121">
        <f>IFERROR(V5/T5,"-")</f>
        <v>0.2240240025717041</v>
      </c>
      <c r="X5" s="339">
        <f>'地区別_在宅(医科)'!AW7</f>
        <v>13461</v>
      </c>
      <c r="Y5" s="30" t="s">
        <v>86</v>
      </c>
      <c r="Z5" s="242">
        <v>3910</v>
      </c>
      <c r="AA5" s="121">
        <f>IFERROR(Z5/X5,"-")</f>
        <v>0.29046876160760715</v>
      </c>
      <c r="AB5" s="339">
        <f>'地区別_在宅(医科)'!BF7</f>
        <v>4909</v>
      </c>
      <c r="AC5" s="30" t="s">
        <v>86</v>
      </c>
      <c r="AD5" s="242">
        <v>1435</v>
      </c>
      <c r="AE5" s="121">
        <f>IFERROR(AD5/AB5,"-")</f>
        <v>0.29232022815237318</v>
      </c>
      <c r="AF5" s="339">
        <f>'地区別_在宅(医科)'!BO7</f>
        <v>146860</v>
      </c>
      <c r="AG5" s="30" t="s">
        <v>86</v>
      </c>
      <c r="AH5" s="242">
        <v>21163</v>
      </c>
      <c r="AI5" s="132">
        <f>IFERROR(AH5/AF5,"-")</f>
        <v>0.14410322756366609</v>
      </c>
      <c r="AK5" s="16">
        <v>1</v>
      </c>
      <c r="AL5" s="56" t="s">
        <v>2</v>
      </c>
      <c r="AM5" s="229">
        <f>INDEX($AI:$AI,(ROW()+(AK5*5)))</f>
        <v>0.66960370420808935</v>
      </c>
      <c r="AN5" s="160"/>
      <c r="AO5" s="113" t="str">
        <f t="shared" ref="AO5:AO12" si="0">INDEX($AL$5:$AL$12,MATCH(AP5,AM$5:AM$12,0))</f>
        <v>大阪市医療圏</v>
      </c>
      <c r="AP5" s="114">
        <f t="shared" ref="AP5:AP12" si="1">LARGE(AM$5:AM$12,ROW(A1))</f>
        <v>0.69376327045358799</v>
      </c>
      <c r="AQ5" s="114">
        <f>ROUND(AP5,3)</f>
        <v>0.69399999999999995</v>
      </c>
      <c r="AR5" s="160"/>
      <c r="AS5" s="114">
        <f>ROUND($AI$58,3)</f>
        <v>0.68799999999999994</v>
      </c>
      <c r="AT5" s="113">
        <v>0</v>
      </c>
    </row>
    <row r="6" spans="1:46" s="20" customFormat="1" ht="13.5" customHeight="1">
      <c r="B6" s="316"/>
      <c r="C6" s="337"/>
      <c r="D6" s="340"/>
      <c r="E6" s="31" t="s">
        <v>87</v>
      </c>
      <c r="F6" s="43">
        <v>37</v>
      </c>
      <c r="G6" s="122">
        <f>IFERROR(F6/D5,"-")</f>
        <v>0.26618705035971224</v>
      </c>
      <c r="H6" s="340"/>
      <c r="I6" s="31" t="s">
        <v>87</v>
      </c>
      <c r="J6" s="43">
        <v>102</v>
      </c>
      <c r="K6" s="122">
        <f>IFERROR(J6/H5,"-")</f>
        <v>0.32075471698113206</v>
      </c>
      <c r="L6" s="340"/>
      <c r="M6" s="31" t="s">
        <v>87</v>
      </c>
      <c r="N6" s="43">
        <v>12841</v>
      </c>
      <c r="O6" s="122">
        <f>IFERROR(N6/L5,"-")</f>
        <v>0.22575200857931471</v>
      </c>
      <c r="P6" s="340"/>
      <c r="Q6" s="31" t="s">
        <v>87</v>
      </c>
      <c r="R6" s="43">
        <v>12652</v>
      </c>
      <c r="S6" s="133">
        <f>IFERROR(R6/P5,"-")</f>
        <v>0.29317576178890048</v>
      </c>
      <c r="T6" s="340"/>
      <c r="U6" s="31" t="s">
        <v>87</v>
      </c>
      <c r="V6" s="43">
        <v>9216</v>
      </c>
      <c r="W6" s="122">
        <f>IFERROR(V6/T5,"-")</f>
        <v>0.32917812622781012</v>
      </c>
      <c r="X6" s="340"/>
      <c r="Y6" s="31" t="s">
        <v>87</v>
      </c>
      <c r="Z6" s="43">
        <v>4098</v>
      </c>
      <c r="AA6" s="122">
        <f>IFERROR(Z6/X5,"-")</f>
        <v>0.30443503454423892</v>
      </c>
      <c r="AB6" s="340"/>
      <c r="AC6" s="31" t="s">
        <v>87</v>
      </c>
      <c r="AD6" s="43">
        <v>1294</v>
      </c>
      <c r="AE6" s="122">
        <f>IFERROR(AD6/AB5,"-")</f>
        <v>0.26359747402729677</v>
      </c>
      <c r="AF6" s="340"/>
      <c r="AG6" s="31" t="s">
        <v>87</v>
      </c>
      <c r="AH6" s="43">
        <v>40240</v>
      </c>
      <c r="AI6" s="133">
        <f>IFERROR(AH6/AF5,"-")</f>
        <v>0.27400245131417678</v>
      </c>
      <c r="AK6" s="16">
        <v>2</v>
      </c>
      <c r="AL6" s="56" t="s">
        <v>9</v>
      </c>
      <c r="AM6" s="229">
        <f t="shared" ref="AM6:AM12" si="2">INDEX($AI:$AI,(ROW()+(AK6*5)))</f>
        <v>0.67955179510633434</v>
      </c>
      <c r="AN6" s="160"/>
      <c r="AO6" s="113" t="str">
        <f t="shared" si="0"/>
        <v>中河内医療圏</v>
      </c>
      <c r="AP6" s="114">
        <f t="shared" si="1"/>
        <v>0.68232708674631393</v>
      </c>
      <c r="AQ6" s="114">
        <f t="shared" ref="AQ6:AQ12" si="3">ROUND(AP6,3)</f>
        <v>0.68200000000000005</v>
      </c>
      <c r="AR6" s="160"/>
      <c r="AS6" s="114">
        <f t="shared" ref="AS6:AS12" si="4">ROUND($AI$58,3)</f>
        <v>0.68799999999999994</v>
      </c>
      <c r="AT6" s="113">
        <v>0</v>
      </c>
    </row>
    <row r="7" spans="1:46" s="20" customFormat="1" ht="13.5" customHeight="1">
      <c r="B7" s="316"/>
      <c r="C7" s="337"/>
      <c r="D7" s="340"/>
      <c r="E7" s="34" t="s">
        <v>88</v>
      </c>
      <c r="F7" s="43">
        <v>35</v>
      </c>
      <c r="G7" s="122">
        <f>IFERROR(F7/D5,"-")</f>
        <v>0.25179856115107913</v>
      </c>
      <c r="H7" s="340"/>
      <c r="I7" s="34" t="s">
        <v>88</v>
      </c>
      <c r="J7" s="43">
        <v>94</v>
      </c>
      <c r="K7" s="122">
        <f>IFERROR(J7/H5,"-")</f>
        <v>0.29559748427672955</v>
      </c>
      <c r="L7" s="340"/>
      <c r="M7" s="34" t="s">
        <v>88</v>
      </c>
      <c r="N7" s="43">
        <v>19762</v>
      </c>
      <c r="O7" s="122">
        <f>IFERROR(N7/L5,"-")</f>
        <v>0.3474270846152494</v>
      </c>
      <c r="P7" s="340"/>
      <c r="Q7" s="34" t="s">
        <v>88</v>
      </c>
      <c r="R7" s="43">
        <v>17669</v>
      </c>
      <c r="S7" s="133">
        <f>IFERROR(R7/P5,"-")</f>
        <v>0.40943112038002549</v>
      </c>
      <c r="T7" s="340"/>
      <c r="U7" s="34" t="s">
        <v>88</v>
      </c>
      <c r="V7" s="43">
        <v>11765</v>
      </c>
      <c r="W7" s="122">
        <f>IFERROR(V7/T5,"-")</f>
        <v>0.42022359538521986</v>
      </c>
      <c r="X7" s="340"/>
      <c r="Y7" s="34" t="s">
        <v>88</v>
      </c>
      <c r="Z7" s="43">
        <v>4844</v>
      </c>
      <c r="AA7" s="122">
        <f>IFERROR(Z7/X5,"-")</f>
        <v>0.35985439417576703</v>
      </c>
      <c r="AB7" s="340"/>
      <c r="AC7" s="34" t="s">
        <v>88</v>
      </c>
      <c r="AD7" s="43">
        <v>1428</v>
      </c>
      <c r="AE7" s="122">
        <f>IFERROR(AD7/AB5,"-")</f>
        <v>0.29089427581992261</v>
      </c>
      <c r="AF7" s="340"/>
      <c r="AG7" s="34" t="s">
        <v>88</v>
      </c>
      <c r="AH7" s="43">
        <v>55597</v>
      </c>
      <c r="AI7" s="133">
        <f>IFERROR(AH7/AF5,"-")</f>
        <v>0.37857142857142856</v>
      </c>
      <c r="AK7" s="16">
        <v>3</v>
      </c>
      <c r="AL7" s="56" t="s">
        <v>14</v>
      </c>
      <c r="AM7" s="229">
        <f t="shared" si="2"/>
        <v>0.66754865239453398</v>
      </c>
      <c r="AN7" s="160"/>
      <c r="AO7" s="113" t="str">
        <f t="shared" si="0"/>
        <v>三島医療圏</v>
      </c>
      <c r="AP7" s="114">
        <f t="shared" si="1"/>
        <v>0.67955179510633434</v>
      </c>
      <c r="AQ7" s="114">
        <f t="shared" si="3"/>
        <v>0.68</v>
      </c>
      <c r="AR7" s="160"/>
      <c r="AS7" s="114">
        <f t="shared" si="4"/>
        <v>0.68799999999999994</v>
      </c>
      <c r="AT7" s="113">
        <v>0</v>
      </c>
    </row>
    <row r="8" spans="1:46" s="20" customFormat="1" ht="13.5" customHeight="1">
      <c r="B8" s="316"/>
      <c r="C8" s="337"/>
      <c r="D8" s="340"/>
      <c r="E8" s="34" t="s">
        <v>89</v>
      </c>
      <c r="F8" s="43">
        <v>9</v>
      </c>
      <c r="G8" s="122">
        <f>IFERROR(F8/D5,"-")</f>
        <v>6.4748201438848921E-2</v>
      </c>
      <c r="H8" s="340"/>
      <c r="I8" s="34" t="s">
        <v>89</v>
      </c>
      <c r="J8" s="43">
        <v>31</v>
      </c>
      <c r="K8" s="122">
        <f>IFERROR(J8/H5,"-")</f>
        <v>9.7484276729559755E-2</v>
      </c>
      <c r="L8" s="340"/>
      <c r="M8" s="34" t="s">
        <v>89</v>
      </c>
      <c r="N8" s="43">
        <v>4098</v>
      </c>
      <c r="O8" s="122">
        <f>IFERROR(N8/L5,"-")</f>
        <v>7.2045146885603276E-2</v>
      </c>
      <c r="P8" s="340"/>
      <c r="Q8" s="34" t="s">
        <v>89</v>
      </c>
      <c r="R8" s="43">
        <v>5122</v>
      </c>
      <c r="S8" s="133">
        <f>IFERROR(R8/P5,"-")</f>
        <v>0.11868844861545591</v>
      </c>
      <c r="T8" s="340"/>
      <c r="U8" s="34" t="s">
        <v>89</v>
      </c>
      <c r="V8" s="43">
        <v>4594</v>
      </c>
      <c r="W8" s="122">
        <f>IFERROR(V8/T5,"-")</f>
        <v>0.16408900953673608</v>
      </c>
      <c r="X8" s="340"/>
      <c r="Y8" s="34" t="s">
        <v>89</v>
      </c>
      <c r="Z8" s="43">
        <v>2607</v>
      </c>
      <c r="AA8" s="122">
        <f>IFERROR(Z8/X5,"-")</f>
        <v>0.19367060396701583</v>
      </c>
      <c r="AB8" s="340"/>
      <c r="AC8" s="34" t="s">
        <v>89</v>
      </c>
      <c r="AD8" s="43">
        <v>966</v>
      </c>
      <c r="AE8" s="122">
        <f>IFERROR(AD8/AB5,"-")</f>
        <v>0.19678142187818293</v>
      </c>
      <c r="AF8" s="340"/>
      <c r="AG8" s="34" t="s">
        <v>89</v>
      </c>
      <c r="AH8" s="43">
        <v>17427</v>
      </c>
      <c r="AI8" s="133">
        <f>IFERROR(AH8/AF5,"-")</f>
        <v>0.118664033773662</v>
      </c>
      <c r="AK8" s="16">
        <v>4</v>
      </c>
      <c r="AL8" s="56" t="s">
        <v>22</v>
      </c>
      <c r="AM8" s="229">
        <f t="shared" si="2"/>
        <v>0.68232708674631393</v>
      </c>
      <c r="AN8" s="160"/>
      <c r="AO8" s="113" t="str">
        <f t="shared" si="0"/>
        <v>泉州医療圏</v>
      </c>
      <c r="AP8" s="114">
        <f t="shared" si="1"/>
        <v>0.67888424636335498</v>
      </c>
      <c r="AQ8" s="114">
        <f t="shared" si="3"/>
        <v>0.67900000000000005</v>
      </c>
      <c r="AR8" s="160"/>
      <c r="AS8" s="114">
        <f t="shared" si="4"/>
        <v>0.68799999999999994</v>
      </c>
      <c r="AT8" s="113">
        <v>0</v>
      </c>
    </row>
    <row r="9" spans="1:46" s="20" customFormat="1" ht="13.5" customHeight="1">
      <c r="B9" s="316"/>
      <c r="C9" s="337"/>
      <c r="D9" s="340"/>
      <c r="E9" s="35" t="s">
        <v>90</v>
      </c>
      <c r="F9" s="44">
        <v>30</v>
      </c>
      <c r="G9" s="123">
        <f>IFERROR(F9/D5,"-")</f>
        <v>0.21582733812949639</v>
      </c>
      <c r="H9" s="340"/>
      <c r="I9" s="35" t="s">
        <v>90</v>
      </c>
      <c r="J9" s="44">
        <v>93</v>
      </c>
      <c r="K9" s="123">
        <f>IFERROR(J9/H5,"-")</f>
        <v>0.29245283018867924</v>
      </c>
      <c r="L9" s="340"/>
      <c r="M9" s="35" t="s">
        <v>90</v>
      </c>
      <c r="N9" s="44">
        <v>11181</v>
      </c>
      <c r="O9" s="123">
        <f>IFERROR(N9/L5,"-")</f>
        <v>0.1965682741161372</v>
      </c>
      <c r="P9" s="340"/>
      <c r="Q9" s="35" t="s">
        <v>90</v>
      </c>
      <c r="R9" s="44">
        <v>10876</v>
      </c>
      <c r="S9" s="134">
        <f>IFERROR(R9/P5,"-")</f>
        <v>0.25202178194878927</v>
      </c>
      <c r="T9" s="340"/>
      <c r="U9" s="35" t="s">
        <v>90</v>
      </c>
      <c r="V9" s="44">
        <v>7999</v>
      </c>
      <c r="W9" s="123">
        <f>IFERROR(V9/T5,"-")</f>
        <v>0.28570918312676358</v>
      </c>
      <c r="X9" s="340"/>
      <c r="Y9" s="35" t="s">
        <v>90</v>
      </c>
      <c r="Z9" s="44">
        <v>3935</v>
      </c>
      <c r="AA9" s="123">
        <f>IFERROR(Z9/X5,"-")</f>
        <v>0.29232597875343586</v>
      </c>
      <c r="AB9" s="340"/>
      <c r="AC9" s="35" t="s">
        <v>90</v>
      </c>
      <c r="AD9" s="44">
        <v>1347</v>
      </c>
      <c r="AE9" s="123">
        <f>IFERROR(AD9/AB5,"-")</f>
        <v>0.27439397025870849</v>
      </c>
      <c r="AF9" s="340"/>
      <c r="AG9" s="35" t="s">
        <v>90</v>
      </c>
      <c r="AH9" s="44">
        <v>35461</v>
      </c>
      <c r="AI9" s="134">
        <f>IFERROR(AH9/AF5,"-")</f>
        <v>0.24146125561759499</v>
      </c>
      <c r="AK9" s="16">
        <v>5</v>
      </c>
      <c r="AL9" s="56" t="s">
        <v>26</v>
      </c>
      <c r="AM9" s="229">
        <f t="shared" si="2"/>
        <v>0.66515159033394533</v>
      </c>
      <c r="AN9" s="160"/>
      <c r="AO9" s="113" t="str">
        <f t="shared" si="0"/>
        <v>豊能医療圏</v>
      </c>
      <c r="AP9" s="114">
        <f t="shared" si="1"/>
        <v>0.66960370420808935</v>
      </c>
      <c r="AQ9" s="114">
        <f t="shared" si="3"/>
        <v>0.67</v>
      </c>
      <c r="AR9" s="160"/>
      <c r="AS9" s="114">
        <f t="shared" si="4"/>
        <v>0.68799999999999994</v>
      </c>
      <c r="AT9" s="113">
        <v>0</v>
      </c>
    </row>
    <row r="10" spans="1:46" s="20" customFormat="1" ht="24">
      <c r="B10" s="299"/>
      <c r="C10" s="338"/>
      <c r="D10" s="341"/>
      <c r="E10" s="38" t="s">
        <v>176</v>
      </c>
      <c r="F10" s="45">
        <v>75</v>
      </c>
      <c r="G10" s="124">
        <f>IFERROR(F10/D5,"-")</f>
        <v>0.53956834532374098</v>
      </c>
      <c r="H10" s="341"/>
      <c r="I10" s="38" t="s">
        <v>176</v>
      </c>
      <c r="J10" s="45">
        <v>208</v>
      </c>
      <c r="K10" s="124">
        <f>IFERROR(J10/H5,"-")</f>
        <v>0.65408805031446537</v>
      </c>
      <c r="L10" s="341"/>
      <c r="M10" s="38" t="s">
        <v>176</v>
      </c>
      <c r="N10" s="45">
        <v>33119</v>
      </c>
      <c r="O10" s="124">
        <f>IFERROR(N10/L5,"-")</f>
        <v>0.58225066366625056</v>
      </c>
      <c r="P10" s="341"/>
      <c r="Q10" s="38" t="s">
        <v>176</v>
      </c>
      <c r="R10" s="45">
        <v>30076</v>
      </c>
      <c r="S10" s="124">
        <f>IFERROR(R10/P5,"-")</f>
        <v>0.69692967211215384</v>
      </c>
      <c r="T10" s="341"/>
      <c r="U10" s="38" t="s">
        <v>176</v>
      </c>
      <c r="V10" s="45">
        <v>21175</v>
      </c>
      <c r="W10" s="124">
        <f>IFERROR(V10/T5,"-")</f>
        <v>0.75633103546808589</v>
      </c>
      <c r="X10" s="341"/>
      <c r="Y10" s="38" t="s">
        <v>176</v>
      </c>
      <c r="Z10" s="45">
        <v>10186</v>
      </c>
      <c r="AA10" s="124">
        <f>IFERROR(Z10/X5,"-")</f>
        <v>0.75670455389644153</v>
      </c>
      <c r="AB10" s="341"/>
      <c r="AC10" s="38" t="s">
        <v>176</v>
      </c>
      <c r="AD10" s="45">
        <v>3499</v>
      </c>
      <c r="AE10" s="124">
        <f>IFERROR(AD10/AB5,"-")</f>
        <v>0.71277245874923612</v>
      </c>
      <c r="AF10" s="341"/>
      <c r="AG10" s="38" t="s">
        <v>176</v>
      </c>
      <c r="AH10" s="45">
        <v>98338</v>
      </c>
      <c r="AI10" s="124">
        <f>IFERROR(AH10/AF5,"-")</f>
        <v>0.66960370420808935</v>
      </c>
      <c r="AK10" s="16">
        <v>6</v>
      </c>
      <c r="AL10" s="56" t="s">
        <v>36</v>
      </c>
      <c r="AM10" s="229">
        <f t="shared" si="2"/>
        <v>0.66283445811830088</v>
      </c>
      <c r="AN10" s="160"/>
      <c r="AO10" s="113" t="str">
        <f t="shared" si="0"/>
        <v>北河内医療圏</v>
      </c>
      <c r="AP10" s="114">
        <f t="shared" si="1"/>
        <v>0.66754865239453398</v>
      </c>
      <c r="AQ10" s="114">
        <f t="shared" si="3"/>
        <v>0.66800000000000004</v>
      </c>
      <c r="AR10" s="160"/>
      <c r="AS10" s="114">
        <f t="shared" si="4"/>
        <v>0.68799999999999994</v>
      </c>
      <c r="AT10" s="113">
        <v>0</v>
      </c>
    </row>
    <row r="11" spans="1:46" s="20" customFormat="1">
      <c r="B11" s="298">
        <v>2</v>
      </c>
      <c r="C11" s="336" t="s">
        <v>9</v>
      </c>
      <c r="D11" s="339">
        <f>'地区別_在宅(医科)'!D8</f>
        <v>243</v>
      </c>
      <c r="E11" s="30" t="s">
        <v>86</v>
      </c>
      <c r="F11" s="242">
        <v>16</v>
      </c>
      <c r="G11" s="121">
        <f t="shared" ref="G11" si="5">IFERROR(F11/D11,"-")</f>
        <v>6.584362139917696E-2</v>
      </c>
      <c r="H11" s="339">
        <f>'地区別_在宅(医科)'!M8</f>
        <v>469</v>
      </c>
      <c r="I11" s="30" t="s">
        <v>86</v>
      </c>
      <c r="J11" s="242">
        <v>37</v>
      </c>
      <c r="K11" s="121">
        <f t="shared" ref="K11" si="6">IFERROR(J11/H11,"-")</f>
        <v>7.8891257995735611E-2</v>
      </c>
      <c r="L11" s="339">
        <f>'地区別_在宅(医科)'!V8</f>
        <v>45765</v>
      </c>
      <c r="M11" s="30" t="s">
        <v>86</v>
      </c>
      <c r="N11" s="242">
        <v>2854</v>
      </c>
      <c r="O11" s="121">
        <f t="shared" ref="O11" si="7">IFERROR(N11/L11,"-")</f>
        <v>6.2362067081831091E-2</v>
      </c>
      <c r="P11" s="339">
        <f>'地区別_在宅(医科)'!AE8</f>
        <v>31595</v>
      </c>
      <c r="Q11" s="30" t="s">
        <v>86</v>
      </c>
      <c r="R11" s="242">
        <v>4274</v>
      </c>
      <c r="S11" s="132">
        <f t="shared" ref="S11" si="8">IFERROR(R11/P11,"-")</f>
        <v>0.1352745687608799</v>
      </c>
      <c r="T11" s="339">
        <f>'地区別_在宅(医科)'!AN8</f>
        <v>19277</v>
      </c>
      <c r="U11" s="30" t="s">
        <v>86</v>
      </c>
      <c r="V11" s="242">
        <v>4589</v>
      </c>
      <c r="W11" s="121">
        <f t="shared" ref="W11" si="9">IFERROR(V11/T11,"-")</f>
        <v>0.2380557140633916</v>
      </c>
      <c r="X11" s="339">
        <f>'地区別_在宅(医科)'!AW8</f>
        <v>8855</v>
      </c>
      <c r="Y11" s="30" t="s">
        <v>86</v>
      </c>
      <c r="Z11" s="242">
        <v>2776</v>
      </c>
      <c r="AA11" s="121">
        <f t="shared" ref="AA11" si="10">IFERROR(Z11/X11,"-")</f>
        <v>0.31349520045172219</v>
      </c>
      <c r="AB11" s="339">
        <f>'地区別_在宅(医科)'!BF8</f>
        <v>3121</v>
      </c>
      <c r="AC11" s="30" t="s">
        <v>86</v>
      </c>
      <c r="AD11" s="242">
        <v>1081</v>
      </c>
      <c r="AE11" s="121">
        <f t="shared" ref="AE11" si="11">IFERROR(AD11/AB11,"-")</f>
        <v>0.34636334508170458</v>
      </c>
      <c r="AF11" s="339">
        <f>'地区別_在宅(医科)'!BO8</f>
        <v>109325</v>
      </c>
      <c r="AG11" s="30" t="s">
        <v>86</v>
      </c>
      <c r="AH11" s="242">
        <v>15627</v>
      </c>
      <c r="AI11" s="132">
        <f t="shared" ref="AI11" si="12">IFERROR(AH11/AF11,"-")</f>
        <v>0.14294077292476562</v>
      </c>
      <c r="AK11" s="16">
        <v>7</v>
      </c>
      <c r="AL11" s="56" t="s">
        <v>45</v>
      </c>
      <c r="AM11" s="229">
        <f t="shared" si="2"/>
        <v>0.67888424636335498</v>
      </c>
      <c r="AN11" s="160"/>
      <c r="AO11" s="113" t="str">
        <f t="shared" si="0"/>
        <v>南河内医療圏</v>
      </c>
      <c r="AP11" s="114">
        <f t="shared" si="1"/>
        <v>0.66515159033394533</v>
      </c>
      <c r="AQ11" s="114">
        <f t="shared" si="3"/>
        <v>0.66500000000000004</v>
      </c>
      <c r="AR11" s="160"/>
      <c r="AS11" s="114">
        <f t="shared" si="4"/>
        <v>0.68799999999999994</v>
      </c>
      <c r="AT11" s="113">
        <v>0</v>
      </c>
    </row>
    <row r="12" spans="1:46" s="20" customFormat="1">
      <c r="B12" s="316"/>
      <c r="C12" s="337"/>
      <c r="D12" s="340"/>
      <c r="E12" s="31" t="s">
        <v>87</v>
      </c>
      <c r="F12" s="43">
        <v>98</v>
      </c>
      <c r="G12" s="122">
        <f t="shared" ref="G12" si="13">IFERROR(F12/D11,"-")</f>
        <v>0.40329218106995884</v>
      </c>
      <c r="H12" s="340"/>
      <c r="I12" s="31" t="s">
        <v>87</v>
      </c>
      <c r="J12" s="43">
        <v>165</v>
      </c>
      <c r="K12" s="122">
        <f t="shared" ref="K12" si="14">IFERROR(J12/H11,"-")</f>
        <v>0.35181236673773986</v>
      </c>
      <c r="L12" s="340"/>
      <c r="M12" s="31" t="s">
        <v>87</v>
      </c>
      <c r="N12" s="43">
        <v>11345</v>
      </c>
      <c r="O12" s="122">
        <f t="shared" ref="O12" si="15">IFERROR(N12/L11,"-")</f>
        <v>0.24789686441603845</v>
      </c>
      <c r="P12" s="340"/>
      <c r="Q12" s="31" t="s">
        <v>87</v>
      </c>
      <c r="R12" s="43">
        <v>10116</v>
      </c>
      <c r="S12" s="133">
        <f t="shared" ref="S12" si="16">IFERROR(R12/P11,"-")</f>
        <v>0.32017724323468905</v>
      </c>
      <c r="T12" s="340"/>
      <c r="U12" s="31" t="s">
        <v>87</v>
      </c>
      <c r="V12" s="43">
        <v>7014</v>
      </c>
      <c r="W12" s="122">
        <f t="shared" ref="W12" si="17">IFERROR(V12/T11,"-")</f>
        <v>0.36385329667479377</v>
      </c>
      <c r="X12" s="340"/>
      <c r="Y12" s="31" t="s">
        <v>87</v>
      </c>
      <c r="Z12" s="43">
        <v>3118</v>
      </c>
      <c r="AA12" s="122">
        <f t="shared" ref="AA12" si="18">IFERROR(Z12/X11,"-")</f>
        <v>0.35211744776962167</v>
      </c>
      <c r="AB12" s="340"/>
      <c r="AC12" s="31" t="s">
        <v>87</v>
      </c>
      <c r="AD12" s="43">
        <v>1028</v>
      </c>
      <c r="AE12" s="122">
        <f t="shared" ref="AE12" si="19">IFERROR(AD12/AB11,"-")</f>
        <v>0.3293816084588273</v>
      </c>
      <c r="AF12" s="340"/>
      <c r="AG12" s="31" t="s">
        <v>87</v>
      </c>
      <c r="AH12" s="43">
        <v>32884</v>
      </c>
      <c r="AI12" s="133">
        <f t="shared" ref="AI12" si="20">IFERROR(AH12/AF11,"-")</f>
        <v>0.30079121884289961</v>
      </c>
      <c r="AK12" s="16">
        <v>8</v>
      </c>
      <c r="AL12" s="56" t="s">
        <v>58</v>
      </c>
      <c r="AM12" s="229">
        <f t="shared" si="2"/>
        <v>0.69376327045358799</v>
      </c>
      <c r="AN12" s="160"/>
      <c r="AO12" s="113" t="str">
        <f t="shared" si="0"/>
        <v>堺市医療圏</v>
      </c>
      <c r="AP12" s="114">
        <f t="shared" si="1"/>
        <v>0.66283445811830088</v>
      </c>
      <c r="AQ12" s="114">
        <f t="shared" si="3"/>
        <v>0.66300000000000003</v>
      </c>
      <c r="AR12" s="160"/>
      <c r="AS12" s="114">
        <f t="shared" si="4"/>
        <v>0.68799999999999994</v>
      </c>
      <c r="AT12" s="113">
        <v>999</v>
      </c>
    </row>
    <row r="13" spans="1:46" s="20" customFormat="1" ht="13.5">
      <c r="B13" s="316"/>
      <c r="C13" s="337"/>
      <c r="D13" s="340"/>
      <c r="E13" s="34" t="s">
        <v>88</v>
      </c>
      <c r="F13" s="43">
        <v>62</v>
      </c>
      <c r="G13" s="122">
        <f t="shared" ref="G13" si="21">IFERROR(F13/D11,"-")</f>
        <v>0.2551440329218107</v>
      </c>
      <c r="H13" s="340"/>
      <c r="I13" s="34" t="s">
        <v>88</v>
      </c>
      <c r="J13" s="43">
        <v>170</v>
      </c>
      <c r="K13" s="122">
        <f t="shared" ref="K13" si="22">IFERROR(J13/H11,"-")</f>
        <v>0.36247334754797439</v>
      </c>
      <c r="L13" s="340"/>
      <c r="M13" s="34" t="s">
        <v>88</v>
      </c>
      <c r="N13" s="43">
        <v>15674</v>
      </c>
      <c r="O13" s="122">
        <f t="shared" ref="O13" si="23">IFERROR(N13/L11,"-")</f>
        <v>0.34248880148585165</v>
      </c>
      <c r="P13" s="340"/>
      <c r="Q13" s="34" t="s">
        <v>88</v>
      </c>
      <c r="R13" s="43">
        <v>13167</v>
      </c>
      <c r="S13" s="133">
        <f t="shared" ref="S13" si="24">IFERROR(R13/P11,"-")</f>
        <v>0.41674315556258901</v>
      </c>
      <c r="T13" s="340"/>
      <c r="U13" s="34" t="s">
        <v>88</v>
      </c>
      <c r="V13" s="43">
        <v>8243</v>
      </c>
      <c r="W13" s="122">
        <f t="shared" ref="W13" si="25">IFERROR(V13/T11,"-")</f>
        <v>0.42760803029517042</v>
      </c>
      <c r="X13" s="340"/>
      <c r="Y13" s="34" t="s">
        <v>88</v>
      </c>
      <c r="Z13" s="43">
        <v>3435</v>
      </c>
      <c r="AA13" s="122">
        <f t="shared" ref="AA13" si="26">IFERROR(Z13/X11,"-")</f>
        <v>0.38791643139469228</v>
      </c>
      <c r="AB13" s="340"/>
      <c r="AC13" s="34" t="s">
        <v>88</v>
      </c>
      <c r="AD13" s="43">
        <v>950</v>
      </c>
      <c r="AE13" s="122">
        <f t="shared" ref="AE13" si="27">IFERROR(AD13/AB11,"-")</f>
        <v>0.3043896187119513</v>
      </c>
      <c r="AF13" s="340"/>
      <c r="AG13" s="34" t="s">
        <v>88</v>
      </c>
      <c r="AH13" s="43">
        <v>41701</v>
      </c>
      <c r="AI13" s="133">
        <f t="shared" ref="AI13" si="28">IFERROR(AH13/AF11,"-")</f>
        <v>0.38144065858678255</v>
      </c>
      <c r="AK13" s="16"/>
      <c r="AL13" s="16"/>
      <c r="AM13" s="161"/>
      <c r="AN13" s="160"/>
      <c r="AO13" s="160"/>
      <c r="AP13" s="160"/>
      <c r="AQ13" s="160"/>
      <c r="AR13" s="160"/>
      <c r="AS13" s="162"/>
      <c r="AT13" s="162"/>
    </row>
    <row r="14" spans="1:46" s="20" customFormat="1">
      <c r="B14" s="316"/>
      <c r="C14" s="337"/>
      <c r="D14" s="340"/>
      <c r="E14" s="34" t="s">
        <v>89</v>
      </c>
      <c r="F14" s="43">
        <v>24</v>
      </c>
      <c r="G14" s="122">
        <f t="shared" ref="G14" si="29">IFERROR(F14/D11,"-")</f>
        <v>9.8765432098765427E-2</v>
      </c>
      <c r="H14" s="340"/>
      <c r="I14" s="34" t="s">
        <v>89</v>
      </c>
      <c r="J14" s="43">
        <v>59</v>
      </c>
      <c r="K14" s="122">
        <f t="shared" ref="K14" si="30">IFERROR(J14/H11,"-")</f>
        <v>0.1257995735607676</v>
      </c>
      <c r="L14" s="340"/>
      <c r="M14" s="34" t="s">
        <v>89</v>
      </c>
      <c r="N14" s="43">
        <v>3599</v>
      </c>
      <c r="O14" s="122">
        <f t="shared" ref="O14" si="31">IFERROR(N14/L11,"-")</f>
        <v>7.8640882770676282E-2</v>
      </c>
      <c r="P14" s="340"/>
      <c r="Q14" s="34" t="s">
        <v>89</v>
      </c>
      <c r="R14" s="43">
        <v>3927</v>
      </c>
      <c r="S14" s="133">
        <f t="shared" ref="S14" si="32">IFERROR(R14/P11,"-")</f>
        <v>0.12429181832568445</v>
      </c>
      <c r="T14" s="340"/>
      <c r="U14" s="34" t="s">
        <v>89</v>
      </c>
      <c r="V14" s="43">
        <v>3447</v>
      </c>
      <c r="W14" s="122">
        <f t="shared" ref="W14" si="33">IFERROR(V14/T11,"-")</f>
        <v>0.17881413082948591</v>
      </c>
      <c r="X14" s="340"/>
      <c r="Y14" s="34" t="s">
        <v>89</v>
      </c>
      <c r="Z14" s="43">
        <v>1823</v>
      </c>
      <c r="AA14" s="122">
        <f t="shared" ref="AA14" si="34">IFERROR(Z14/X11,"-")</f>
        <v>0.20587238848108413</v>
      </c>
      <c r="AB14" s="340"/>
      <c r="AC14" s="34" t="s">
        <v>89</v>
      </c>
      <c r="AD14" s="43">
        <v>651</v>
      </c>
      <c r="AE14" s="122">
        <f t="shared" ref="AE14" si="35">IFERROR(AD14/AB11,"-")</f>
        <v>0.20858699134892664</v>
      </c>
      <c r="AF14" s="340"/>
      <c r="AG14" s="34" t="s">
        <v>89</v>
      </c>
      <c r="AH14" s="43">
        <v>13530</v>
      </c>
      <c r="AI14" s="133">
        <f t="shared" ref="AI14" si="36">IFERROR(AH14/AF11,"-")</f>
        <v>0.12375943288360393</v>
      </c>
    </row>
    <row r="15" spans="1:46" s="20" customFormat="1">
      <c r="B15" s="316"/>
      <c r="C15" s="337"/>
      <c r="D15" s="340"/>
      <c r="E15" s="35" t="s">
        <v>90</v>
      </c>
      <c r="F15" s="44">
        <v>57</v>
      </c>
      <c r="G15" s="123">
        <f t="shared" ref="G15" si="37">IFERROR(F15/D11,"-")</f>
        <v>0.23456790123456789</v>
      </c>
      <c r="H15" s="340"/>
      <c r="I15" s="35" t="s">
        <v>90</v>
      </c>
      <c r="J15" s="44">
        <v>133</v>
      </c>
      <c r="K15" s="123">
        <f t="shared" ref="K15" si="38">IFERROR(J15/H11,"-")</f>
        <v>0.28358208955223879</v>
      </c>
      <c r="L15" s="340"/>
      <c r="M15" s="35" t="s">
        <v>90</v>
      </c>
      <c r="N15" s="44">
        <v>9595</v>
      </c>
      <c r="O15" s="123">
        <f t="shared" ref="O15" si="39">IFERROR(N15/L11,"-")</f>
        <v>0.20965803561673768</v>
      </c>
      <c r="P15" s="340"/>
      <c r="Q15" s="35" t="s">
        <v>90</v>
      </c>
      <c r="R15" s="44">
        <v>8437</v>
      </c>
      <c r="S15" s="134">
        <f t="shared" ref="S15" si="40">IFERROR(R15/P11,"-")</f>
        <v>0.26703592340560217</v>
      </c>
      <c r="T15" s="340"/>
      <c r="U15" s="35" t="s">
        <v>90</v>
      </c>
      <c r="V15" s="44">
        <v>5680</v>
      </c>
      <c r="W15" s="123">
        <f t="shared" ref="W15" si="41">IFERROR(V15/T11,"-")</f>
        <v>0.29465165741557298</v>
      </c>
      <c r="X15" s="340"/>
      <c r="Y15" s="35" t="s">
        <v>90</v>
      </c>
      <c r="Z15" s="44">
        <v>2700</v>
      </c>
      <c r="AA15" s="123">
        <f t="shared" ref="AA15" si="42">IFERROR(Z15/X11,"-")</f>
        <v>0.3049124788255223</v>
      </c>
      <c r="AB15" s="340"/>
      <c r="AC15" s="35" t="s">
        <v>90</v>
      </c>
      <c r="AD15" s="44">
        <v>923</v>
      </c>
      <c r="AE15" s="123">
        <f t="shared" ref="AE15" si="43">IFERROR(AD15/AB11,"-")</f>
        <v>0.29573854533803268</v>
      </c>
      <c r="AF15" s="340"/>
      <c r="AG15" s="35" t="s">
        <v>90</v>
      </c>
      <c r="AH15" s="44">
        <v>27525</v>
      </c>
      <c r="AI15" s="134">
        <f t="shared" ref="AI15" si="44">IFERROR(AH15/AF11,"-")</f>
        <v>0.25177223873770865</v>
      </c>
    </row>
    <row r="16" spans="1:46" s="20" customFormat="1" ht="24">
      <c r="B16" s="299"/>
      <c r="C16" s="338"/>
      <c r="D16" s="341"/>
      <c r="E16" s="38" t="s">
        <v>176</v>
      </c>
      <c r="F16" s="45">
        <v>161</v>
      </c>
      <c r="G16" s="124">
        <f t="shared" ref="G16" si="45">IFERROR(F16/D11,"-")</f>
        <v>0.66255144032921809</v>
      </c>
      <c r="H16" s="341"/>
      <c r="I16" s="38" t="s">
        <v>176</v>
      </c>
      <c r="J16" s="45">
        <v>336</v>
      </c>
      <c r="K16" s="124">
        <f t="shared" ref="K16" si="46">IFERROR(J16/H11,"-")</f>
        <v>0.71641791044776115</v>
      </c>
      <c r="L16" s="341"/>
      <c r="M16" s="38" t="s">
        <v>176</v>
      </c>
      <c r="N16" s="45">
        <v>27062</v>
      </c>
      <c r="O16" s="124">
        <f t="shared" ref="O16" si="47">IFERROR(N16/L11,"-")</f>
        <v>0.59132524855238722</v>
      </c>
      <c r="P16" s="341"/>
      <c r="Q16" s="38" t="s">
        <v>176</v>
      </c>
      <c r="R16" s="45">
        <v>22489</v>
      </c>
      <c r="S16" s="124">
        <f t="shared" ref="S16" si="48">IFERROR(R16/P11,"-")</f>
        <v>0.71178984016458302</v>
      </c>
      <c r="T16" s="341"/>
      <c r="U16" s="38" t="s">
        <v>176</v>
      </c>
      <c r="V16" s="45">
        <v>14977</v>
      </c>
      <c r="W16" s="124">
        <f t="shared" ref="W16" si="49">IFERROR(V16/T11,"-")</f>
        <v>0.77693624526637961</v>
      </c>
      <c r="X16" s="341"/>
      <c r="Y16" s="38" t="s">
        <v>176</v>
      </c>
      <c r="Z16" s="45">
        <v>6955</v>
      </c>
      <c r="AA16" s="124">
        <f t="shared" ref="AA16" si="50">IFERROR(Z16/X11,"-")</f>
        <v>0.78543195934500287</v>
      </c>
      <c r="AB16" s="341"/>
      <c r="AC16" s="38" t="s">
        <v>176</v>
      </c>
      <c r="AD16" s="45">
        <v>2312</v>
      </c>
      <c r="AE16" s="124">
        <f t="shared" ref="AE16" si="51">IFERROR(AD16/AB11,"-")</f>
        <v>0.74078820890740149</v>
      </c>
      <c r="AF16" s="341"/>
      <c r="AG16" s="38" t="s">
        <v>176</v>
      </c>
      <c r="AH16" s="45">
        <v>74292</v>
      </c>
      <c r="AI16" s="124">
        <f t="shared" ref="AI16" si="52">IFERROR(AH16/AF11,"-")</f>
        <v>0.67955179510633434</v>
      </c>
    </row>
    <row r="17" spans="2:35" s="20" customFormat="1">
      <c r="B17" s="298">
        <v>3</v>
      </c>
      <c r="C17" s="336" t="s">
        <v>14</v>
      </c>
      <c r="D17" s="339">
        <f>'地区別_在宅(医科)'!D9</f>
        <v>437</v>
      </c>
      <c r="E17" s="30" t="s">
        <v>86</v>
      </c>
      <c r="F17" s="242">
        <v>25</v>
      </c>
      <c r="G17" s="121">
        <f t="shared" ref="G17" si="53">IFERROR(F17/D17,"-")</f>
        <v>5.7208237986270026E-2</v>
      </c>
      <c r="H17" s="339">
        <f>'地区別_在宅(医科)'!M9</f>
        <v>1105</v>
      </c>
      <c r="I17" s="30" t="s">
        <v>86</v>
      </c>
      <c r="J17" s="242">
        <v>86</v>
      </c>
      <c r="K17" s="121">
        <f t="shared" ref="K17" si="54">IFERROR(J17/H17,"-")</f>
        <v>7.7828054298642535E-2</v>
      </c>
      <c r="L17" s="339">
        <f>'地区別_在宅(医科)'!V9</f>
        <v>75377</v>
      </c>
      <c r="M17" s="30" t="s">
        <v>86</v>
      </c>
      <c r="N17" s="242">
        <v>4720</v>
      </c>
      <c r="O17" s="121">
        <f t="shared" ref="O17" si="55">IFERROR(N17/L17,"-")</f>
        <v>6.2618570651524999E-2</v>
      </c>
      <c r="P17" s="339">
        <f>'地区別_在宅(医科)'!AE9</f>
        <v>51307</v>
      </c>
      <c r="Q17" s="30" t="s">
        <v>86</v>
      </c>
      <c r="R17" s="242">
        <v>6772</v>
      </c>
      <c r="S17" s="132">
        <f t="shared" ref="S17" si="56">IFERROR(R17/P17,"-")</f>
        <v>0.13198978696863975</v>
      </c>
      <c r="T17" s="339">
        <f>'地区別_在宅(医科)'!AN9</f>
        <v>29267</v>
      </c>
      <c r="U17" s="30" t="s">
        <v>86</v>
      </c>
      <c r="V17" s="242">
        <v>6399</v>
      </c>
      <c r="W17" s="121">
        <f t="shared" ref="W17" si="57">IFERROR(V17/T17,"-")</f>
        <v>0.21864215669525405</v>
      </c>
      <c r="X17" s="339">
        <f>'地区別_在宅(医科)'!AW9</f>
        <v>12690</v>
      </c>
      <c r="Y17" s="30" t="s">
        <v>86</v>
      </c>
      <c r="Z17" s="242">
        <v>3730</v>
      </c>
      <c r="AA17" s="121">
        <f t="shared" ref="AA17" si="58">IFERROR(Z17/X17,"-")</f>
        <v>0.29393223010244285</v>
      </c>
      <c r="AB17" s="339">
        <f>'地区別_在宅(医科)'!BF9</f>
        <v>4423</v>
      </c>
      <c r="AC17" s="30" t="s">
        <v>86</v>
      </c>
      <c r="AD17" s="242">
        <v>1232</v>
      </c>
      <c r="AE17" s="121">
        <f t="shared" ref="AE17" si="59">IFERROR(AD17/AB17,"-")</f>
        <v>0.27854397467782049</v>
      </c>
      <c r="AF17" s="339">
        <f>'地区別_在宅(医科)'!BO9</f>
        <v>174606</v>
      </c>
      <c r="AG17" s="30" t="s">
        <v>86</v>
      </c>
      <c r="AH17" s="242">
        <v>22964</v>
      </c>
      <c r="AI17" s="132">
        <f t="shared" ref="AI17" si="60">IFERROR(AH17/AF17,"-")</f>
        <v>0.13151896269314914</v>
      </c>
    </row>
    <row r="18" spans="2:35" s="20" customFormat="1">
      <c r="B18" s="316"/>
      <c r="C18" s="337"/>
      <c r="D18" s="340"/>
      <c r="E18" s="31" t="s">
        <v>87</v>
      </c>
      <c r="F18" s="43">
        <v>132</v>
      </c>
      <c r="G18" s="122">
        <f t="shared" ref="G18" si="61">IFERROR(F18/D17,"-")</f>
        <v>0.30205949656750575</v>
      </c>
      <c r="H18" s="340"/>
      <c r="I18" s="31" t="s">
        <v>87</v>
      </c>
      <c r="J18" s="43">
        <v>388</v>
      </c>
      <c r="K18" s="122">
        <f t="shared" ref="K18" si="62">IFERROR(J18/H17,"-")</f>
        <v>0.35113122171945699</v>
      </c>
      <c r="L18" s="340"/>
      <c r="M18" s="31" t="s">
        <v>87</v>
      </c>
      <c r="N18" s="43">
        <v>17292</v>
      </c>
      <c r="O18" s="122">
        <f t="shared" ref="O18" si="63">IFERROR(N18/L17,"-")</f>
        <v>0.22940684824283269</v>
      </c>
      <c r="P18" s="340"/>
      <c r="Q18" s="31" t="s">
        <v>87</v>
      </c>
      <c r="R18" s="43">
        <v>15250</v>
      </c>
      <c r="S18" s="133">
        <f t="shared" ref="S18" si="64">IFERROR(R18/P17,"-")</f>
        <v>0.29723039741165924</v>
      </c>
      <c r="T18" s="340"/>
      <c r="U18" s="31" t="s">
        <v>87</v>
      </c>
      <c r="V18" s="43">
        <v>9742</v>
      </c>
      <c r="W18" s="122">
        <f t="shared" ref="W18" si="65">IFERROR(V18/T17,"-")</f>
        <v>0.33286636826459837</v>
      </c>
      <c r="X18" s="340"/>
      <c r="Y18" s="31" t="s">
        <v>87</v>
      </c>
      <c r="Z18" s="43">
        <v>4204</v>
      </c>
      <c r="AA18" s="122">
        <f t="shared" ref="AA18" si="66">IFERROR(Z18/X17,"-")</f>
        <v>0.33128447596532701</v>
      </c>
      <c r="AB18" s="340"/>
      <c r="AC18" s="31" t="s">
        <v>87</v>
      </c>
      <c r="AD18" s="43">
        <v>1392</v>
      </c>
      <c r="AE18" s="122">
        <f t="shared" ref="AE18" si="67">IFERROR(AD18/AB17,"-")</f>
        <v>0.31471851684377122</v>
      </c>
      <c r="AF18" s="340"/>
      <c r="AG18" s="31" t="s">
        <v>87</v>
      </c>
      <c r="AH18" s="43">
        <v>48400</v>
      </c>
      <c r="AI18" s="133">
        <f t="shared" ref="AI18" si="68">IFERROR(AH18/AF17,"-")</f>
        <v>0.277195514472584</v>
      </c>
    </row>
    <row r="19" spans="2:35" s="20" customFormat="1">
      <c r="B19" s="316"/>
      <c r="C19" s="337"/>
      <c r="D19" s="340"/>
      <c r="E19" s="34" t="s">
        <v>88</v>
      </c>
      <c r="F19" s="43">
        <v>126</v>
      </c>
      <c r="G19" s="122">
        <f t="shared" ref="G19" si="69">IFERROR(F19/D17,"-")</f>
        <v>0.28832951945080093</v>
      </c>
      <c r="H19" s="340"/>
      <c r="I19" s="34" t="s">
        <v>88</v>
      </c>
      <c r="J19" s="43">
        <v>399</v>
      </c>
      <c r="K19" s="122">
        <f t="shared" ref="K19" si="70">IFERROR(J19/H17,"-")</f>
        <v>0.36108597285067873</v>
      </c>
      <c r="L19" s="340"/>
      <c r="M19" s="34" t="s">
        <v>88</v>
      </c>
      <c r="N19" s="43">
        <v>25960</v>
      </c>
      <c r="O19" s="122">
        <f t="shared" ref="O19" si="71">IFERROR(N19/L17,"-")</f>
        <v>0.34440213858338753</v>
      </c>
      <c r="P19" s="340"/>
      <c r="Q19" s="34" t="s">
        <v>88</v>
      </c>
      <c r="R19" s="43">
        <v>21133</v>
      </c>
      <c r="S19" s="133">
        <f t="shared" ref="S19" si="72">IFERROR(R19/P17,"-")</f>
        <v>0.41189311400003897</v>
      </c>
      <c r="T19" s="340"/>
      <c r="U19" s="34" t="s">
        <v>88</v>
      </c>
      <c r="V19" s="43">
        <v>12304</v>
      </c>
      <c r="W19" s="122">
        <f t="shared" ref="W19" si="73">IFERROR(V19/T17,"-")</f>
        <v>0.42040523456452661</v>
      </c>
      <c r="X19" s="340"/>
      <c r="Y19" s="34" t="s">
        <v>88</v>
      </c>
      <c r="Z19" s="43">
        <v>4749</v>
      </c>
      <c r="AA19" s="122">
        <f t="shared" ref="AA19" si="74">IFERROR(Z19/X17,"-")</f>
        <v>0.37423167848699762</v>
      </c>
      <c r="AB19" s="340"/>
      <c r="AC19" s="34" t="s">
        <v>88</v>
      </c>
      <c r="AD19" s="43">
        <v>1370</v>
      </c>
      <c r="AE19" s="122">
        <f t="shared" ref="AE19" si="75">IFERROR(AD19/AB17,"-")</f>
        <v>0.30974451729595298</v>
      </c>
      <c r="AF19" s="340"/>
      <c r="AG19" s="34" t="s">
        <v>88</v>
      </c>
      <c r="AH19" s="43">
        <v>66041</v>
      </c>
      <c r="AI19" s="133">
        <f t="shared" ref="AI19" si="76">IFERROR(AH19/AF17,"-")</f>
        <v>0.37822869775379997</v>
      </c>
    </row>
    <row r="20" spans="2:35" s="20" customFormat="1">
      <c r="B20" s="316"/>
      <c r="C20" s="337"/>
      <c r="D20" s="340"/>
      <c r="E20" s="34" t="s">
        <v>89</v>
      </c>
      <c r="F20" s="43">
        <v>37</v>
      </c>
      <c r="G20" s="122">
        <f t="shared" ref="G20" si="77">IFERROR(F20/D17,"-")</f>
        <v>8.4668192219679639E-2</v>
      </c>
      <c r="H20" s="340"/>
      <c r="I20" s="34" t="s">
        <v>89</v>
      </c>
      <c r="J20" s="43">
        <v>107</v>
      </c>
      <c r="K20" s="122">
        <f t="shared" ref="K20" si="78">IFERROR(J20/H17,"-")</f>
        <v>9.6832579185520365E-2</v>
      </c>
      <c r="L20" s="340"/>
      <c r="M20" s="34" t="s">
        <v>89</v>
      </c>
      <c r="N20" s="43">
        <v>5925</v>
      </c>
      <c r="O20" s="122">
        <f t="shared" ref="O20" si="79">IFERROR(N20/L17,"-")</f>
        <v>7.8604879472518138E-2</v>
      </c>
      <c r="P20" s="340"/>
      <c r="Q20" s="34" t="s">
        <v>89</v>
      </c>
      <c r="R20" s="43">
        <v>6531</v>
      </c>
      <c r="S20" s="133">
        <f t="shared" ref="S20" si="80">IFERROR(R20/P17,"-")</f>
        <v>0.1272925721636424</v>
      </c>
      <c r="T20" s="340"/>
      <c r="U20" s="34" t="s">
        <v>89</v>
      </c>
      <c r="V20" s="43">
        <v>5072</v>
      </c>
      <c r="W20" s="122">
        <f t="shared" ref="W20" si="81">IFERROR(V20/T17,"-")</f>
        <v>0.1733009874602795</v>
      </c>
      <c r="X20" s="340"/>
      <c r="Y20" s="34" t="s">
        <v>89</v>
      </c>
      <c r="Z20" s="43">
        <v>2657</v>
      </c>
      <c r="AA20" s="122">
        <f t="shared" ref="AA20" si="82">IFERROR(Z20/X17,"-")</f>
        <v>0.20937746256895193</v>
      </c>
      <c r="AB20" s="340"/>
      <c r="AC20" s="34" t="s">
        <v>89</v>
      </c>
      <c r="AD20" s="43">
        <v>944</v>
      </c>
      <c r="AE20" s="122">
        <f t="shared" ref="AE20" si="83">IFERROR(AD20/AB17,"-")</f>
        <v>0.2134297987791092</v>
      </c>
      <c r="AF20" s="340"/>
      <c r="AG20" s="34" t="s">
        <v>89</v>
      </c>
      <c r="AH20" s="43">
        <v>21273</v>
      </c>
      <c r="AI20" s="133">
        <f t="shared" ref="AI20" si="84">IFERROR(AH20/AF17,"-")</f>
        <v>0.12183430122676196</v>
      </c>
    </row>
    <row r="21" spans="2:35" s="20" customFormat="1">
      <c r="B21" s="316"/>
      <c r="C21" s="337"/>
      <c r="D21" s="340"/>
      <c r="E21" s="35" t="s">
        <v>90</v>
      </c>
      <c r="F21" s="44">
        <v>116</v>
      </c>
      <c r="G21" s="123">
        <f t="shared" ref="G21" si="85">IFERROR(F21/D17,"-")</f>
        <v>0.26544622425629288</v>
      </c>
      <c r="H21" s="340"/>
      <c r="I21" s="35" t="s">
        <v>90</v>
      </c>
      <c r="J21" s="44">
        <v>346</v>
      </c>
      <c r="K21" s="123">
        <f t="shared" ref="K21" si="86">IFERROR(J21/H17,"-")</f>
        <v>0.31312217194570136</v>
      </c>
      <c r="L21" s="340"/>
      <c r="M21" s="35" t="s">
        <v>90</v>
      </c>
      <c r="N21" s="44">
        <v>16483</v>
      </c>
      <c r="O21" s="123">
        <f t="shared" ref="O21" si="87">IFERROR(N21/L17,"-")</f>
        <v>0.2186741313663319</v>
      </c>
      <c r="P21" s="340"/>
      <c r="Q21" s="35" t="s">
        <v>90</v>
      </c>
      <c r="R21" s="44">
        <v>13938</v>
      </c>
      <c r="S21" s="134">
        <f t="shared" ref="S21" si="88">IFERROR(R21/P17,"-")</f>
        <v>0.27165883797532503</v>
      </c>
      <c r="T21" s="340"/>
      <c r="U21" s="35" t="s">
        <v>90</v>
      </c>
      <c r="V21" s="44">
        <v>9059</v>
      </c>
      <c r="W21" s="123">
        <f t="shared" ref="W21" si="89">IFERROR(V21/T17,"-")</f>
        <v>0.30952950421976971</v>
      </c>
      <c r="X21" s="340"/>
      <c r="Y21" s="35" t="s">
        <v>90</v>
      </c>
      <c r="Z21" s="44">
        <v>4012</v>
      </c>
      <c r="AA21" s="123">
        <f t="shared" ref="AA21" si="90">IFERROR(Z21/X17,"-")</f>
        <v>0.3161544523246651</v>
      </c>
      <c r="AB21" s="340"/>
      <c r="AC21" s="35" t="s">
        <v>90</v>
      </c>
      <c r="AD21" s="44">
        <v>1325</v>
      </c>
      <c r="AE21" s="123">
        <f t="shared" ref="AE21" si="91">IFERROR(AD21/AB17,"-")</f>
        <v>0.29957042731177935</v>
      </c>
      <c r="AF21" s="340"/>
      <c r="AG21" s="35" t="s">
        <v>90</v>
      </c>
      <c r="AH21" s="44">
        <v>45279</v>
      </c>
      <c r="AI21" s="134">
        <f t="shared" ref="AI21" si="92">IFERROR(AH21/AF17,"-")</f>
        <v>0.2593209855331432</v>
      </c>
    </row>
    <row r="22" spans="2:35" s="20" customFormat="1" ht="24">
      <c r="B22" s="299"/>
      <c r="C22" s="338"/>
      <c r="D22" s="341"/>
      <c r="E22" s="38" t="s">
        <v>176</v>
      </c>
      <c r="F22" s="45">
        <v>287</v>
      </c>
      <c r="G22" s="124">
        <f t="shared" ref="G22" si="93">IFERROR(F22/D17,"-")</f>
        <v>0.65675057208237986</v>
      </c>
      <c r="H22" s="341"/>
      <c r="I22" s="38" t="s">
        <v>176</v>
      </c>
      <c r="J22" s="45">
        <v>788</v>
      </c>
      <c r="K22" s="124">
        <f t="shared" ref="K22" si="94">IFERROR(J22/H17,"-")</f>
        <v>0.71312217194570138</v>
      </c>
      <c r="L22" s="341"/>
      <c r="M22" s="38" t="s">
        <v>176</v>
      </c>
      <c r="N22" s="45">
        <v>44250</v>
      </c>
      <c r="O22" s="124">
        <f t="shared" ref="O22" si="95">IFERROR(N22/L17,"-")</f>
        <v>0.58704909985804687</v>
      </c>
      <c r="P22" s="341"/>
      <c r="Q22" s="38" t="s">
        <v>176</v>
      </c>
      <c r="R22" s="45">
        <v>35983</v>
      </c>
      <c r="S22" s="124">
        <f t="shared" ref="S22" si="96">IFERROR(R22/P17,"-")</f>
        <v>0.70132730426647438</v>
      </c>
      <c r="T22" s="341"/>
      <c r="U22" s="38" t="s">
        <v>176</v>
      </c>
      <c r="V22" s="45">
        <v>22282</v>
      </c>
      <c r="W22" s="124">
        <f t="shared" ref="W22" si="97">IFERROR(V22/T17,"-")</f>
        <v>0.76133529230874364</v>
      </c>
      <c r="X22" s="341"/>
      <c r="Y22" s="38" t="s">
        <v>176</v>
      </c>
      <c r="Z22" s="45">
        <v>9729</v>
      </c>
      <c r="AA22" s="124">
        <f t="shared" ref="AA22" si="98">IFERROR(Z22/X17,"-")</f>
        <v>0.76666666666666672</v>
      </c>
      <c r="AB22" s="341"/>
      <c r="AC22" s="38" t="s">
        <v>176</v>
      </c>
      <c r="AD22" s="45">
        <v>3239</v>
      </c>
      <c r="AE22" s="124">
        <f t="shared" ref="AE22" si="99">IFERROR(AD22/AB17,"-")</f>
        <v>0.73230838797196474</v>
      </c>
      <c r="AF22" s="341"/>
      <c r="AG22" s="38" t="s">
        <v>176</v>
      </c>
      <c r="AH22" s="45">
        <v>116558</v>
      </c>
      <c r="AI22" s="124">
        <f t="shared" ref="AI22" si="100">IFERROR(AH22/AF17,"-")</f>
        <v>0.66754865239453398</v>
      </c>
    </row>
    <row r="23" spans="2:35" s="20" customFormat="1">
      <c r="B23" s="298">
        <v>4</v>
      </c>
      <c r="C23" s="336" t="s">
        <v>22</v>
      </c>
      <c r="D23" s="339">
        <f>'地区別_在宅(医科)'!D10</f>
        <v>161</v>
      </c>
      <c r="E23" s="30" t="s">
        <v>86</v>
      </c>
      <c r="F23" s="242">
        <v>10</v>
      </c>
      <c r="G23" s="121">
        <f t="shared" ref="G23" si="101">IFERROR(F23/D23,"-")</f>
        <v>6.2111801242236024E-2</v>
      </c>
      <c r="H23" s="339">
        <f>'地区別_在宅(医科)'!M10</f>
        <v>334</v>
      </c>
      <c r="I23" s="30" t="s">
        <v>86</v>
      </c>
      <c r="J23" s="242">
        <v>23</v>
      </c>
      <c r="K23" s="121">
        <f t="shared" ref="K23" si="102">IFERROR(J23/H23,"-")</f>
        <v>6.8862275449101798E-2</v>
      </c>
      <c r="L23" s="339">
        <f>'地区別_在宅(医科)'!V10</f>
        <v>51981</v>
      </c>
      <c r="M23" s="30" t="s">
        <v>86</v>
      </c>
      <c r="N23" s="242">
        <v>3440</v>
      </c>
      <c r="O23" s="121">
        <f t="shared" ref="O23" si="103">IFERROR(N23/L23,"-")</f>
        <v>6.617802658663742E-2</v>
      </c>
      <c r="P23" s="339">
        <f>'地区別_在宅(医科)'!AE10</f>
        <v>37338</v>
      </c>
      <c r="Q23" s="30" t="s">
        <v>86</v>
      </c>
      <c r="R23" s="242">
        <v>5079</v>
      </c>
      <c r="S23" s="132">
        <f t="shared" ref="S23" si="104">IFERROR(R23/P23,"-")</f>
        <v>0.13602763940221757</v>
      </c>
      <c r="T23" s="339">
        <f>'地区別_在宅(医科)'!AN10</f>
        <v>22227</v>
      </c>
      <c r="U23" s="30" t="s">
        <v>86</v>
      </c>
      <c r="V23" s="242">
        <v>4988</v>
      </c>
      <c r="W23" s="121">
        <f t="shared" ref="W23" si="105">IFERROR(V23/T23,"-")</f>
        <v>0.2244117514734332</v>
      </c>
      <c r="X23" s="339">
        <f>'地区別_在宅(医科)'!AW10</f>
        <v>9669</v>
      </c>
      <c r="Y23" s="30" t="s">
        <v>86</v>
      </c>
      <c r="Z23" s="242">
        <v>2804</v>
      </c>
      <c r="AA23" s="121">
        <f t="shared" ref="AA23" si="106">IFERROR(Z23/X23,"-")</f>
        <v>0.28999896576688383</v>
      </c>
      <c r="AB23" s="339">
        <f>'地区別_在宅(医科)'!BF10</f>
        <v>3425</v>
      </c>
      <c r="AC23" s="30" t="s">
        <v>86</v>
      </c>
      <c r="AD23" s="242">
        <v>972</v>
      </c>
      <c r="AE23" s="121">
        <f t="shared" ref="AE23" si="107">IFERROR(AD23/AB23,"-")</f>
        <v>0.2837956204379562</v>
      </c>
      <c r="AF23" s="339">
        <f>'地区別_在宅(医科)'!BO10</f>
        <v>125135</v>
      </c>
      <c r="AG23" s="30" t="s">
        <v>86</v>
      </c>
      <c r="AH23" s="242">
        <v>17316</v>
      </c>
      <c r="AI23" s="132">
        <f t="shared" ref="AI23" si="108">IFERROR(AH23/AF23,"-")</f>
        <v>0.13837855116474207</v>
      </c>
    </row>
    <row r="24" spans="2:35" s="20" customFormat="1">
      <c r="B24" s="316"/>
      <c r="C24" s="337"/>
      <c r="D24" s="340"/>
      <c r="E24" s="31" t="s">
        <v>87</v>
      </c>
      <c r="F24" s="43">
        <v>55</v>
      </c>
      <c r="G24" s="122">
        <f t="shared" ref="G24" si="109">IFERROR(F24/D23,"-")</f>
        <v>0.34161490683229812</v>
      </c>
      <c r="H24" s="340"/>
      <c r="I24" s="31" t="s">
        <v>87</v>
      </c>
      <c r="J24" s="43">
        <v>112</v>
      </c>
      <c r="K24" s="122">
        <f t="shared" ref="K24" si="110">IFERROR(J24/H23,"-")</f>
        <v>0.33532934131736525</v>
      </c>
      <c r="L24" s="340"/>
      <c r="M24" s="31" t="s">
        <v>87</v>
      </c>
      <c r="N24" s="43">
        <v>12208</v>
      </c>
      <c r="O24" s="122">
        <f t="shared" ref="O24" si="111">IFERROR(N24/L23,"-")</f>
        <v>0.23485504318885747</v>
      </c>
      <c r="P24" s="340"/>
      <c r="Q24" s="31" t="s">
        <v>87</v>
      </c>
      <c r="R24" s="43">
        <v>11046</v>
      </c>
      <c r="S24" s="133">
        <f t="shared" ref="S24" si="112">IFERROR(R24/P23,"-")</f>
        <v>0.29583802024746908</v>
      </c>
      <c r="T24" s="340"/>
      <c r="U24" s="31" t="s">
        <v>87</v>
      </c>
      <c r="V24" s="43">
        <v>7216</v>
      </c>
      <c r="W24" s="122">
        <f t="shared" ref="W24" si="113">IFERROR(V24/T23,"-")</f>
        <v>0.32465020020695551</v>
      </c>
      <c r="X24" s="340"/>
      <c r="Y24" s="31" t="s">
        <v>87</v>
      </c>
      <c r="Z24" s="43">
        <v>3159</v>
      </c>
      <c r="AA24" s="122">
        <f t="shared" ref="AA24" si="114">IFERROR(Z24/X23,"-")</f>
        <v>0.32671424139000932</v>
      </c>
      <c r="AB24" s="340"/>
      <c r="AC24" s="31" t="s">
        <v>87</v>
      </c>
      <c r="AD24" s="43">
        <v>991</v>
      </c>
      <c r="AE24" s="122">
        <f t="shared" ref="AE24" si="115">IFERROR(AD24/AB23,"-")</f>
        <v>0.28934306569343066</v>
      </c>
      <c r="AF24" s="340"/>
      <c r="AG24" s="31" t="s">
        <v>87</v>
      </c>
      <c r="AH24" s="43">
        <v>34787</v>
      </c>
      <c r="AI24" s="133">
        <f t="shared" ref="AI24" si="116">IFERROR(AH24/AF23,"-")</f>
        <v>0.27799576457425978</v>
      </c>
    </row>
    <row r="25" spans="2:35" s="20" customFormat="1">
      <c r="B25" s="316"/>
      <c r="C25" s="337"/>
      <c r="D25" s="340"/>
      <c r="E25" s="34" t="s">
        <v>88</v>
      </c>
      <c r="F25" s="43">
        <v>35</v>
      </c>
      <c r="G25" s="122">
        <f t="shared" ref="G25" si="117">IFERROR(F25/D23,"-")</f>
        <v>0.21739130434782608</v>
      </c>
      <c r="H25" s="340"/>
      <c r="I25" s="34" t="s">
        <v>88</v>
      </c>
      <c r="J25" s="43">
        <v>108</v>
      </c>
      <c r="K25" s="122">
        <f t="shared" ref="K25" si="118">IFERROR(J25/H23,"-")</f>
        <v>0.32335329341317365</v>
      </c>
      <c r="L25" s="340"/>
      <c r="M25" s="34" t="s">
        <v>88</v>
      </c>
      <c r="N25" s="43">
        <v>18894</v>
      </c>
      <c r="O25" s="122">
        <f t="shared" ref="O25" si="119">IFERROR(N25/L23,"-")</f>
        <v>0.36347896346742081</v>
      </c>
      <c r="P25" s="340"/>
      <c r="Q25" s="34" t="s">
        <v>88</v>
      </c>
      <c r="R25" s="43">
        <v>16076</v>
      </c>
      <c r="S25" s="133">
        <f t="shared" ref="S25" si="120">IFERROR(R25/P23,"-")</f>
        <v>0.43055332369168142</v>
      </c>
      <c r="T25" s="340"/>
      <c r="U25" s="34" t="s">
        <v>88</v>
      </c>
      <c r="V25" s="43">
        <v>9853</v>
      </c>
      <c r="W25" s="122">
        <f t="shared" ref="W25" si="121">IFERROR(V25/T23,"-")</f>
        <v>0.44328969271606605</v>
      </c>
      <c r="X25" s="340"/>
      <c r="Y25" s="34" t="s">
        <v>88</v>
      </c>
      <c r="Z25" s="43">
        <v>3863</v>
      </c>
      <c r="AA25" s="122">
        <f t="shared" ref="AA25" si="122">IFERROR(Z25/X23,"-")</f>
        <v>0.39952425276657361</v>
      </c>
      <c r="AB25" s="340"/>
      <c r="AC25" s="34" t="s">
        <v>88</v>
      </c>
      <c r="AD25" s="43">
        <v>1072</v>
      </c>
      <c r="AE25" s="122">
        <f t="shared" ref="AE25" si="123">IFERROR(AD25/AB23,"-")</f>
        <v>0.31299270072992702</v>
      </c>
      <c r="AF25" s="340"/>
      <c r="AG25" s="34" t="s">
        <v>88</v>
      </c>
      <c r="AH25" s="43">
        <v>49902</v>
      </c>
      <c r="AI25" s="133">
        <f t="shared" ref="AI25" si="124">IFERROR(AH25/AF23,"-")</f>
        <v>0.39878531186318777</v>
      </c>
    </row>
    <row r="26" spans="2:35" s="20" customFormat="1">
      <c r="B26" s="316"/>
      <c r="C26" s="337"/>
      <c r="D26" s="340"/>
      <c r="E26" s="34" t="s">
        <v>89</v>
      </c>
      <c r="F26" s="43">
        <v>9</v>
      </c>
      <c r="G26" s="122">
        <f t="shared" ref="G26" si="125">IFERROR(F26/D23,"-")</f>
        <v>5.5900621118012424E-2</v>
      </c>
      <c r="H26" s="340"/>
      <c r="I26" s="34" t="s">
        <v>89</v>
      </c>
      <c r="J26" s="43">
        <v>34</v>
      </c>
      <c r="K26" s="122">
        <f t="shared" ref="K26" si="126">IFERROR(J26/H23,"-")</f>
        <v>0.10179640718562874</v>
      </c>
      <c r="L26" s="340"/>
      <c r="M26" s="34" t="s">
        <v>89</v>
      </c>
      <c r="N26" s="43">
        <v>4185</v>
      </c>
      <c r="O26" s="122">
        <f t="shared" ref="O26" si="127">IFERROR(N26/L23,"-")</f>
        <v>8.0510186414266757E-2</v>
      </c>
      <c r="P26" s="340"/>
      <c r="Q26" s="34" t="s">
        <v>89</v>
      </c>
      <c r="R26" s="43">
        <v>4714</v>
      </c>
      <c r="S26" s="133">
        <f t="shared" ref="S26" si="128">IFERROR(R26/P23,"-")</f>
        <v>0.12625207563340296</v>
      </c>
      <c r="T26" s="340"/>
      <c r="U26" s="34" t="s">
        <v>89</v>
      </c>
      <c r="V26" s="43">
        <v>3952</v>
      </c>
      <c r="W26" s="122">
        <f t="shared" ref="W26" si="129">IFERROR(V26/T23,"-")</f>
        <v>0.17780177261888694</v>
      </c>
      <c r="X26" s="340"/>
      <c r="Y26" s="34" t="s">
        <v>89</v>
      </c>
      <c r="Z26" s="43">
        <v>1959</v>
      </c>
      <c r="AA26" s="122">
        <f t="shared" ref="AA26" si="130">IFERROR(Z26/X23,"-")</f>
        <v>0.20260626745268384</v>
      </c>
      <c r="AB26" s="340"/>
      <c r="AC26" s="34" t="s">
        <v>89</v>
      </c>
      <c r="AD26" s="43">
        <v>689</v>
      </c>
      <c r="AE26" s="122">
        <f t="shared" ref="AE26" si="131">IFERROR(AD26/AB23,"-")</f>
        <v>0.20116788321167883</v>
      </c>
      <c r="AF26" s="340"/>
      <c r="AG26" s="34" t="s">
        <v>89</v>
      </c>
      <c r="AH26" s="43">
        <v>15542</v>
      </c>
      <c r="AI26" s="133">
        <f t="shared" ref="AI26" si="132">IFERROR(AH26/AF23,"-")</f>
        <v>0.12420186198905182</v>
      </c>
    </row>
    <row r="27" spans="2:35" s="20" customFormat="1">
      <c r="B27" s="316"/>
      <c r="C27" s="337"/>
      <c r="D27" s="340"/>
      <c r="E27" s="35" t="s">
        <v>90</v>
      </c>
      <c r="F27" s="44">
        <v>40</v>
      </c>
      <c r="G27" s="123">
        <f t="shared" ref="G27" si="133">IFERROR(F27/D23,"-")</f>
        <v>0.2484472049689441</v>
      </c>
      <c r="H27" s="340"/>
      <c r="I27" s="35" t="s">
        <v>90</v>
      </c>
      <c r="J27" s="44">
        <v>108</v>
      </c>
      <c r="K27" s="123">
        <f t="shared" ref="K27" si="134">IFERROR(J27/H23,"-")</f>
        <v>0.32335329341317365</v>
      </c>
      <c r="L27" s="340"/>
      <c r="M27" s="35" t="s">
        <v>90</v>
      </c>
      <c r="N27" s="44">
        <v>11109</v>
      </c>
      <c r="O27" s="123">
        <f t="shared" ref="O27" si="135">IFERROR(N27/L23,"-")</f>
        <v>0.21371270271830092</v>
      </c>
      <c r="P27" s="340"/>
      <c r="Q27" s="35" t="s">
        <v>90</v>
      </c>
      <c r="R27" s="44">
        <v>10035</v>
      </c>
      <c r="S27" s="134">
        <f t="shared" ref="S27" si="136">IFERROR(R27/P23,"-")</f>
        <v>0.26876104772617709</v>
      </c>
      <c r="T27" s="340"/>
      <c r="U27" s="35" t="s">
        <v>90</v>
      </c>
      <c r="V27" s="44">
        <v>6704</v>
      </c>
      <c r="W27" s="123">
        <f t="shared" ref="W27" si="137">IFERROR(V27/T23,"-")</f>
        <v>0.30161515274216044</v>
      </c>
      <c r="X27" s="340"/>
      <c r="Y27" s="35" t="s">
        <v>90</v>
      </c>
      <c r="Z27" s="44">
        <v>3003</v>
      </c>
      <c r="AA27" s="123">
        <f t="shared" ref="AA27" si="138">IFERROR(Z27/X23,"-")</f>
        <v>0.31058020477815701</v>
      </c>
      <c r="AB27" s="340"/>
      <c r="AC27" s="35" t="s">
        <v>90</v>
      </c>
      <c r="AD27" s="44">
        <v>973</v>
      </c>
      <c r="AE27" s="123">
        <f t="shared" ref="AE27" si="139">IFERROR(AD27/AB23,"-")</f>
        <v>0.2840875912408759</v>
      </c>
      <c r="AF27" s="340"/>
      <c r="AG27" s="35" t="s">
        <v>90</v>
      </c>
      <c r="AH27" s="44">
        <v>31972</v>
      </c>
      <c r="AI27" s="134">
        <f t="shared" ref="AI27" si="140">IFERROR(AH27/AF23,"-")</f>
        <v>0.25550005993526992</v>
      </c>
    </row>
    <row r="28" spans="2:35" s="20" customFormat="1" ht="24">
      <c r="B28" s="299"/>
      <c r="C28" s="338"/>
      <c r="D28" s="341"/>
      <c r="E28" s="38" t="s">
        <v>176</v>
      </c>
      <c r="F28" s="45">
        <v>99</v>
      </c>
      <c r="G28" s="124">
        <f t="shared" ref="G28" si="141">IFERROR(F28/D23,"-")</f>
        <v>0.6149068322981367</v>
      </c>
      <c r="H28" s="341"/>
      <c r="I28" s="38" t="s">
        <v>176</v>
      </c>
      <c r="J28" s="45">
        <v>234</v>
      </c>
      <c r="K28" s="124">
        <f t="shared" ref="K28" si="142">IFERROR(J28/H23,"-")</f>
        <v>0.70059880239520955</v>
      </c>
      <c r="L28" s="341"/>
      <c r="M28" s="38" t="s">
        <v>176</v>
      </c>
      <c r="N28" s="45">
        <v>31414</v>
      </c>
      <c r="O28" s="124">
        <f t="shared" ref="O28" si="143">IFERROR(N28/L23,"-")</f>
        <v>0.60433619976529884</v>
      </c>
      <c r="P28" s="341"/>
      <c r="Q28" s="38" t="s">
        <v>176</v>
      </c>
      <c r="R28" s="45">
        <v>26670</v>
      </c>
      <c r="S28" s="124">
        <f t="shared" ref="S28" si="144">IFERROR(R28/P23,"-")</f>
        <v>0.7142857142857143</v>
      </c>
      <c r="T28" s="341"/>
      <c r="U28" s="38" t="s">
        <v>176</v>
      </c>
      <c r="V28" s="45">
        <v>17091</v>
      </c>
      <c r="W28" s="124">
        <f t="shared" ref="W28" si="145">IFERROR(V28/T23,"-")</f>
        <v>0.76892968011877449</v>
      </c>
      <c r="X28" s="341"/>
      <c r="Y28" s="38" t="s">
        <v>176</v>
      </c>
      <c r="Z28" s="45">
        <v>7455</v>
      </c>
      <c r="AA28" s="124">
        <f t="shared" ref="AA28" si="146">IFERROR(Z28/X23,"-")</f>
        <v>0.77102078808563446</v>
      </c>
      <c r="AB28" s="341"/>
      <c r="AC28" s="38" t="s">
        <v>176</v>
      </c>
      <c r="AD28" s="45">
        <v>2419</v>
      </c>
      <c r="AE28" s="124">
        <f t="shared" ref="AE28" si="147">IFERROR(AD28/AB23,"-")</f>
        <v>0.70627737226277376</v>
      </c>
      <c r="AF28" s="341"/>
      <c r="AG28" s="38" t="s">
        <v>176</v>
      </c>
      <c r="AH28" s="45">
        <v>85383</v>
      </c>
      <c r="AI28" s="124">
        <f t="shared" ref="AI28" si="148">IFERROR(AH28/AF23,"-")</f>
        <v>0.68232708674631393</v>
      </c>
    </row>
    <row r="29" spans="2:35" s="20" customFormat="1">
      <c r="B29" s="298">
        <v>5</v>
      </c>
      <c r="C29" s="336" t="s">
        <v>26</v>
      </c>
      <c r="D29" s="339">
        <f>'地区別_在宅(医科)'!D11</f>
        <v>267</v>
      </c>
      <c r="E29" s="30" t="s">
        <v>86</v>
      </c>
      <c r="F29" s="242">
        <v>11</v>
      </c>
      <c r="G29" s="121">
        <f t="shared" ref="G29" si="149">IFERROR(F29/D29,"-")</f>
        <v>4.1198501872659173E-2</v>
      </c>
      <c r="H29" s="339">
        <f>'地区別_在宅(医科)'!M11</f>
        <v>585</v>
      </c>
      <c r="I29" s="30" t="s">
        <v>86</v>
      </c>
      <c r="J29" s="242">
        <v>24</v>
      </c>
      <c r="K29" s="121">
        <f t="shared" ref="K29" si="150">IFERROR(J29/H29,"-")</f>
        <v>4.1025641025641026E-2</v>
      </c>
      <c r="L29" s="339">
        <f>'地区別_在宅(医科)'!V11</f>
        <v>40966</v>
      </c>
      <c r="M29" s="30" t="s">
        <v>86</v>
      </c>
      <c r="N29" s="242">
        <v>2655</v>
      </c>
      <c r="O29" s="121">
        <f t="shared" ref="O29" si="151">IFERROR(N29/L29,"-")</f>
        <v>6.4809842308255622E-2</v>
      </c>
      <c r="P29" s="339">
        <f>'地区別_在宅(医科)'!AE11</f>
        <v>28966</v>
      </c>
      <c r="Q29" s="30" t="s">
        <v>86</v>
      </c>
      <c r="R29" s="242">
        <v>3908</v>
      </c>
      <c r="S29" s="132">
        <f t="shared" ref="S29" si="152">IFERROR(R29/P29,"-")</f>
        <v>0.13491679900573086</v>
      </c>
      <c r="T29" s="339">
        <f>'地区別_在宅(医科)'!AN11</f>
        <v>18112</v>
      </c>
      <c r="U29" s="30" t="s">
        <v>86</v>
      </c>
      <c r="V29" s="242">
        <v>4057</v>
      </c>
      <c r="W29" s="121">
        <f t="shared" ref="W29" si="153">IFERROR(V29/T29,"-")</f>
        <v>0.22399514134275619</v>
      </c>
      <c r="X29" s="339">
        <f>'地区別_在宅(医科)'!AW11</f>
        <v>8766</v>
      </c>
      <c r="Y29" s="30" t="s">
        <v>86</v>
      </c>
      <c r="Z29" s="242">
        <v>2364</v>
      </c>
      <c r="AA29" s="121">
        <f t="shared" ref="AA29" si="154">IFERROR(Z29/X29,"-")</f>
        <v>0.26967830253251196</v>
      </c>
      <c r="AB29" s="339">
        <f>'地区別_在宅(医科)'!BF11</f>
        <v>3103</v>
      </c>
      <c r="AC29" s="30" t="s">
        <v>86</v>
      </c>
      <c r="AD29" s="242">
        <v>844</v>
      </c>
      <c r="AE29" s="121">
        <f t="shared" ref="AE29" si="155">IFERROR(AD29/AB29,"-")</f>
        <v>0.27199484369964549</v>
      </c>
      <c r="AF29" s="339">
        <f>'地区別_在宅(医科)'!BO11</f>
        <v>100765</v>
      </c>
      <c r="AG29" s="30" t="s">
        <v>86</v>
      </c>
      <c r="AH29" s="242">
        <v>13863</v>
      </c>
      <c r="AI29" s="132">
        <f t="shared" ref="AI29" si="156">IFERROR(AH29/AF29,"-")</f>
        <v>0.13757753188110952</v>
      </c>
    </row>
    <row r="30" spans="2:35" s="20" customFormat="1">
      <c r="B30" s="316"/>
      <c r="C30" s="337"/>
      <c r="D30" s="340"/>
      <c r="E30" s="31" t="s">
        <v>87</v>
      </c>
      <c r="F30" s="43">
        <v>80</v>
      </c>
      <c r="G30" s="122">
        <f t="shared" ref="G30" si="157">IFERROR(F30/D29,"-")</f>
        <v>0.29962546816479402</v>
      </c>
      <c r="H30" s="340"/>
      <c r="I30" s="31" t="s">
        <v>87</v>
      </c>
      <c r="J30" s="43">
        <v>204</v>
      </c>
      <c r="K30" s="122">
        <f t="shared" ref="K30" si="158">IFERROR(J30/H29,"-")</f>
        <v>0.3487179487179487</v>
      </c>
      <c r="L30" s="340"/>
      <c r="M30" s="31" t="s">
        <v>87</v>
      </c>
      <c r="N30" s="43">
        <v>9625</v>
      </c>
      <c r="O30" s="122">
        <f t="shared" ref="O30" si="159">IFERROR(N30/L29,"-")</f>
        <v>0.23495093492164235</v>
      </c>
      <c r="P30" s="340"/>
      <c r="Q30" s="31" t="s">
        <v>87</v>
      </c>
      <c r="R30" s="43">
        <v>8783</v>
      </c>
      <c r="S30" s="133">
        <f t="shared" ref="S30" si="160">IFERROR(R30/P29,"-")</f>
        <v>0.30321756542152867</v>
      </c>
      <c r="T30" s="340"/>
      <c r="U30" s="31" t="s">
        <v>87</v>
      </c>
      <c r="V30" s="43">
        <v>5904</v>
      </c>
      <c r="W30" s="122">
        <f t="shared" ref="W30" si="161">IFERROR(V30/T29,"-")</f>
        <v>0.32597173144876324</v>
      </c>
      <c r="X30" s="340"/>
      <c r="Y30" s="31" t="s">
        <v>87</v>
      </c>
      <c r="Z30" s="43">
        <v>2759</v>
      </c>
      <c r="AA30" s="122">
        <f t="shared" ref="AA30" si="162">IFERROR(Z30/X29,"-")</f>
        <v>0.31473876340406115</v>
      </c>
      <c r="AB30" s="340"/>
      <c r="AC30" s="31" t="s">
        <v>87</v>
      </c>
      <c r="AD30" s="43">
        <v>846</v>
      </c>
      <c r="AE30" s="122">
        <f t="shared" ref="AE30" si="163">IFERROR(AD30/AB29,"-")</f>
        <v>0.27263938124395748</v>
      </c>
      <c r="AF30" s="340"/>
      <c r="AG30" s="31" t="s">
        <v>87</v>
      </c>
      <c r="AH30" s="43">
        <v>28201</v>
      </c>
      <c r="AI30" s="133">
        <f t="shared" ref="AI30" si="164">IFERROR(AH30/AF29,"-")</f>
        <v>0.27986900213367738</v>
      </c>
    </row>
    <row r="31" spans="2:35" s="20" customFormat="1">
      <c r="B31" s="316"/>
      <c r="C31" s="337"/>
      <c r="D31" s="340"/>
      <c r="E31" s="34" t="s">
        <v>88</v>
      </c>
      <c r="F31" s="43">
        <v>71</v>
      </c>
      <c r="G31" s="122">
        <f t="shared" ref="G31" si="165">IFERROR(F31/D29,"-")</f>
        <v>0.26591760299625467</v>
      </c>
      <c r="H31" s="340"/>
      <c r="I31" s="34" t="s">
        <v>88</v>
      </c>
      <c r="J31" s="43">
        <v>178</v>
      </c>
      <c r="K31" s="122">
        <f t="shared" ref="K31" si="166">IFERROR(J31/H29,"-")</f>
        <v>0.30427350427350425</v>
      </c>
      <c r="L31" s="340"/>
      <c r="M31" s="34" t="s">
        <v>88</v>
      </c>
      <c r="N31" s="43">
        <v>13912</v>
      </c>
      <c r="O31" s="122">
        <f t="shared" ref="O31" si="167">IFERROR(N31/L29,"-")</f>
        <v>0.33959869159791045</v>
      </c>
      <c r="P31" s="340"/>
      <c r="Q31" s="34" t="s">
        <v>88</v>
      </c>
      <c r="R31" s="43">
        <v>11763</v>
      </c>
      <c r="S31" s="133">
        <f t="shared" ref="S31" si="168">IFERROR(R31/P29,"-")</f>
        <v>0.40609680314851893</v>
      </c>
      <c r="T31" s="340"/>
      <c r="U31" s="34" t="s">
        <v>88</v>
      </c>
      <c r="V31" s="43">
        <v>7507</v>
      </c>
      <c r="W31" s="122">
        <f t="shared" ref="W31" si="169">IFERROR(V31/T29,"-")</f>
        <v>0.41447659010600707</v>
      </c>
      <c r="X31" s="340"/>
      <c r="Y31" s="34" t="s">
        <v>88</v>
      </c>
      <c r="Z31" s="43">
        <v>3258</v>
      </c>
      <c r="AA31" s="122">
        <f t="shared" ref="AA31" si="170">IFERROR(Z31/X29,"-")</f>
        <v>0.37166324435318276</v>
      </c>
      <c r="AB31" s="340"/>
      <c r="AC31" s="34" t="s">
        <v>88</v>
      </c>
      <c r="AD31" s="43">
        <v>924</v>
      </c>
      <c r="AE31" s="122">
        <f t="shared" ref="AE31" si="171">IFERROR(AD31/AB29,"-")</f>
        <v>0.29777634547212373</v>
      </c>
      <c r="AF31" s="340"/>
      <c r="AG31" s="34" t="s">
        <v>88</v>
      </c>
      <c r="AH31" s="43">
        <v>37613</v>
      </c>
      <c r="AI31" s="133">
        <f t="shared" ref="AI31" si="172">IFERROR(AH31/AF29,"-")</f>
        <v>0.37327445045402668</v>
      </c>
    </row>
    <row r="32" spans="2:35" s="20" customFormat="1">
      <c r="B32" s="316"/>
      <c r="C32" s="337"/>
      <c r="D32" s="340"/>
      <c r="E32" s="34" t="s">
        <v>89</v>
      </c>
      <c r="F32" s="43">
        <v>27</v>
      </c>
      <c r="G32" s="122">
        <f t="shared" ref="G32" si="173">IFERROR(F32/D29,"-")</f>
        <v>0.10112359550561797</v>
      </c>
      <c r="H32" s="340"/>
      <c r="I32" s="34" t="s">
        <v>89</v>
      </c>
      <c r="J32" s="43">
        <v>46</v>
      </c>
      <c r="K32" s="122">
        <f t="shared" ref="K32" si="174">IFERROR(J32/H29,"-")</f>
        <v>7.8632478632478631E-2</v>
      </c>
      <c r="L32" s="340"/>
      <c r="M32" s="34" t="s">
        <v>89</v>
      </c>
      <c r="N32" s="43">
        <v>3149</v>
      </c>
      <c r="O32" s="122">
        <f t="shared" ref="O32" si="175">IFERROR(N32/L29,"-")</f>
        <v>7.6868622760337846E-2</v>
      </c>
      <c r="P32" s="340"/>
      <c r="Q32" s="34" t="s">
        <v>89</v>
      </c>
      <c r="R32" s="43">
        <v>3584</v>
      </c>
      <c r="S32" s="133">
        <f t="shared" ref="S32" si="176">IFERROR(R32/P29,"-")</f>
        <v>0.12373127114548091</v>
      </c>
      <c r="T32" s="340"/>
      <c r="U32" s="34" t="s">
        <v>89</v>
      </c>
      <c r="V32" s="43">
        <v>3090</v>
      </c>
      <c r="W32" s="122">
        <f t="shared" ref="W32" si="177">IFERROR(V32/T29,"-")</f>
        <v>0.17060512367491165</v>
      </c>
      <c r="X32" s="340"/>
      <c r="Y32" s="34" t="s">
        <v>89</v>
      </c>
      <c r="Z32" s="43">
        <v>1707</v>
      </c>
      <c r="AA32" s="122">
        <f t="shared" ref="AA32" si="178">IFERROR(Z32/X29,"-")</f>
        <v>0.19472963723477071</v>
      </c>
      <c r="AB32" s="340"/>
      <c r="AC32" s="34" t="s">
        <v>89</v>
      </c>
      <c r="AD32" s="43">
        <v>600</v>
      </c>
      <c r="AE32" s="122">
        <f t="shared" ref="AE32" si="179">IFERROR(AD32/AB29,"-")</f>
        <v>0.19336126329358685</v>
      </c>
      <c r="AF32" s="340"/>
      <c r="AG32" s="34" t="s">
        <v>89</v>
      </c>
      <c r="AH32" s="43">
        <v>12203</v>
      </c>
      <c r="AI32" s="133">
        <f t="shared" ref="AI32" si="180">IFERROR(AH32/AF29,"-")</f>
        <v>0.12110355778296035</v>
      </c>
    </row>
    <row r="33" spans="2:35" s="20" customFormat="1">
      <c r="B33" s="316"/>
      <c r="C33" s="337"/>
      <c r="D33" s="340"/>
      <c r="E33" s="35" t="s">
        <v>90</v>
      </c>
      <c r="F33" s="44">
        <v>54</v>
      </c>
      <c r="G33" s="123">
        <f t="shared" ref="G33" si="181">IFERROR(F33/D29,"-")</f>
        <v>0.20224719101123595</v>
      </c>
      <c r="H33" s="340"/>
      <c r="I33" s="35" t="s">
        <v>90</v>
      </c>
      <c r="J33" s="44">
        <v>144</v>
      </c>
      <c r="K33" s="123">
        <f t="shared" ref="K33" si="182">IFERROR(J33/H29,"-")</f>
        <v>0.24615384615384617</v>
      </c>
      <c r="L33" s="340"/>
      <c r="M33" s="35" t="s">
        <v>90</v>
      </c>
      <c r="N33" s="44">
        <v>8022</v>
      </c>
      <c r="O33" s="123">
        <f t="shared" ref="O33" si="183">IFERROR(N33/L29,"-")</f>
        <v>0.19582092466923789</v>
      </c>
      <c r="P33" s="340"/>
      <c r="Q33" s="35" t="s">
        <v>90</v>
      </c>
      <c r="R33" s="44">
        <v>7078</v>
      </c>
      <c r="S33" s="134">
        <f t="shared" ref="S33" si="184">IFERROR(R33/P29,"-")</f>
        <v>0.24435545121867017</v>
      </c>
      <c r="T33" s="340"/>
      <c r="U33" s="35" t="s">
        <v>90</v>
      </c>
      <c r="V33" s="44">
        <v>4988</v>
      </c>
      <c r="W33" s="123">
        <f t="shared" ref="W33" si="185">IFERROR(V33/T29,"-")</f>
        <v>0.2753975265017668</v>
      </c>
      <c r="X33" s="340"/>
      <c r="Y33" s="35" t="s">
        <v>90</v>
      </c>
      <c r="Z33" s="44">
        <v>2463</v>
      </c>
      <c r="AA33" s="123">
        <f t="shared" ref="AA33" si="186">IFERROR(Z33/X29,"-")</f>
        <v>0.28097193702943191</v>
      </c>
      <c r="AB33" s="340"/>
      <c r="AC33" s="35" t="s">
        <v>90</v>
      </c>
      <c r="AD33" s="44">
        <v>775</v>
      </c>
      <c r="AE33" s="123">
        <f t="shared" ref="AE33" si="187">IFERROR(AD33/AB29,"-")</f>
        <v>0.24975829842088301</v>
      </c>
      <c r="AF33" s="340"/>
      <c r="AG33" s="35" t="s">
        <v>90</v>
      </c>
      <c r="AH33" s="44">
        <v>23524</v>
      </c>
      <c r="AI33" s="134">
        <f t="shared" ref="AI33" si="188">IFERROR(AH33/AF29,"-")</f>
        <v>0.2334540763161812</v>
      </c>
    </row>
    <row r="34" spans="2:35" s="20" customFormat="1" ht="24">
      <c r="B34" s="299"/>
      <c r="C34" s="338"/>
      <c r="D34" s="341"/>
      <c r="E34" s="38" t="s">
        <v>176</v>
      </c>
      <c r="F34" s="45">
        <v>163</v>
      </c>
      <c r="G34" s="124">
        <f t="shared" ref="G34" si="189">IFERROR(F34/D29,"-")</f>
        <v>0.61048689138576784</v>
      </c>
      <c r="H34" s="341"/>
      <c r="I34" s="38" t="s">
        <v>176</v>
      </c>
      <c r="J34" s="45">
        <v>396</v>
      </c>
      <c r="K34" s="124">
        <f t="shared" ref="K34" si="190">IFERROR(J34/H29,"-")</f>
        <v>0.67692307692307696</v>
      </c>
      <c r="L34" s="341"/>
      <c r="M34" s="38" t="s">
        <v>176</v>
      </c>
      <c r="N34" s="45">
        <v>23824</v>
      </c>
      <c r="O34" s="124">
        <f t="shared" ref="O34" si="191">IFERROR(N34/L29,"-")</f>
        <v>0.58155543621539818</v>
      </c>
      <c r="P34" s="341"/>
      <c r="Q34" s="38" t="s">
        <v>176</v>
      </c>
      <c r="R34" s="45">
        <v>20173</v>
      </c>
      <c r="S34" s="124">
        <f t="shared" ref="S34" si="192">IFERROR(R34/P29,"-")</f>
        <v>0.69643720223710559</v>
      </c>
      <c r="T34" s="341"/>
      <c r="U34" s="38" t="s">
        <v>176</v>
      </c>
      <c r="V34" s="45">
        <v>13678</v>
      </c>
      <c r="W34" s="124">
        <f t="shared" ref="W34" si="193">IFERROR(V34/T29,"-")</f>
        <v>0.75518992932862195</v>
      </c>
      <c r="X34" s="341"/>
      <c r="Y34" s="38" t="s">
        <v>176</v>
      </c>
      <c r="Z34" s="45">
        <v>6619</v>
      </c>
      <c r="AA34" s="124">
        <f t="shared" ref="AA34" si="194">IFERROR(Z34/X29,"-")</f>
        <v>0.75507643166780747</v>
      </c>
      <c r="AB34" s="341"/>
      <c r="AC34" s="38" t="s">
        <v>176</v>
      </c>
      <c r="AD34" s="45">
        <v>2171</v>
      </c>
      <c r="AE34" s="124">
        <f t="shared" ref="AE34" si="195">IFERROR(AD34/AB29,"-")</f>
        <v>0.69964550435062844</v>
      </c>
      <c r="AF34" s="341"/>
      <c r="AG34" s="38" t="s">
        <v>176</v>
      </c>
      <c r="AH34" s="45">
        <v>67024</v>
      </c>
      <c r="AI34" s="124">
        <f t="shared" ref="AI34" si="196">IFERROR(AH34/AF29,"-")</f>
        <v>0.66515159033394533</v>
      </c>
    </row>
    <row r="35" spans="2:35" s="20" customFormat="1">
      <c r="B35" s="298">
        <v>6</v>
      </c>
      <c r="C35" s="336" t="s">
        <v>36</v>
      </c>
      <c r="D35" s="339">
        <f>'地区別_在宅(医科)'!D12</f>
        <v>644</v>
      </c>
      <c r="E35" s="30" t="s">
        <v>86</v>
      </c>
      <c r="F35" s="242">
        <v>36</v>
      </c>
      <c r="G35" s="121">
        <f t="shared" ref="G35" si="197">IFERROR(F35/D35,"-")</f>
        <v>5.5900621118012424E-2</v>
      </c>
      <c r="H35" s="339">
        <f>'地区別_在宅(医科)'!M12</f>
        <v>1185</v>
      </c>
      <c r="I35" s="30" t="s">
        <v>86</v>
      </c>
      <c r="J35" s="242">
        <v>64</v>
      </c>
      <c r="K35" s="121">
        <f t="shared" ref="K35" si="198">IFERROR(J35/H35,"-")</f>
        <v>5.4008438818565402E-2</v>
      </c>
      <c r="L35" s="339">
        <f>'地区別_在宅(医科)'!V12</f>
        <v>51292</v>
      </c>
      <c r="M35" s="30" t="s">
        <v>86</v>
      </c>
      <c r="N35" s="242">
        <v>3365</v>
      </c>
      <c r="O35" s="121">
        <f t="shared" ref="O35" si="199">IFERROR(N35/L35,"-")</f>
        <v>6.5604772674101225E-2</v>
      </c>
      <c r="P35" s="339">
        <f>'地区別_在宅(医科)'!AE12</f>
        <v>36161</v>
      </c>
      <c r="Q35" s="30" t="s">
        <v>86</v>
      </c>
      <c r="R35" s="242">
        <v>4946</v>
      </c>
      <c r="S35" s="132">
        <f t="shared" ref="S35" si="200">IFERROR(R35/P35,"-")</f>
        <v>0.13677719089626947</v>
      </c>
      <c r="T35" s="339">
        <f>'地区別_在宅(医科)'!AN12</f>
        <v>22319</v>
      </c>
      <c r="U35" s="30" t="s">
        <v>86</v>
      </c>
      <c r="V35" s="242">
        <v>4793</v>
      </c>
      <c r="W35" s="121">
        <f t="shared" ref="W35" si="201">IFERROR(V35/T35,"-")</f>
        <v>0.21474976477440746</v>
      </c>
      <c r="X35" s="339">
        <f>'地区別_在宅(医科)'!AW12</f>
        <v>10529</v>
      </c>
      <c r="Y35" s="30" t="s">
        <v>86</v>
      </c>
      <c r="Z35" s="242">
        <v>2859</v>
      </c>
      <c r="AA35" s="121">
        <f t="shared" ref="AA35" si="202">IFERROR(Z35/X35,"-")</f>
        <v>0.2715357583816127</v>
      </c>
      <c r="AB35" s="339">
        <f>'地区別_在宅(医科)'!BF12</f>
        <v>3820</v>
      </c>
      <c r="AC35" s="30" t="s">
        <v>86</v>
      </c>
      <c r="AD35" s="242">
        <v>1042</v>
      </c>
      <c r="AE35" s="121">
        <f t="shared" ref="AE35" si="203">IFERROR(AD35/AB35,"-")</f>
        <v>0.27277486910994764</v>
      </c>
      <c r="AF35" s="339">
        <f>'地区別_在宅(医科)'!BO12</f>
        <v>125950</v>
      </c>
      <c r="AG35" s="30" t="s">
        <v>86</v>
      </c>
      <c r="AH35" s="242">
        <v>17105</v>
      </c>
      <c r="AI35" s="132">
        <f t="shared" ref="AI35" si="204">IFERROR(AH35/AF35,"-")</f>
        <v>0.13580786026200872</v>
      </c>
    </row>
    <row r="36" spans="2:35" s="20" customFormat="1">
      <c r="B36" s="316"/>
      <c r="C36" s="337"/>
      <c r="D36" s="340"/>
      <c r="E36" s="31" t="s">
        <v>87</v>
      </c>
      <c r="F36" s="43">
        <v>192</v>
      </c>
      <c r="G36" s="122">
        <f t="shared" ref="G36" si="205">IFERROR(F36/D35,"-")</f>
        <v>0.29813664596273293</v>
      </c>
      <c r="H36" s="340"/>
      <c r="I36" s="31" t="s">
        <v>87</v>
      </c>
      <c r="J36" s="43">
        <v>452</v>
      </c>
      <c r="K36" s="122">
        <f t="shared" ref="K36" si="206">IFERROR(J36/H35,"-")</f>
        <v>0.38143459915611816</v>
      </c>
      <c r="L36" s="340"/>
      <c r="M36" s="31" t="s">
        <v>87</v>
      </c>
      <c r="N36" s="43">
        <v>11879</v>
      </c>
      <c r="O36" s="122">
        <f t="shared" ref="O36" si="207">IFERROR(N36/L35,"-")</f>
        <v>0.23159557045933088</v>
      </c>
      <c r="P36" s="340"/>
      <c r="Q36" s="31" t="s">
        <v>87</v>
      </c>
      <c r="R36" s="43">
        <v>10756</v>
      </c>
      <c r="S36" s="133">
        <f t="shared" ref="S36" si="208">IFERROR(R36/P35,"-")</f>
        <v>0.29744752634053262</v>
      </c>
      <c r="T36" s="340"/>
      <c r="U36" s="31" t="s">
        <v>87</v>
      </c>
      <c r="V36" s="43">
        <v>7199</v>
      </c>
      <c r="W36" s="122">
        <f t="shared" ref="W36" si="209">IFERROR(V36/T35,"-")</f>
        <v>0.32255029347192976</v>
      </c>
      <c r="X36" s="340"/>
      <c r="Y36" s="31" t="s">
        <v>87</v>
      </c>
      <c r="Z36" s="43">
        <v>3277</v>
      </c>
      <c r="AA36" s="122">
        <f t="shared" ref="AA36" si="210">IFERROR(Z36/X35,"-")</f>
        <v>0.31123563491309714</v>
      </c>
      <c r="AB36" s="340"/>
      <c r="AC36" s="31" t="s">
        <v>87</v>
      </c>
      <c r="AD36" s="43">
        <v>1142</v>
      </c>
      <c r="AE36" s="122">
        <f t="shared" ref="AE36" si="211">IFERROR(AD36/AB35,"-")</f>
        <v>0.29895287958115185</v>
      </c>
      <c r="AF36" s="340"/>
      <c r="AG36" s="31" t="s">
        <v>87</v>
      </c>
      <c r="AH36" s="43">
        <v>34897</v>
      </c>
      <c r="AI36" s="133">
        <f t="shared" ref="AI36" si="212">IFERROR(AH36/AF35,"-")</f>
        <v>0.27707026597856294</v>
      </c>
    </row>
    <row r="37" spans="2:35" s="20" customFormat="1">
      <c r="B37" s="316"/>
      <c r="C37" s="337"/>
      <c r="D37" s="340"/>
      <c r="E37" s="34" t="s">
        <v>88</v>
      </c>
      <c r="F37" s="43">
        <v>211</v>
      </c>
      <c r="G37" s="122">
        <f t="shared" ref="G37" si="213">IFERROR(F37/D35,"-")</f>
        <v>0.32763975155279501</v>
      </c>
      <c r="H37" s="340"/>
      <c r="I37" s="34" t="s">
        <v>88</v>
      </c>
      <c r="J37" s="43">
        <v>416</v>
      </c>
      <c r="K37" s="122">
        <f t="shared" ref="K37" si="214">IFERROR(J37/H35,"-")</f>
        <v>0.35105485232067513</v>
      </c>
      <c r="L37" s="340"/>
      <c r="M37" s="34" t="s">
        <v>88</v>
      </c>
      <c r="N37" s="43">
        <v>17919</v>
      </c>
      <c r="O37" s="122">
        <f t="shared" ref="O37" si="215">IFERROR(N37/L35,"-")</f>
        <v>0.3493527255712392</v>
      </c>
      <c r="P37" s="340"/>
      <c r="Q37" s="34" t="s">
        <v>88</v>
      </c>
      <c r="R37" s="43">
        <v>14973</v>
      </c>
      <c r="S37" s="133">
        <f t="shared" ref="S37" si="216">IFERROR(R37/P35,"-")</f>
        <v>0.41406487652443241</v>
      </c>
      <c r="T37" s="340"/>
      <c r="U37" s="34" t="s">
        <v>88</v>
      </c>
      <c r="V37" s="43">
        <v>9359</v>
      </c>
      <c r="W37" s="122">
        <f t="shared" ref="W37" si="217">IFERROR(V37/T35,"-")</f>
        <v>0.41932882297593976</v>
      </c>
      <c r="X37" s="340"/>
      <c r="Y37" s="34" t="s">
        <v>88</v>
      </c>
      <c r="Z37" s="43">
        <v>3954</v>
      </c>
      <c r="AA37" s="122">
        <f t="shared" ref="AA37" si="218">IFERROR(Z37/X35,"-")</f>
        <v>0.37553423876911385</v>
      </c>
      <c r="AB37" s="340"/>
      <c r="AC37" s="34" t="s">
        <v>88</v>
      </c>
      <c r="AD37" s="43">
        <v>1129</v>
      </c>
      <c r="AE37" s="122">
        <f t="shared" ref="AE37" si="219">IFERROR(AD37/AB35,"-")</f>
        <v>0.29554973821989527</v>
      </c>
      <c r="AF37" s="340"/>
      <c r="AG37" s="34" t="s">
        <v>88</v>
      </c>
      <c r="AH37" s="43">
        <v>47961</v>
      </c>
      <c r="AI37" s="133">
        <f t="shared" ref="AI37" si="220">IFERROR(AH37/AF35,"-")</f>
        <v>0.38079396585946806</v>
      </c>
    </row>
    <row r="38" spans="2:35" s="20" customFormat="1">
      <c r="B38" s="316"/>
      <c r="C38" s="337"/>
      <c r="D38" s="340"/>
      <c r="E38" s="34" t="s">
        <v>89</v>
      </c>
      <c r="F38" s="43">
        <v>43</v>
      </c>
      <c r="G38" s="122">
        <f t="shared" ref="G38" si="221">IFERROR(F38/D35,"-")</f>
        <v>6.6770186335403728E-2</v>
      </c>
      <c r="H38" s="340"/>
      <c r="I38" s="34" t="s">
        <v>89</v>
      </c>
      <c r="J38" s="43">
        <v>114</v>
      </c>
      <c r="K38" s="122">
        <f t="shared" ref="K38" si="222">IFERROR(J38/H35,"-")</f>
        <v>9.6202531645569619E-2</v>
      </c>
      <c r="L38" s="340"/>
      <c r="M38" s="34" t="s">
        <v>89</v>
      </c>
      <c r="N38" s="43">
        <v>3584</v>
      </c>
      <c r="O38" s="122">
        <f t="shared" ref="O38" si="223">IFERROR(N38/L35,"-")</f>
        <v>6.9874444357794593E-2</v>
      </c>
      <c r="P38" s="340"/>
      <c r="Q38" s="34" t="s">
        <v>89</v>
      </c>
      <c r="R38" s="43">
        <v>4052</v>
      </c>
      <c r="S38" s="133">
        <f t="shared" ref="S38" si="224">IFERROR(R38/P35,"-")</f>
        <v>0.11205442327369265</v>
      </c>
      <c r="T38" s="340"/>
      <c r="U38" s="34" t="s">
        <v>89</v>
      </c>
      <c r="V38" s="43">
        <v>3508</v>
      </c>
      <c r="W38" s="122">
        <f t="shared" ref="W38" si="225">IFERROR(V38/T35,"-")</f>
        <v>0.15717550069447556</v>
      </c>
      <c r="X38" s="340"/>
      <c r="Y38" s="34" t="s">
        <v>89</v>
      </c>
      <c r="Z38" s="43">
        <v>1897</v>
      </c>
      <c r="AA38" s="122">
        <f t="shared" ref="AA38" si="226">IFERROR(Z38/X35,"-")</f>
        <v>0.18016905689049292</v>
      </c>
      <c r="AB38" s="340"/>
      <c r="AC38" s="34" t="s">
        <v>89</v>
      </c>
      <c r="AD38" s="43">
        <v>664</v>
      </c>
      <c r="AE38" s="122">
        <f t="shared" ref="AE38" si="227">IFERROR(AD38/AB35,"-")</f>
        <v>0.17382198952879582</v>
      </c>
      <c r="AF38" s="340"/>
      <c r="AG38" s="34" t="s">
        <v>89</v>
      </c>
      <c r="AH38" s="43">
        <v>13862</v>
      </c>
      <c r="AI38" s="133">
        <f t="shared" ref="AI38" si="228">IFERROR(AH38/AF35,"-")</f>
        <v>0.1100595474394601</v>
      </c>
    </row>
    <row r="39" spans="2:35" s="20" customFormat="1">
      <c r="B39" s="316"/>
      <c r="C39" s="337"/>
      <c r="D39" s="340"/>
      <c r="E39" s="35" t="s">
        <v>90</v>
      </c>
      <c r="F39" s="44">
        <v>142</v>
      </c>
      <c r="G39" s="123">
        <f t="shared" ref="G39" si="229">IFERROR(F39/D35,"-")</f>
        <v>0.22049689440993789</v>
      </c>
      <c r="H39" s="340"/>
      <c r="I39" s="35" t="s">
        <v>90</v>
      </c>
      <c r="J39" s="44">
        <v>372</v>
      </c>
      <c r="K39" s="123">
        <f t="shared" ref="K39" si="230">IFERROR(J39/H35,"-")</f>
        <v>0.3139240506329114</v>
      </c>
      <c r="L39" s="340"/>
      <c r="M39" s="35" t="s">
        <v>90</v>
      </c>
      <c r="N39" s="44">
        <v>10997</v>
      </c>
      <c r="O39" s="123">
        <f t="shared" ref="O39" si="231">IFERROR(N39/L35,"-")</f>
        <v>0.21439990641815487</v>
      </c>
      <c r="P39" s="340"/>
      <c r="Q39" s="35" t="s">
        <v>90</v>
      </c>
      <c r="R39" s="44">
        <v>9614</v>
      </c>
      <c r="S39" s="134">
        <f t="shared" ref="S39" si="232">IFERROR(R39/P35,"-")</f>
        <v>0.26586654130140208</v>
      </c>
      <c r="T39" s="340"/>
      <c r="U39" s="35" t="s">
        <v>90</v>
      </c>
      <c r="V39" s="44">
        <v>6497</v>
      </c>
      <c r="W39" s="123">
        <f t="shared" ref="W39" si="233">IFERROR(V39/T35,"-")</f>
        <v>0.29109727138312647</v>
      </c>
      <c r="X39" s="340"/>
      <c r="Y39" s="35" t="s">
        <v>90</v>
      </c>
      <c r="Z39" s="44">
        <v>2962</v>
      </c>
      <c r="AA39" s="123">
        <f t="shared" ref="AA39" si="234">IFERROR(Z39/X35,"-")</f>
        <v>0.28131826384272013</v>
      </c>
      <c r="AB39" s="340"/>
      <c r="AC39" s="35" t="s">
        <v>90</v>
      </c>
      <c r="AD39" s="44">
        <v>927</v>
      </c>
      <c r="AE39" s="123">
        <f t="shared" ref="AE39" si="235">IFERROR(AD39/AB35,"-")</f>
        <v>0.24267015706806283</v>
      </c>
      <c r="AF39" s="340"/>
      <c r="AG39" s="35" t="s">
        <v>90</v>
      </c>
      <c r="AH39" s="44">
        <v>31511</v>
      </c>
      <c r="AI39" s="134">
        <f t="shared" ref="AI39" si="236">IFERROR(AH39/AF35,"-")</f>
        <v>0.25018658197697496</v>
      </c>
    </row>
    <row r="40" spans="2:35" s="20" customFormat="1" ht="24">
      <c r="B40" s="299"/>
      <c r="C40" s="338"/>
      <c r="D40" s="341"/>
      <c r="E40" s="38" t="s">
        <v>176</v>
      </c>
      <c r="F40" s="45">
        <v>399</v>
      </c>
      <c r="G40" s="124">
        <f t="shared" ref="G40" si="237">IFERROR(F40/D35,"-")</f>
        <v>0.61956521739130432</v>
      </c>
      <c r="H40" s="341"/>
      <c r="I40" s="38" t="s">
        <v>176</v>
      </c>
      <c r="J40" s="45">
        <v>839</v>
      </c>
      <c r="K40" s="124">
        <f t="shared" ref="K40" si="238">IFERROR(J40/H35,"-")</f>
        <v>0.70801687763713084</v>
      </c>
      <c r="L40" s="341"/>
      <c r="M40" s="38" t="s">
        <v>176</v>
      </c>
      <c r="N40" s="45">
        <v>30260</v>
      </c>
      <c r="O40" s="124">
        <f t="shared" ref="O40" si="239">IFERROR(N40/L35,"-")</f>
        <v>0.58995554862356703</v>
      </c>
      <c r="P40" s="341"/>
      <c r="Q40" s="38" t="s">
        <v>176</v>
      </c>
      <c r="R40" s="45">
        <v>25166</v>
      </c>
      <c r="S40" s="124">
        <f t="shared" ref="S40" si="240">IFERROR(R40/P35,"-")</f>
        <v>0.6959431431652886</v>
      </c>
      <c r="T40" s="341"/>
      <c r="U40" s="38" t="s">
        <v>176</v>
      </c>
      <c r="V40" s="45">
        <v>16558</v>
      </c>
      <c r="W40" s="124">
        <f t="shared" ref="W40" si="241">IFERROR(V40/T35,"-")</f>
        <v>0.74187911644786952</v>
      </c>
      <c r="X40" s="341"/>
      <c r="Y40" s="38" t="s">
        <v>176</v>
      </c>
      <c r="Z40" s="45">
        <v>7699</v>
      </c>
      <c r="AA40" s="124">
        <f t="shared" ref="AA40" si="242">IFERROR(Z40/X35,"-")</f>
        <v>0.73121853927248548</v>
      </c>
      <c r="AB40" s="341"/>
      <c r="AC40" s="38" t="s">
        <v>176</v>
      </c>
      <c r="AD40" s="45">
        <v>2563</v>
      </c>
      <c r="AE40" s="124">
        <f t="shared" ref="AE40" si="243">IFERROR(AD40/AB35,"-")</f>
        <v>0.6709424083769634</v>
      </c>
      <c r="AF40" s="341"/>
      <c r="AG40" s="38" t="s">
        <v>176</v>
      </c>
      <c r="AH40" s="45">
        <v>83484</v>
      </c>
      <c r="AI40" s="124">
        <f t="shared" ref="AI40" si="244">IFERROR(AH40/AF35,"-")</f>
        <v>0.66283445811830088</v>
      </c>
    </row>
    <row r="41" spans="2:35" s="20" customFormat="1">
      <c r="B41" s="298">
        <v>7</v>
      </c>
      <c r="C41" s="336" t="s">
        <v>45</v>
      </c>
      <c r="D41" s="339">
        <f>'地区別_在宅(医科)'!D13</f>
        <v>674</v>
      </c>
      <c r="E41" s="30" t="s">
        <v>86</v>
      </c>
      <c r="F41" s="242">
        <v>38</v>
      </c>
      <c r="G41" s="121">
        <f t="shared" ref="G41" si="245">IFERROR(F41/D41,"-")</f>
        <v>5.637982195845697E-2</v>
      </c>
      <c r="H41" s="339">
        <f>'地区別_在宅(医科)'!M13</f>
        <v>1202</v>
      </c>
      <c r="I41" s="30" t="s">
        <v>86</v>
      </c>
      <c r="J41" s="242">
        <v>102</v>
      </c>
      <c r="K41" s="121">
        <f t="shared" ref="K41" si="246">IFERROR(J41/H41,"-")</f>
        <v>8.4858569051580693E-2</v>
      </c>
      <c r="L41" s="339">
        <f>'地区別_在宅(医科)'!V13</f>
        <v>52079</v>
      </c>
      <c r="M41" s="30" t="s">
        <v>86</v>
      </c>
      <c r="N41" s="242">
        <v>3448</v>
      </c>
      <c r="O41" s="121">
        <f t="shared" ref="O41" si="247">IFERROR(N41/L41,"-")</f>
        <v>6.6207108431421496E-2</v>
      </c>
      <c r="P41" s="339">
        <f>'地区別_在宅(医科)'!AE13</f>
        <v>37096</v>
      </c>
      <c r="Q41" s="30" t="s">
        <v>86</v>
      </c>
      <c r="R41" s="242">
        <v>5364</v>
      </c>
      <c r="S41" s="132">
        <f t="shared" ref="S41" si="248">IFERROR(R41/P41,"-")</f>
        <v>0.14459780030191935</v>
      </c>
      <c r="T41" s="339">
        <f>'地区別_在宅(医科)'!AN13</f>
        <v>23363</v>
      </c>
      <c r="U41" s="30" t="s">
        <v>86</v>
      </c>
      <c r="V41" s="242">
        <v>5387</v>
      </c>
      <c r="W41" s="121">
        <f t="shared" ref="W41" si="249">IFERROR(V41/T41,"-")</f>
        <v>0.23057826477763985</v>
      </c>
      <c r="X41" s="339">
        <f>'地区別_在宅(医科)'!AW13</f>
        <v>10968</v>
      </c>
      <c r="Y41" s="30" t="s">
        <v>86</v>
      </c>
      <c r="Z41" s="242">
        <v>3139</v>
      </c>
      <c r="AA41" s="121">
        <f t="shared" ref="AA41" si="250">IFERROR(Z41/X41,"-")</f>
        <v>0.28619620714806709</v>
      </c>
      <c r="AB41" s="339">
        <f>'地区別_在宅(医科)'!BF13</f>
        <v>3858</v>
      </c>
      <c r="AC41" s="30" t="s">
        <v>86</v>
      </c>
      <c r="AD41" s="242">
        <v>1144</v>
      </c>
      <c r="AE41" s="121">
        <f t="shared" ref="AE41" si="251">IFERROR(AD41/AB41,"-")</f>
        <v>0.29652669777086571</v>
      </c>
      <c r="AF41" s="339">
        <f>'地区別_在宅(医科)'!BO13</f>
        <v>129240</v>
      </c>
      <c r="AG41" s="30" t="s">
        <v>86</v>
      </c>
      <c r="AH41" s="242">
        <v>18622</v>
      </c>
      <c r="AI41" s="132">
        <f t="shared" ref="AI41" si="252">IFERROR(AH41/AF41,"-")</f>
        <v>0.14408851748684617</v>
      </c>
    </row>
    <row r="42" spans="2:35" s="20" customFormat="1">
      <c r="B42" s="316"/>
      <c r="C42" s="337"/>
      <c r="D42" s="340"/>
      <c r="E42" s="31" t="s">
        <v>87</v>
      </c>
      <c r="F42" s="43">
        <v>223</v>
      </c>
      <c r="G42" s="122">
        <f t="shared" ref="G42" si="253">IFERROR(F42/D41,"-")</f>
        <v>0.33086053412462907</v>
      </c>
      <c r="H42" s="340"/>
      <c r="I42" s="31" t="s">
        <v>87</v>
      </c>
      <c r="J42" s="43">
        <v>478</v>
      </c>
      <c r="K42" s="122">
        <f t="shared" ref="K42" si="254">IFERROR(J42/H41,"-")</f>
        <v>0.39767054908485855</v>
      </c>
      <c r="L42" s="340"/>
      <c r="M42" s="31" t="s">
        <v>87</v>
      </c>
      <c r="N42" s="43">
        <v>12211</v>
      </c>
      <c r="O42" s="122">
        <f t="shared" ref="O42" si="255">IFERROR(N42/L41,"-")</f>
        <v>0.23447070796290251</v>
      </c>
      <c r="P42" s="340"/>
      <c r="Q42" s="31" t="s">
        <v>87</v>
      </c>
      <c r="R42" s="43">
        <v>11433</v>
      </c>
      <c r="S42" s="133">
        <f t="shared" ref="S42" si="256">IFERROR(R42/P41,"-")</f>
        <v>0.30820034505067934</v>
      </c>
      <c r="T42" s="340"/>
      <c r="U42" s="31" t="s">
        <v>87</v>
      </c>
      <c r="V42" s="43">
        <v>7918</v>
      </c>
      <c r="W42" s="122">
        <f t="shared" ref="W42" si="257">IFERROR(V42/T41,"-")</f>
        <v>0.33891195480032532</v>
      </c>
      <c r="X42" s="340"/>
      <c r="Y42" s="31" t="s">
        <v>87</v>
      </c>
      <c r="Z42" s="43">
        <v>3665</v>
      </c>
      <c r="AA42" s="122">
        <f t="shared" ref="AA42" si="258">IFERROR(Z42/X41,"-")</f>
        <v>0.33415390226112329</v>
      </c>
      <c r="AB42" s="340"/>
      <c r="AC42" s="31" t="s">
        <v>87</v>
      </c>
      <c r="AD42" s="43">
        <v>1185</v>
      </c>
      <c r="AE42" s="122">
        <f t="shared" ref="AE42" si="259">IFERROR(AD42/AB41,"-")</f>
        <v>0.30715396578538101</v>
      </c>
      <c r="AF42" s="340"/>
      <c r="AG42" s="31" t="s">
        <v>87</v>
      </c>
      <c r="AH42" s="43">
        <v>37113</v>
      </c>
      <c r="AI42" s="133">
        <f t="shared" ref="AI42" si="260">IFERROR(AH42/AF41,"-")</f>
        <v>0.28716341689879293</v>
      </c>
    </row>
    <row r="43" spans="2:35" s="20" customFormat="1">
      <c r="B43" s="316"/>
      <c r="C43" s="337"/>
      <c r="D43" s="340"/>
      <c r="E43" s="34" t="s">
        <v>88</v>
      </c>
      <c r="F43" s="43">
        <v>206</v>
      </c>
      <c r="G43" s="122">
        <f t="shared" ref="G43" si="261">IFERROR(F43/D41,"-")</f>
        <v>0.3056379821958457</v>
      </c>
      <c r="H43" s="340"/>
      <c r="I43" s="34" t="s">
        <v>88</v>
      </c>
      <c r="J43" s="43">
        <v>418</v>
      </c>
      <c r="K43" s="122">
        <f t="shared" ref="K43" si="262">IFERROR(J43/H41,"-")</f>
        <v>0.34775374376039936</v>
      </c>
      <c r="L43" s="340"/>
      <c r="M43" s="34" t="s">
        <v>88</v>
      </c>
      <c r="N43" s="43">
        <v>18137</v>
      </c>
      <c r="O43" s="122">
        <f t="shared" ref="O43" si="263">IFERROR(N43/L41,"-")</f>
        <v>0.34825937518001499</v>
      </c>
      <c r="P43" s="340"/>
      <c r="Q43" s="34" t="s">
        <v>88</v>
      </c>
      <c r="R43" s="43">
        <v>15664</v>
      </c>
      <c r="S43" s="133">
        <f t="shared" ref="S43" si="264">IFERROR(R43/P41,"-")</f>
        <v>0.42225576881604487</v>
      </c>
      <c r="T43" s="340"/>
      <c r="U43" s="34" t="s">
        <v>88</v>
      </c>
      <c r="V43" s="43">
        <v>9998</v>
      </c>
      <c r="W43" s="122">
        <f t="shared" ref="W43" si="265">IFERROR(V43/T41,"-")</f>
        <v>0.42794161708684675</v>
      </c>
      <c r="X43" s="340"/>
      <c r="Y43" s="34" t="s">
        <v>88</v>
      </c>
      <c r="Z43" s="43">
        <v>4274</v>
      </c>
      <c r="AA43" s="122">
        <f t="shared" ref="AA43" si="266">IFERROR(Z43/X41,"-")</f>
        <v>0.38967906637490884</v>
      </c>
      <c r="AB43" s="340"/>
      <c r="AC43" s="34" t="s">
        <v>88</v>
      </c>
      <c r="AD43" s="43">
        <v>1207</v>
      </c>
      <c r="AE43" s="122">
        <f t="shared" ref="AE43" si="267">IFERROR(AD43/AB41,"-")</f>
        <v>0.31285640228097461</v>
      </c>
      <c r="AF43" s="340"/>
      <c r="AG43" s="34" t="s">
        <v>88</v>
      </c>
      <c r="AH43" s="43">
        <v>49904</v>
      </c>
      <c r="AI43" s="133">
        <f t="shared" ref="AI43" si="268">IFERROR(AH43/AF41,"-")</f>
        <v>0.38613432373878054</v>
      </c>
    </row>
    <row r="44" spans="2:35" s="20" customFormat="1">
      <c r="B44" s="316"/>
      <c r="C44" s="337"/>
      <c r="D44" s="340"/>
      <c r="E44" s="34" t="s">
        <v>89</v>
      </c>
      <c r="F44" s="43">
        <v>54</v>
      </c>
      <c r="G44" s="122">
        <f t="shared" ref="G44" si="269">IFERROR(F44/D41,"-")</f>
        <v>8.0118694362017809E-2</v>
      </c>
      <c r="H44" s="340"/>
      <c r="I44" s="34" t="s">
        <v>89</v>
      </c>
      <c r="J44" s="43">
        <v>114</v>
      </c>
      <c r="K44" s="122">
        <f t="shared" ref="K44" si="270">IFERROR(J44/H41,"-")</f>
        <v>9.4841930116472545E-2</v>
      </c>
      <c r="L44" s="340"/>
      <c r="M44" s="34" t="s">
        <v>89</v>
      </c>
      <c r="N44" s="43">
        <v>3830</v>
      </c>
      <c r="O44" s="122">
        <f t="shared" ref="O44" si="271">IFERROR(N44/L41,"-")</f>
        <v>7.3542118704276196E-2</v>
      </c>
      <c r="P44" s="340"/>
      <c r="Q44" s="34" t="s">
        <v>89</v>
      </c>
      <c r="R44" s="43">
        <v>4434</v>
      </c>
      <c r="S44" s="133">
        <f t="shared" ref="S44" si="272">IFERROR(R44/P41,"-")</f>
        <v>0.11952771188268277</v>
      </c>
      <c r="T44" s="340"/>
      <c r="U44" s="34" t="s">
        <v>89</v>
      </c>
      <c r="V44" s="43">
        <v>3925</v>
      </c>
      <c r="W44" s="122">
        <f t="shared" ref="W44" si="273">IFERROR(V44/T41,"-")</f>
        <v>0.16800068484355604</v>
      </c>
      <c r="X44" s="340"/>
      <c r="Y44" s="34" t="s">
        <v>89</v>
      </c>
      <c r="Z44" s="43">
        <v>2095</v>
      </c>
      <c r="AA44" s="122">
        <f t="shared" ref="AA44" si="274">IFERROR(Z44/X41,"-")</f>
        <v>0.19101021152443473</v>
      </c>
      <c r="AB44" s="340"/>
      <c r="AC44" s="34" t="s">
        <v>89</v>
      </c>
      <c r="AD44" s="43">
        <v>710</v>
      </c>
      <c r="AE44" s="122">
        <f t="shared" ref="AE44" si="275">IFERROR(AD44/AB41,"-")</f>
        <v>0.18403317781233799</v>
      </c>
      <c r="AF44" s="340"/>
      <c r="AG44" s="34" t="s">
        <v>89</v>
      </c>
      <c r="AH44" s="43">
        <v>15162</v>
      </c>
      <c r="AI44" s="133">
        <f t="shared" ref="AI44" si="276">IFERROR(AH44/AF41,"-")</f>
        <v>0.11731662024141133</v>
      </c>
    </row>
    <row r="45" spans="2:35" s="20" customFormat="1">
      <c r="B45" s="316"/>
      <c r="C45" s="337"/>
      <c r="D45" s="340"/>
      <c r="E45" s="35" t="s">
        <v>90</v>
      </c>
      <c r="F45" s="44">
        <v>191</v>
      </c>
      <c r="G45" s="123">
        <f t="shared" ref="G45" si="277">IFERROR(F45/D41,"-")</f>
        <v>0.28338278931750743</v>
      </c>
      <c r="H45" s="340"/>
      <c r="I45" s="35" t="s">
        <v>90</v>
      </c>
      <c r="J45" s="44">
        <v>386</v>
      </c>
      <c r="K45" s="123">
        <f t="shared" ref="K45" si="278">IFERROR(J45/H41,"-")</f>
        <v>0.3211314475873544</v>
      </c>
      <c r="L45" s="340"/>
      <c r="M45" s="35" t="s">
        <v>90</v>
      </c>
      <c r="N45" s="44">
        <v>11179</v>
      </c>
      <c r="O45" s="123">
        <f t="shared" ref="O45" si="279">IFERROR(N45/L41,"-")</f>
        <v>0.21465465926765107</v>
      </c>
      <c r="P45" s="340"/>
      <c r="Q45" s="35" t="s">
        <v>90</v>
      </c>
      <c r="R45" s="44">
        <v>9852</v>
      </c>
      <c r="S45" s="134">
        <f t="shared" ref="S45" si="280">IFERROR(R45/P41,"-")</f>
        <v>0.26558119473797714</v>
      </c>
      <c r="T45" s="340"/>
      <c r="U45" s="35" t="s">
        <v>90</v>
      </c>
      <c r="V45" s="44">
        <v>7051</v>
      </c>
      <c r="W45" s="123">
        <f t="shared" ref="W45" si="281">IFERROR(V45/T41,"-")</f>
        <v>0.30180199460685697</v>
      </c>
      <c r="X45" s="340"/>
      <c r="Y45" s="35" t="s">
        <v>90</v>
      </c>
      <c r="Z45" s="44">
        <v>3410</v>
      </c>
      <c r="AA45" s="123">
        <f t="shared" ref="AA45" si="282">IFERROR(Z45/X41,"-")</f>
        <v>0.31090444930707511</v>
      </c>
      <c r="AB45" s="340"/>
      <c r="AC45" s="35" t="s">
        <v>90</v>
      </c>
      <c r="AD45" s="44">
        <v>1122</v>
      </c>
      <c r="AE45" s="123">
        <f t="shared" ref="AE45" si="283">IFERROR(AD45/AB41,"-")</f>
        <v>0.29082426127527217</v>
      </c>
      <c r="AF45" s="340"/>
      <c r="AG45" s="35" t="s">
        <v>90</v>
      </c>
      <c r="AH45" s="44">
        <v>33191</v>
      </c>
      <c r="AI45" s="134">
        <f t="shared" ref="AI45" si="284">IFERROR(AH45/AF41,"-")</f>
        <v>0.25681677499226246</v>
      </c>
    </row>
    <row r="46" spans="2:35" s="20" customFormat="1" ht="24">
      <c r="B46" s="299"/>
      <c r="C46" s="338"/>
      <c r="D46" s="341"/>
      <c r="E46" s="38" t="s">
        <v>176</v>
      </c>
      <c r="F46" s="45">
        <v>445</v>
      </c>
      <c r="G46" s="124">
        <f t="shared" ref="G46" si="285">IFERROR(F46/D41,"-")</f>
        <v>0.66023738872403559</v>
      </c>
      <c r="H46" s="341"/>
      <c r="I46" s="38" t="s">
        <v>176</v>
      </c>
      <c r="J46" s="45">
        <v>876</v>
      </c>
      <c r="K46" s="124">
        <f t="shared" ref="K46" si="286">IFERROR(J46/H41,"-")</f>
        <v>0.72878535773710484</v>
      </c>
      <c r="L46" s="341"/>
      <c r="M46" s="38" t="s">
        <v>176</v>
      </c>
      <c r="N46" s="45">
        <v>30796</v>
      </c>
      <c r="O46" s="124">
        <f t="shared" ref="O46" si="287">IFERROR(N46/L41,"-")</f>
        <v>0.59133239885558475</v>
      </c>
      <c r="P46" s="341"/>
      <c r="Q46" s="38" t="s">
        <v>176</v>
      </c>
      <c r="R46" s="45">
        <v>26504</v>
      </c>
      <c r="S46" s="124">
        <f t="shared" ref="S46" si="288">IFERROR(R46/P41,"-")</f>
        <v>0.71447056286392063</v>
      </c>
      <c r="T46" s="341"/>
      <c r="U46" s="38" t="s">
        <v>176</v>
      </c>
      <c r="V46" s="45">
        <v>17909</v>
      </c>
      <c r="W46" s="124">
        <f t="shared" ref="W46" si="289">IFERROR(V46/T41,"-")</f>
        <v>0.76655395283140004</v>
      </c>
      <c r="X46" s="341"/>
      <c r="Y46" s="38" t="s">
        <v>176</v>
      </c>
      <c r="Z46" s="45">
        <v>8435</v>
      </c>
      <c r="AA46" s="124">
        <f t="shared" ref="AA46" si="290">IFERROR(Z46/X41,"-")</f>
        <v>0.76905543398978848</v>
      </c>
      <c r="AB46" s="341"/>
      <c r="AC46" s="38" t="s">
        <v>176</v>
      </c>
      <c r="AD46" s="45">
        <v>2774</v>
      </c>
      <c r="AE46" s="124">
        <f t="shared" ref="AE46" si="291">IFERROR(AD46/AB41,"-")</f>
        <v>0.71902540176257124</v>
      </c>
      <c r="AF46" s="341"/>
      <c r="AG46" s="38" t="s">
        <v>176</v>
      </c>
      <c r="AH46" s="45">
        <v>87739</v>
      </c>
      <c r="AI46" s="124">
        <f t="shared" ref="AI46" si="292">IFERROR(AH46/AF41,"-")</f>
        <v>0.67888424636335498</v>
      </c>
    </row>
    <row r="47" spans="2:35" s="20" customFormat="1">
      <c r="B47" s="298">
        <v>8</v>
      </c>
      <c r="C47" s="336" t="s">
        <v>58</v>
      </c>
      <c r="D47" s="339">
        <f>'地区別_在宅(医科)'!D14</f>
        <v>1552</v>
      </c>
      <c r="E47" s="30" t="s">
        <v>86</v>
      </c>
      <c r="F47" s="242">
        <v>89</v>
      </c>
      <c r="G47" s="121">
        <f t="shared" ref="G47" si="293">IFERROR(F47/D47,"-")</f>
        <v>5.7345360824742266E-2</v>
      </c>
      <c r="H47" s="339">
        <f>'地区別_在宅(医科)'!M14</f>
        <v>3168</v>
      </c>
      <c r="I47" s="30" t="s">
        <v>86</v>
      </c>
      <c r="J47" s="242">
        <v>257</v>
      </c>
      <c r="K47" s="121">
        <f t="shared" ref="K47" si="294">IFERROR(J47/H47,"-")</f>
        <v>8.1123737373737376E-2</v>
      </c>
      <c r="L47" s="339">
        <f>'地区別_在宅(医科)'!V14</f>
        <v>131368</v>
      </c>
      <c r="M47" s="30" t="s">
        <v>86</v>
      </c>
      <c r="N47" s="242">
        <v>9074</v>
      </c>
      <c r="O47" s="121">
        <f t="shared" ref="O47" si="295">IFERROR(N47/L47,"-")</f>
        <v>6.9073138054929664E-2</v>
      </c>
      <c r="P47" s="339">
        <f>'地区別_在宅(医科)'!AE14</f>
        <v>103922</v>
      </c>
      <c r="Q47" s="30" t="s">
        <v>86</v>
      </c>
      <c r="R47" s="242">
        <v>15284</v>
      </c>
      <c r="S47" s="132">
        <f t="shared" ref="S47" si="296">IFERROR(R47/P47,"-")</f>
        <v>0.14707184234329593</v>
      </c>
      <c r="T47" s="339">
        <f>'地区別_在宅(医科)'!AN14</f>
        <v>71899</v>
      </c>
      <c r="U47" s="30" t="s">
        <v>86</v>
      </c>
      <c r="V47" s="242">
        <v>17113</v>
      </c>
      <c r="W47" s="121">
        <f t="shared" ref="W47" si="297">IFERROR(V47/T47,"-")</f>
        <v>0.23801443691845506</v>
      </c>
      <c r="X47" s="339">
        <f>'地区別_在宅(医科)'!AW14</f>
        <v>34103</v>
      </c>
      <c r="Y47" s="30" t="s">
        <v>86</v>
      </c>
      <c r="Z47" s="242">
        <v>10089</v>
      </c>
      <c r="AA47" s="121">
        <f t="shared" ref="AA47" si="298">IFERROR(Z47/X47,"-")</f>
        <v>0.29583907574113716</v>
      </c>
      <c r="AB47" s="339">
        <f>'地区別_在宅(医科)'!BF14</f>
        <v>12397</v>
      </c>
      <c r="AC47" s="30" t="s">
        <v>86</v>
      </c>
      <c r="AD47" s="242">
        <v>3725</v>
      </c>
      <c r="AE47" s="121">
        <f t="shared" ref="AE47" si="299">IFERROR(AD47/AB47,"-")</f>
        <v>0.30047592159393399</v>
      </c>
      <c r="AF47" s="339">
        <f>'地区別_在宅(医科)'!BO14</f>
        <v>358409</v>
      </c>
      <c r="AG47" s="30" t="s">
        <v>86</v>
      </c>
      <c r="AH47" s="242">
        <v>55631</v>
      </c>
      <c r="AI47" s="132">
        <f t="shared" ref="AI47" si="300">IFERROR(AH47/AF47,"-")</f>
        <v>0.15521652637071057</v>
      </c>
    </row>
    <row r="48" spans="2:35" s="20" customFormat="1">
      <c r="B48" s="316"/>
      <c r="C48" s="337"/>
      <c r="D48" s="340"/>
      <c r="E48" s="31" t="s">
        <v>87</v>
      </c>
      <c r="F48" s="43">
        <v>516</v>
      </c>
      <c r="G48" s="122">
        <f t="shared" ref="G48" si="301">IFERROR(F48/D47,"-")</f>
        <v>0.3324742268041237</v>
      </c>
      <c r="H48" s="340"/>
      <c r="I48" s="31" t="s">
        <v>87</v>
      </c>
      <c r="J48" s="43">
        <v>1250</v>
      </c>
      <c r="K48" s="122">
        <f t="shared" ref="K48" si="302">IFERROR(J48/H47,"-")</f>
        <v>0.39457070707070707</v>
      </c>
      <c r="L48" s="340"/>
      <c r="M48" s="31" t="s">
        <v>87</v>
      </c>
      <c r="N48" s="43">
        <v>32924</v>
      </c>
      <c r="O48" s="122">
        <f t="shared" ref="O48" si="303">IFERROR(N48/L47,"-")</f>
        <v>0.25062420071859204</v>
      </c>
      <c r="P48" s="340"/>
      <c r="Q48" s="31" t="s">
        <v>87</v>
      </c>
      <c r="R48" s="43">
        <v>33163</v>
      </c>
      <c r="S48" s="133">
        <f t="shared" ref="S48" si="304">IFERROR(R48/P47,"-")</f>
        <v>0.31911433575181386</v>
      </c>
      <c r="T48" s="340"/>
      <c r="U48" s="31" t="s">
        <v>87</v>
      </c>
      <c r="V48" s="43">
        <v>25092</v>
      </c>
      <c r="W48" s="122">
        <f t="shared" ref="W48" si="305">IFERROR(V48/T47,"-")</f>
        <v>0.34898955479213895</v>
      </c>
      <c r="X48" s="340"/>
      <c r="Y48" s="31" t="s">
        <v>87</v>
      </c>
      <c r="Z48" s="43">
        <v>11598</v>
      </c>
      <c r="AA48" s="122">
        <f t="shared" ref="AA48" si="306">IFERROR(Z48/X47,"-")</f>
        <v>0.34008738234172947</v>
      </c>
      <c r="AB48" s="340"/>
      <c r="AC48" s="31" t="s">
        <v>87</v>
      </c>
      <c r="AD48" s="43">
        <v>3839</v>
      </c>
      <c r="AE48" s="122">
        <f t="shared" ref="AE48" si="307">IFERROR(AD48/AB47,"-")</f>
        <v>0.30967169476486245</v>
      </c>
      <c r="AF48" s="340"/>
      <c r="AG48" s="31" t="s">
        <v>87</v>
      </c>
      <c r="AH48" s="43">
        <v>108382</v>
      </c>
      <c r="AI48" s="133">
        <f t="shared" ref="AI48" si="308">IFERROR(AH48/AF47,"-")</f>
        <v>0.30239754024033993</v>
      </c>
    </row>
    <row r="49" spans="2:46" s="20" customFormat="1">
      <c r="B49" s="316"/>
      <c r="C49" s="337"/>
      <c r="D49" s="340"/>
      <c r="E49" s="34" t="s">
        <v>88</v>
      </c>
      <c r="F49" s="43">
        <v>455</v>
      </c>
      <c r="G49" s="122">
        <f t="shared" ref="G49" si="309">IFERROR(F49/D47,"-")</f>
        <v>0.29317010309278352</v>
      </c>
      <c r="H49" s="340"/>
      <c r="I49" s="34" t="s">
        <v>88</v>
      </c>
      <c r="J49" s="43">
        <v>1100</v>
      </c>
      <c r="K49" s="122">
        <f t="shared" ref="K49" si="310">IFERROR(J49/H47,"-")</f>
        <v>0.34722222222222221</v>
      </c>
      <c r="L49" s="340"/>
      <c r="M49" s="34" t="s">
        <v>88</v>
      </c>
      <c r="N49" s="43">
        <v>49317</v>
      </c>
      <c r="O49" s="122">
        <f t="shared" ref="O49" si="311">IFERROR(N49/L47,"-")</f>
        <v>0.37541105900980454</v>
      </c>
      <c r="P49" s="340"/>
      <c r="Q49" s="34" t="s">
        <v>88</v>
      </c>
      <c r="R49" s="43">
        <v>45972</v>
      </c>
      <c r="S49" s="133">
        <f t="shared" ref="S49" si="312">IFERROR(R49/P47,"-")</f>
        <v>0.44237023921787494</v>
      </c>
      <c r="T49" s="340"/>
      <c r="U49" s="34" t="s">
        <v>88</v>
      </c>
      <c r="V49" s="43">
        <v>32398</v>
      </c>
      <c r="W49" s="122">
        <f t="shared" ref="W49" si="313">IFERROR(V49/T47,"-")</f>
        <v>0.45060431994881711</v>
      </c>
      <c r="X49" s="340"/>
      <c r="Y49" s="34" t="s">
        <v>88</v>
      </c>
      <c r="Z49" s="43">
        <v>13715</v>
      </c>
      <c r="AA49" s="122">
        <f t="shared" ref="AA49" si="314">IFERROR(Z49/X47,"-")</f>
        <v>0.40216403248981031</v>
      </c>
      <c r="AB49" s="340"/>
      <c r="AC49" s="34" t="s">
        <v>88</v>
      </c>
      <c r="AD49" s="43">
        <v>3981</v>
      </c>
      <c r="AE49" s="122">
        <f t="shared" ref="AE49" si="315">IFERROR(AD49/AB47,"-")</f>
        <v>0.32112607889005407</v>
      </c>
      <c r="AF49" s="340"/>
      <c r="AG49" s="34" t="s">
        <v>88</v>
      </c>
      <c r="AH49" s="43">
        <v>146938</v>
      </c>
      <c r="AI49" s="133">
        <f t="shared" ref="AI49" si="316">IFERROR(AH49/AF47,"-")</f>
        <v>0.40997296384856408</v>
      </c>
    </row>
    <row r="50" spans="2:46" s="20" customFormat="1">
      <c r="B50" s="316"/>
      <c r="C50" s="337"/>
      <c r="D50" s="340"/>
      <c r="E50" s="34" t="s">
        <v>89</v>
      </c>
      <c r="F50" s="43">
        <v>130</v>
      </c>
      <c r="G50" s="122">
        <f t="shared" ref="G50" si="317">IFERROR(F50/D47,"-")</f>
        <v>8.3762886597938138E-2</v>
      </c>
      <c r="H50" s="340"/>
      <c r="I50" s="34" t="s">
        <v>89</v>
      </c>
      <c r="J50" s="43">
        <v>308</v>
      </c>
      <c r="K50" s="122">
        <f t="shared" ref="K50" si="318">IFERROR(J50/H47,"-")</f>
        <v>9.7222222222222224E-2</v>
      </c>
      <c r="L50" s="340"/>
      <c r="M50" s="34" t="s">
        <v>89</v>
      </c>
      <c r="N50" s="43">
        <v>11386</v>
      </c>
      <c r="O50" s="122">
        <f t="shared" ref="O50" si="319">IFERROR(N50/L47,"-")</f>
        <v>8.6672553437671274E-2</v>
      </c>
      <c r="P50" s="340"/>
      <c r="Q50" s="34" t="s">
        <v>89</v>
      </c>
      <c r="R50" s="43">
        <v>14106</v>
      </c>
      <c r="S50" s="133">
        <f t="shared" ref="S50" si="320">IFERROR(R50/P47,"-")</f>
        <v>0.1357364176978888</v>
      </c>
      <c r="T50" s="340"/>
      <c r="U50" s="34" t="s">
        <v>89</v>
      </c>
      <c r="V50" s="43">
        <v>12822</v>
      </c>
      <c r="W50" s="122">
        <f t="shared" ref="W50" si="321">IFERROR(V50/T47,"-")</f>
        <v>0.17833349559799164</v>
      </c>
      <c r="X50" s="340"/>
      <c r="Y50" s="34" t="s">
        <v>89</v>
      </c>
      <c r="Z50" s="43">
        <v>6749</v>
      </c>
      <c r="AA50" s="122">
        <f t="shared" ref="AA50" si="322">IFERROR(Z50/X47,"-")</f>
        <v>0.19790047796381549</v>
      </c>
      <c r="AB50" s="340"/>
      <c r="AC50" s="34" t="s">
        <v>89</v>
      </c>
      <c r="AD50" s="43">
        <v>2411</v>
      </c>
      <c r="AE50" s="122">
        <f t="shared" ref="AE50" si="323">IFERROR(AD50/AB47,"-")</f>
        <v>0.19448253609744293</v>
      </c>
      <c r="AF50" s="340"/>
      <c r="AG50" s="34" t="s">
        <v>89</v>
      </c>
      <c r="AH50" s="43">
        <v>47912</v>
      </c>
      <c r="AI50" s="133">
        <f t="shared" ref="AI50" si="324">IFERROR(AH50/AF47,"-")</f>
        <v>0.13367967880270865</v>
      </c>
    </row>
    <row r="51" spans="2:46" s="20" customFormat="1">
      <c r="B51" s="316"/>
      <c r="C51" s="337"/>
      <c r="D51" s="340"/>
      <c r="E51" s="35" t="s">
        <v>90</v>
      </c>
      <c r="F51" s="44">
        <v>463</v>
      </c>
      <c r="G51" s="123">
        <f t="shared" ref="G51" si="325">IFERROR(F51/D47,"-")</f>
        <v>0.29832474226804123</v>
      </c>
      <c r="H51" s="340"/>
      <c r="I51" s="35" t="s">
        <v>90</v>
      </c>
      <c r="J51" s="44">
        <v>1067</v>
      </c>
      <c r="K51" s="123">
        <f t="shared" ref="K51" si="326">IFERROR(J51/H47,"-")</f>
        <v>0.33680555555555558</v>
      </c>
      <c r="L51" s="340"/>
      <c r="M51" s="35" t="s">
        <v>90</v>
      </c>
      <c r="N51" s="44">
        <v>30674</v>
      </c>
      <c r="O51" s="123">
        <f t="shared" ref="O51" si="327">IFERROR(N51/L47,"-")</f>
        <v>0.23349674197673712</v>
      </c>
      <c r="P51" s="340"/>
      <c r="Q51" s="35" t="s">
        <v>90</v>
      </c>
      <c r="R51" s="44">
        <v>29886</v>
      </c>
      <c r="S51" s="134">
        <f t="shared" ref="S51" si="328">IFERROR(R51/P47,"-")</f>
        <v>0.28758107041819825</v>
      </c>
      <c r="T51" s="340"/>
      <c r="U51" s="35" t="s">
        <v>90</v>
      </c>
      <c r="V51" s="44">
        <v>22698</v>
      </c>
      <c r="W51" s="123">
        <f t="shared" ref="W51" si="329">IFERROR(V51/T47,"-")</f>
        <v>0.31569284691024913</v>
      </c>
      <c r="X51" s="340"/>
      <c r="Y51" s="35" t="s">
        <v>90</v>
      </c>
      <c r="Z51" s="44">
        <v>10821</v>
      </c>
      <c r="AA51" s="123">
        <f t="shared" ref="AA51" si="330">IFERROR(Z51/X47,"-")</f>
        <v>0.31730346303844237</v>
      </c>
      <c r="AB51" s="340"/>
      <c r="AC51" s="35" t="s">
        <v>90</v>
      </c>
      <c r="AD51" s="44">
        <v>3540</v>
      </c>
      <c r="AE51" s="123">
        <f t="shared" ref="AE51" si="331">IFERROR(AD51/AB47,"-")</f>
        <v>0.28555295636040978</v>
      </c>
      <c r="AF51" s="340"/>
      <c r="AG51" s="35" t="s">
        <v>90</v>
      </c>
      <c r="AH51" s="44">
        <v>99149</v>
      </c>
      <c r="AI51" s="134">
        <f t="shared" ref="AI51" si="332">IFERROR(AH51/AF47,"-")</f>
        <v>0.27663646839225575</v>
      </c>
    </row>
    <row r="52" spans="2:46" s="20" customFormat="1" ht="24.75" thickBot="1">
      <c r="B52" s="316"/>
      <c r="C52" s="337"/>
      <c r="D52" s="340"/>
      <c r="E52" s="40" t="s">
        <v>176</v>
      </c>
      <c r="F52" s="243">
        <v>1029</v>
      </c>
      <c r="G52" s="125">
        <f t="shared" ref="G52" si="333">IFERROR(F52/D47,"-")</f>
        <v>0.66301546391752575</v>
      </c>
      <c r="H52" s="340"/>
      <c r="I52" s="40" t="s">
        <v>176</v>
      </c>
      <c r="J52" s="243">
        <v>2273</v>
      </c>
      <c r="K52" s="125">
        <f t="shared" ref="K52" si="334">IFERROR(J52/H47,"-")</f>
        <v>0.7174873737373737</v>
      </c>
      <c r="L52" s="340"/>
      <c r="M52" s="40" t="s">
        <v>176</v>
      </c>
      <c r="N52" s="243">
        <v>81139</v>
      </c>
      <c r="O52" s="125">
        <f t="shared" ref="O52" si="335">IFERROR(N52/L47,"-")</f>
        <v>0.61764661104683027</v>
      </c>
      <c r="P52" s="340"/>
      <c r="Q52" s="40" t="s">
        <v>176</v>
      </c>
      <c r="R52" s="243">
        <v>74975</v>
      </c>
      <c r="S52" s="125">
        <f t="shared" ref="S52" si="336">IFERROR(R52/P47,"-")</f>
        <v>0.7214545524528011</v>
      </c>
      <c r="T52" s="340"/>
      <c r="U52" s="40" t="s">
        <v>176</v>
      </c>
      <c r="V52" s="243">
        <v>54943</v>
      </c>
      <c r="W52" s="125">
        <f t="shared" ref="W52" si="337">IFERROR(V52/T47,"-")</f>
        <v>0.76416918176887028</v>
      </c>
      <c r="X52" s="340"/>
      <c r="Y52" s="40" t="s">
        <v>176</v>
      </c>
      <c r="Z52" s="243">
        <v>25667</v>
      </c>
      <c r="AA52" s="125">
        <f t="shared" ref="AA52" si="338">IFERROR(Z52/X47,"-")</f>
        <v>0.75263173327859723</v>
      </c>
      <c r="AB52" s="340"/>
      <c r="AC52" s="40" t="s">
        <v>176</v>
      </c>
      <c r="AD52" s="243">
        <v>8625</v>
      </c>
      <c r="AE52" s="125">
        <f t="shared" ref="AE52" si="339">IFERROR(AD52/AB47,"-")</f>
        <v>0.69573283858998147</v>
      </c>
      <c r="AF52" s="340"/>
      <c r="AG52" s="40" t="s">
        <v>176</v>
      </c>
      <c r="AH52" s="243">
        <v>248651</v>
      </c>
      <c r="AI52" s="125">
        <f t="shared" ref="AI52" si="340">IFERROR(AH52/AF47,"-")</f>
        <v>0.69376327045358799</v>
      </c>
    </row>
    <row r="53" spans="2:46" s="20" customFormat="1" ht="12.75" thickTop="1">
      <c r="B53" s="347" t="s">
        <v>128</v>
      </c>
      <c r="C53" s="347"/>
      <c r="D53" s="346">
        <f>'在宅(医科)'!C6</f>
        <v>4073</v>
      </c>
      <c r="E53" s="41" t="s">
        <v>86</v>
      </c>
      <c r="F53" s="42">
        <v>234</v>
      </c>
      <c r="G53" s="126">
        <f t="shared" ref="G53" si="341">IFERROR(F53/D53,"-")</f>
        <v>5.7451509943530564E-2</v>
      </c>
      <c r="H53" s="346">
        <f>'在宅(医科)'!C7</f>
        <v>8246</v>
      </c>
      <c r="I53" s="41" t="s">
        <v>86</v>
      </c>
      <c r="J53" s="42">
        <v>612</v>
      </c>
      <c r="K53" s="126">
        <f t="shared" ref="K53" si="342">IFERROR(J53/H53,"-")</f>
        <v>7.4217802570943486E-2</v>
      </c>
      <c r="L53" s="346">
        <f>'在宅(医科)'!C8</f>
        <v>502368</v>
      </c>
      <c r="M53" s="41" t="s">
        <v>86</v>
      </c>
      <c r="N53" s="42">
        <v>33304</v>
      </c>
      <c r="O53" s="126">
        <f t="shared" ref="O53" si="343">IFERROR(N53/L53,"-")</f>
        <v>6.6294031466972422E-2</v>
      </c>
      <c r="P53" s="346">
        <f>'在宅(医科)'!C9</f>
        <v>364377</v>
      </c>
      <c r="Q53" s="41" t="s">
        <v>86</v>
      </c>
      <c r="R53" s="42">
        <v>51394</v>
      </c>
      <c r="S53" s="135">
        <f t="shared" ref="S53" si="344">IFERROR(R53/P53,"-")</f>
        <v>0.14104622410305809</v>
      </c>
      <c r="T53" s="346">
        <f>'在宅(医科)'!C10</f>
        <v>229658</v>
      </c>
      <c r="U53" s="41" t="s">
        <v>86</v>
      </c>
      <c r="V53" s="42">
        <v>53595</v>
      </c>
      <c r="W53" s="126">
        <f t="shared" ref="W53" si="345">IFERROR(V53/T53,"-")</f>
        <v>0.23336874831270846</v>
      </c>
      <c r="X53" s="346">
        <f>'在宅(医科)'!C11</f>
        <v>105915</v>
      </c>
      <c r="Y53" s="41" t="s">
        <v>86</v>
      </c>
      <c r="Z53" s="42">
        <v>31671</v>
      </c>
      <c r="AA53" s="126">
        <f t="shared" ref="AA53" si="346">IFERROR(Z53/X53,"-")</f>
        <v>0.29902280130293157</v>
      </c>
      <c r="AB53" s="346">
        <f>'在宅(医科)'!C12</f>
        <v>38029</v>
      </c>
      <c r="AC53" s="41" t="s">
        <v>86</v>
      </c>
      <c r="AD53" s="42">
        <v>11474</v>
      </c>
      <c r="AE53" s="126">
        <f t="shared" ref="AE53" si="347">IFERROR(AD53/AB53,"-")</f>
        <v>0.30171711062610113</v>
      </c>
      <c r="AF53" s="346">
        <f>'在宅(医科)'!C13</f>
        <v>1252666</v>
      </c>
      <c r="AG53" s="41" t="s">
        <v>86</v>
      </c>
      <c r="AH53" s="42">
        <f>SUM(F53,J53,N53,R53,V53,Z53,AD53)</f>
        <v>182284</v>
      </c>
      <c r="AI53" s="135">
        <f>IFERROR(AH53/AF53,"-")</f>
        <v>0.14551684168006476</v>
      </c>
    </row>
    <row r="54" spans="2:46" s="20" customFormat="1">
      <c r="B54" s="348"/>
      <c r="C54" s="348"/>
      <c r="D54" s="340"/>
      <c r="E54" s="31" t="s">
        <v>87</v>
      </c>
      <c r="F54" s="43">
        <v>1333</v>
      </c>
      <c r="G54" s="122">
        <f t="shared" ref="G54" si="348">IFERROR(F54/D53,"-")</f>
        <v>0.32727719125951388</v>
      </c>
      <c r="H54" s="340"/>
      <c r="I54" s="31" t="s">
        <v>87</v>
      </c>
      <c r="J54" s="43">
        <v>3151</v>
      </c>
      <c r="K54" s="122">
        <f t="shared" ref="K54" si="349">IFERROR(J54/H53,"-")</f>
        <v>0.38212466650497212</v>
      </c>
      <c r="L54" s="340"/>
      <c r="M54" s="31" t="s">
        <v>87</v>
      </c>
      <c r="N54" s="43">
        <v>120325</v>
      </c>
      <c r="O54" s="122">
        <f t="shared" ref="O54" si="350">IFERROR(N54/L53,"-")</f>
        <v>0.2395156538633034</v>
      </c>
      <c r="P54" s="340"/>
      <c r="Q54" s="31" t="s">
        <v>87</v>
      </c>
      <c r="R54" s="43">
        <v>113198</v>
      </c>
      <c r="S54" s="133">
        <f t="shared" ref="S54" si="351">IFERROR(R54/P53,"-")</f>
        <v>0.31066175966101045</v>
      </c>
      <c r="T54" s="340"/>
      <c r="U54" s="31" t="s">
        <v>87</v>
      </c>
      <c r="V54" s="43">
        <v>79301</v>
      </c>
      <c r="W54" s="122">
        <f t="shared" ref="W54" si="352">IFERROR(V54/T53,"-")</f>
        <v>0.34530040320824879</v>
      </c>
      <c r="X54" s="340"/>
      <c r="Y54" s="31" t="s">
        <v>87</v>
      </c>
      <c r="Z54" s="43">
        <v>35877</v>
      </c>
      <c r="AA54" s="122">
        <f t="shared" ref="AA54" si="353">IFERROR(Z54/X53,"-")</f>
        <v>0.33873389038379831</v>
      </c>
      <c r="AB54" s="340"/>
      <c r="AC54" s="31" t="s">
        <v>87</v>
      </c>
      <c r="AD54" s="43">
        <v>11717</v>
      </c>
      <c r="AE54" s="122">
        <f t="shared" ref="AE54" si="354">IFERROR(AD54/AB53,"-")</f>
        <v>0.30810697099581896</v>
      </c>
      <c r="AF54" s="340"/>
      <c r="AG54" s="31" t="s">
        <v>87</v>
      </c>
      <c r="AH54" s="43">
        <f t="shared" ref="AH54:AH58" si="355">SUM(F54,J54,N54,R54,V54,Z54,AD54)</f>
        <v>364902</v>
      </c>
      <c r="AI54" s="133">
        <f>IFERROR(AH54/AF53,"-")</f>
        <v>0.29130031468883166</v>
      </c>
    </row>
    <row r="55" spans="2:46" s="20" customFormat="1">
      <c r="B55" s="348"/>
      <c r="C55" s="348"/>
      <c r="D55" s="340"/>
      <c r="E55" s="34" t="s">
        <v>88</v>
      </c>
      <c r="F55" s="43">
        <v>1201</v>
      </c>
      <c r="G55" s="122">
        <f t="shared" ref="G55" si="356">IFERROR(F55/D53,"-")</f>
        <v>0.29486864718880434</v>
      </c>
      <c r="H55" s="340"/>
      <c r="I55" s="34" t="s">
        <v>88</v>
      </c>
      <c r="J55" s="43">
        <v>2883</v>
      </c>
      <c r="K55" s="122">
        <f t="shared" ref="K55" si="357">IFERROR(J55/H53,"-")</f>
        <v>0.34962406015037595</v>
      </c>
      <c r="L55" s="340"/>
      <c r="M55" s="34" t="s">
        <v>88</v>
      </c>
      <c r="N55" s="43">
        <v>179575</v>
      </c>
      <c r="O55" s="122">
        <f t="shared" ref="O55" si="358">IFERROR(N55/L53,"-")</f>
        <v>0.35745708325371045</v>
      </c>
      <c r="P55" s="340"/>
      <c r="Q55" s="34" t="s">
        <v>88</v>
      </c>
      <c r="R55" s="43">
        <v>156415</v>
      </c>
      <c r="S55" s="133">
        <f t="shared" ref="S55" si="359">IFERROR(R55/P53,"-")</f>
        <v>0.42926694055881681</v>
      </c>
      <c r="T55" s="340"/>
      <c r="U55" s="34" t="s">
        <v>88</v>
      </c>
      <c r="V55" s="43">
        <v>101427</v>
      </c>
      <c r="W55" s="122">
        <f t="shared" ref="W55" si="360">IFERROR(V55/T53,"-")</f>
        <v>0.44164366144440864</v>
      </c>
      <c r="X55" s="340"/>
      <c r="Y55" s="34" t="s">
        <v>88</v>
      </c>
      <c r="Z55" s="43">
        <v>42091</v>
      </c>
      <c r="AA55" s="122">
        <f t="shared" ref="AA55" si="361">IFERROR(Z55/X53,"-")</f>
        <v>0.39740357834112261</v>
      </c>
      <c r="AB55" s="340"/>
      <c r="AC55" s="34" t="s">
        <v>88</v>
      </c>
      <c r="AD55" s="43">
        <v>12061</v>
      </c>
      <c r="AE55" s="122">
        <f t="shared" ref="AE55" si="362">IFERROR(AD55/AB53,"-")</f>
        <v>0.31715269925583106</v>
      </c>
      <c r="AF55" s="340"/>
      <c r="AG55" s="34" t="s">
        <v>88</v>
      </c>
      <c r="AH55" s="43">
        <f t="shared" si="355"/>
        <v>495653</v>
      </c>
      <c r="AI55" s="133">
        <f>IFERROR(AH55/AF53,"-")</f>
        <v>0.39567849690180784</v>
      </c>
    </row>
    <row r="56" spans="2:46" s="20" customFormat="1">
      <c r="B56" s="348"/>
      <c r="C56" s="348"/>
      <c r="D56" s="340"/>
      <c r="E56" s="34" t="s">
        <v>89</v>
      </c>
      <c r="F56" s="43">
        <v>333</v>
      </c>
      <c r="G56" s="122">
        <f t="shared" ref="G56" si="363">IFERROR(F56/D53,"-")</f>
        <v>8.1757917996562735E-2</v>
      </c>
      <c r="H56" s="340"/>
      <c r="I56" s="34" t="s">
        <v>89</v>
      </c>
      <c r="J56" s="43">
        <v>813</v>
      </c>
      <c r="K56" s="122">
        <f t="shared" ref="K56" si="364">IFERROR(J56/H53,"-")</f>
        <v>9.8593257336890616E-2</v>
      </c>
      <c r="L56" s="340"/>
      <c r="M56" s="34" t="s">
        <v>89</v>
      </c>
      <c r="N56" s="43">
        <v>39756</v>
      </c>
      <c r="O56" s="122">
        <f t="shared" ref="O56" si="365">IFERROR(N56/L53,"-")</f>
        <v>7.9137206191477169E-2</v>
      </c>
      <c r="P56" s="340"/>
      <c r="Q56" s="34" t="s">
        <v>89</v>
      </c>
      <c r="R56" s="43">
        <v>46469</v>
      </c>
      <c r="S56" s="133">
        <f t="shared" ref="S56" si="366">IFERROR(R56/P53,"-")</f>
        <v>0.12753000326584829</v>
      </c>
      <c r="T56" s="340"/>
      <c r="U56" s="34" t="s">
        <v>89</v>
      </c>
      <c r="V56" s="43">
        <v>40410</v>
      </c>
      <c r="W56" s="122">
        <f t="shared" ref="W56" si="367">IFERROR(V56/T53,"-")</f>
        <v>0.1759572930183142</v>
      </c>
      <c r="X56" s="340"/>
      <c r="Y56" s="34" t="s">
        <v>89</v>
      </c>
      <c r="Z56" s="43">
        <v>21494</v>
      </c>
      <c r="AA56" s="122">
        <f t="shared" ref="AA56" si="368">IFERROR(Z56/X53,"-")</f>
        <v>0.20293631685785771</v>
      </c>
      <c r="AB56" s="340"/>
      <c r="AC56" s="34" t="s">
        <v>89</v>
      </c>
      <c r="AD56" s="43">
        <v>7635</v>
      </c>
      <c r="AE56" s="122">
        <f t="shared" ref="AE56" si="369">IFERROR(AD56/AB53,"-")</f>
        <v>0.20076783507323359</v>
      </c>
      <c r="AF56" s="340"/>
      <c r="AG56" s="34" t="s">
        <v>89</v>
      </c>
      <c r="AH56" s="43">
        <f t="shared" si="355"/>
        <v>156910</v>
      </c>
      <c r="AI56" s="133">
        <f>IFERROR(AH56/AF53,"-")</f>
        <v>0.12526084367261506</v>
      </c>
    </row>
    <row r="57" spans="2:46" s="20" customFormat="1">
      <c r="B57" s="348"/>
      <c r="C57" s="348"/>
      <c r="D57" s="340"/>
      <c r="E57" s="35" t="s">
        <v>90</v>
      </c>
      <c r="F57" s="44">
        <v>1093</v>
      </c>
      <c r="G57" s="123">
        <f t="shared" ref="G57" si="370">IFERROR(F57/D53,"-")</f>
        <v>0.26835256567640559</v>
      </c>
      <c r="H57" s="340"/>
      <c r="I57" s="35" t="s">
        <v>90</v>
      </c>
      <c r="J57" s="44">
        <v>2649</v>
      </c>
      <c r="K57" s="123">
        <f t="shared" ref="K57" si="371">IFERROR(J57/H53,"-")</f>
        <v>0.3212466650497211</v>
      </c>
      <c r="L57" s="340"/>
      <c r="M57" s="35" t="s">
        <v>90</v>
      </c>
      <c r="N57" s="44">
        <v>109240</v>
      </c>
      <c r="O57" s="123">
        <f t="shared" ref="O57" si="372">IFERROR(N57/L53,"-")</f>
        <v>0.2174501560608956</v>
      </c>
      <c r="P57" s="340"/>
      <c r="Q57" s="35" t="s">
        <v>90</v>
      </c>
      <c r="R57" s="44">
        <v>99715</v>
      </c>
      <c r="S57" s="134">
        <f t="shared" ref="S57" si="373">IFERROR(R57/P53,"-")</f>
        <v>0.27365887528576172</v>
      </c>
      <c r="T57" s="340"/>
      <c r="U57" s="35" t="s">
        <v>90</v>
      </c>
      <c r="V57" s="44">
        <v>70676</v>
      </c>
      <c r="W57" s="123">
        <f t="shared" ref="W57" si="374">IFERROR(V57/T53,"-")</f>
        <v>0.3077445593012218</v>
      </c>
      <c r="X57" s="340"/>
      <c r="Y57" s="35" t="s">
        <v>90</v>
      </c>
      <c r="Z57" s="44">
        <v>33306</v>
      </c>
      <c r="AA57" s="123">
        <f t="shared" ref="AA57" si="375">IFERROR(Z57/X53,"-")</f>
        <v>0.3144597082566209</v>
      </c>
      <c r="AB57" s="340"/>
      <c r="AC57" s="35" t="s">
        <v>90</v>
      </c>
      <c r="AD57" s="44">
        <v>10932</v>
      </c>
      <c r="AE57" s="123">
        <f t="shared" ref="AE57" si="376">IFERROR(AD57/AB53,"-")</f>
        <v>0.28746482947224489</v>
      </c>
      <c r="AF57" s="340"/>
      <c r="AG57" s="35" t="s">
        <v>90</v>
      </c>
      <c r="AH57" s="44">
        <f t="shared" si="355"/>
        <v>327611</v>
      </c>
      <c r="AI57" s="134">
        <f>IFERROR(AH57/AF53,"-")</f>
        <v>0.26153100666897638</v>
      </c>
    </row>
    <row r="58" spans="2:46" s="20" customFormat="1" ht="24">
      <c r="B58" s="348"/>
      <c r="C58" s="348"/>
      <c r="D58" s="341"/>
      <c r="E58" s="38" t="s">
        <v>176</v>
      </c>
      <c r="F58" s="45">
        <v>2658</v>
      </c>
      <c r="G58" s="124">
        <f t="shared" ref="G58" si="377">IFERROR(F58/D53,"-")</f>
        <v>0.65259022833292413</v>
      </c>
      <c r="H58" s="341"/>
      <c r="I58" s="38" t="s">
        <v>176</v>
      </c>
      <c r="J58" s="45">
        <v>5950</v>
      </c>
      <c r="K58" s="124">
        <f t="shared" ref="K58" si="378">IFERROR(J58/H53,"-")</f>
        <v>0.72156196943972839</v>
      </c>
      <c r="L58" s="341"/>
      <c r="M58" s="38" t="s">
        <v>176</v>
      </c>
      <c r="N58" s="45">
        <v>301862</v>
      </c>
      <c r="O58" s="124">
        <f t="shared" ref="O58" si="379">IFERROR(N58/L53,"-")</f>
        <v>0.6008782406522708</v>
      </c>
      <c r="P58" s="341"/>
      <c r="Q58" s="38" t="s">
        <v>176</v>
      </c>
      <c r="R58" s="45">
        <v>262031</v>
      </c>
      <c r="S58" s="124">
        <f t="shared" ref="S58" si="380">IFERROR(R58/P53,"-")</f>
        <v>0.71912058115632982</v>
      </c>
      <c r="T58" s="341"/>
      <c r="U58" s="38" t="s">
        <v>176</v>
      </c>
      <c r="V58" s="45">
        <v>178610</v>
      </c>
      <c r="W58" s="124">
        <f t="shared" ref="W58" si="381">IFERROR(V58/T53,"-")</f>
        <v>0.77772165567931451</v>
      </c>
      <c r="X58" s="341"/>
      <c r="Y58" s="38" t="s">
        <v>176</v>
      </c>
      <c r="Z58" s="45">
        <v>82744</v>
      </c>
      <c r="AA58" s="124">
        <f t="shared" ref="AA58" si="382">IFERROR(Z58/X53,"-")</f>
        <v>0.78123023178964268</v>
      </c>
      <c r="AB58" s="341"/>
      <c r="AC58" s="38" t="s">
        <v>176</v>
      </c>
      <c r="AD58" s="45">
        <v>27601</v>
      </c>
      <c r="AE58" s="124">
        <f t="shared" ref="AE58" si="383">IFERROR(AD58/AB53,"-")</f>
        <v>0.72578821425754025</v>
      </c>
      <c r="AF58" s="341"/>
      <c r="AG58" s="38" t="s">
        <v>176</v>
      </c>
      <c r="AH58" s="45">
        <f t="shared" si="355"/>
        <v>861456</v>
      </c>
      <c r="AI58" s="124">
        <f>IFERROR(AH58/AF53,"-")</f>
        <v>0.68769807754022216</v>
      </c>
    </row>
    <row r="59" spans="2:46" s="20" customFormat="1">
      <c r="D59" s="192"/>
      <c r="H59" s="192"/>
      <c r="L59" s="192"/>
      <c r="P59" s="192"/>
      <c r="T59" s="192"/>
      <c r="X59" s="192"/>
      <c r="AB59" s="192"/>
      <c r="AF59" s="192"/>
    </row>
    <row r="60" spans="2:46">
      <c r="AK60" s="8"/>
      <c r="AL60" s="8"/>
      <c r="AS60" s="8"/>
      <c r="AT60" s="8"/>
    </row>
    <row r="61" spans="2:46">
      <c r="AK61" s="8"/>
      <c r="AL61" s="8"/>
      <c r="AS61" s="8"/>
      <c r="AT61" s="8"/>
    </row>
    <row r="62" spans="2:46">
      <c r="AK62" s="8"/>
      <c r="AL62" s="8"/>
      <c r="AS62" s="8"/>
      <c r="AT62" s="8"/>
    </row>
    <row r="63" spans="2:46">
      <c r="AK63" s="8"/>
      <c r="AL63" s="8"/>
      <c r="AS63" s="8"/>
      <c r="AT63" s="8"/>
    </row>
    <row r="64" spans="2:46">
      <c r="AK64" s="8"/>
      <c r="AL64" s="8"/>
      <c r="AS64" s="8"/>
      <c r="AT64" s="8"/>
    </row>
    <row r="65" spans="37:46">
      <c r="AK65" s="8"/>
      <c r="AL65" s="8"/>
      <c r="AS65" s="8"/>
      <c r="AT65" s="8"/>
    </row>
    <row r="66" spans="37:46">
      <c r="AK66" s="8"/>
      <c r="AL66" s="8"/>
      <c r="AS66" s="8"/>
      <c r="AT66" s="8"/>
    </row>
    <row r="67" spans="37:46">
      <c r="AK67" s="8"/>
      <c r="AL67" s="8"/>
      <c r="AS67" s="8"/>
      <c r="AT67" s="8"/>
    </row>
    <row r="68" spans="37:46">
      <c r="AK68" s="8"/>
      <c r="AL68" s="8"/>
      <c r="AS68" s="8"/>
      <c r="AT68" s="8"/>
    </row>
    <row r="69" spans="37:46">
      <c r="AK69" s="8"/>
      <c r="AL69" s="8"/>
      <c r="AS69" s="8"/>
      <c r="AT69" s="8"/>
    </row>
    <row r="70" spans="37:46">
      <c r="AK70" s="8"/>
      <c r="AL70" s="8"/>
      <c r="AS70" s="8"/>
      <c r="AT70" s="8"/>
    </row>
    <row r="71" spans="37:46">
      <c r="AK71" s="8"/>
      <c r="AL71" s="8"/>
      <c r="AS71" s="8"/>
      <c r="AT71" s="8"/>
    </row>
    <row r="72" spans="37:46">
      <c r="AK72" s="8"/>
      <c r="AL72" s="8"/>
      <c r="AS72" s="8"/>
      <c r="AT72" s="8"/>
    </row>
    <row r="73" spans="37:46">
      <c r="AK73" s="8"/>
      <c r="AL73" s="8"/>
      <c r="AS73" s="8"/>
      <c r="AT73" s="8"/>
    </row>
    <row r="74" spans="37:46">
      <c r="AK74" s="8"/>
      <c r="AL74" s="8"/>
      <c r="AS74" s="8"/>
      <c r="AT74" s="8"/>
    </row>
    <row r="75" spans="37:46">
      <c r="AK75" s="8"/>
      <c r="AL75" s="8"/>
      <c r="AS75" s="8"/>
      <c r="AT75" s="8"/>
    </row>
    <row r="76" spans="37:46">
      <c r="AK76" s="8"/>
      <c r="AL76" s="8"/>
      <c r="AS76" s="8"/>
      <c r="AT76" s="8"/>
    </row>
    <row r="77" spans="37:46">
      <c r="AK77" s="8"/>
      <c r="AL77" s="8"/>
      <c r="AS77" s="8"/>
      <c r="AT77" s="8"/>
    </row>
    <row r="78" spans="37:46">
      <c r="AK78" s="8"/>
      <c r="AL78" s="8"/>
      <c r="AS78" s="8"/>
      <c r="AT78" s="8"/>
    </row>
  </sheetData>
  <mergeCells count="102">
    <mergeCell ref="AF29:AF34"/>
    <mergeCell ref="AF23:AF28"/>
    <mergeCell ref="AF11:AF16"/>
    <mergeCell ref="P17:P22"/>
    <mergeCell ref="T17:T22"/>
    <mergeCell ref="X17:X22"/>
    <mergeCell ref="AB17:AB22"/>
    <mergeCell ref="AF17:AF22"/>
    <mergeCell ref="X35:X40"/>
    <mergeCell ref="AB35:AB40"/>
    <mergeCell ref="AF35:AF40"/>
    <mergeCell ref="P11:P16"/>
    <mergeCell ref="T11:T16"/>
    <mergeCell ref="X11:X16"/>
    <mergeCell ref="AB11:AB16"/>
    <mergeCell ref="T47:T52"/>
    <mergeCell ref="X47:X52"/>
    <mergeCell ref="X53:X58"/>
    <mergeCell ref="AB53:AB58"/>
    <mergeCell ref="AF53:AF58"/>
    <mergeCell ref="P35:P40"/>
    <mergeCell ref="T35:T40"/>
    <mergeCell ref="B53:C58"/>
    <mergeCell ref="D53:D58"/>
    <mergeCell ref="H53:H58"/>
    <mergeCell ref="L53:L58"/>
    <mergeCell ref="P53:P58"/>
    <mergeCell ref="T53:T58"/>
    <mergeCell ref="AB47:AB52"/>
    <mergeCell ref="AF47:AF52"/>
    <mergeCell ref="T41:T46"/>
    <mergeCell ref="X41:X46"/>
    <mergeCell ref="AB41:AB46"/>
    <mergeCell ref="AF41:AF46"/>
    <mergeCell ref="B41:B46"/>
    <mergeCell ref="C41:C46"/>
    <mergeCell ref="D41:D46"/>
    <mergeCell ref="H41:H46"/>
    <mergeCell ref="L41:L46"/>
    <mergeCell ref="P47:P52"/>
    <mergeCell ref="B35:B40"/>
    <mergeCell ref="C35:C40"/>
    <mergeCell ref="D35:D40"/>
    <mergeCell ref="H35:H40"/>
    <mergeCell ref="L35:L40"/>
    <mergeCell ref="B47:B52"/>
    <mergeCell ref="C47:C52"/>
    <mergeCell ref="D47:D52"/>
    <mergeCell ref="H47:H52"/>
    <mergeCell ref="L47:L52"/>
    <mergeCell ref="P41:P46"/>
    <mergeCell ref="B29:B34"/>
    <mergeCell ref="C29:C34"/>
    <mergeCell ref="D29:D34"/>
    <mergeCell ref="H29:H34"/>
    <mergeCell ref="L29:L34"/>
    <mergeCell ref="P23:P28"/>
    <mergeCell ref="T23:T28"/>
    <mergeCell ref="X23:X28"/>
    <mergeCell ref="AB23:AB28"/>
    <mergeCell ref="B23:B28"/>
    <mergeCell ref="C23:C28"/>
    <mergeCell ref="D23:D28"/>
    <mergeCell ref="H23:H28"/>
    <mergeCell ref="L23:L28"/>
    <mergeCell ref="P29:P34"/>
    <mergeCell ref="T29:T34"/>
    <mergeCell ref="X29:X34"/>
    <mergeCell ref="AB29:AB34"/>
    <mergeCell ref="B17:B22"/>
    <mergeCell ref="C17:C22"/>
    <mergeCell ref="D17:D22"/>
    <mergeCell ref="H17:H22"/>
    <mergeCell ref="L17:L22"/>
    <mergeCell ref="B11:B16"/>
    <mergeCell ref="C11:C16"/>
    <mergeCell ref="D11:D16"/>
    <mergeCell ref="H11:H16"/>
    <mergeCell ref="L11:L16"/>
    <mergeCell ref="AS4:AT4"/>
    <mergeCell ref="T3:W3"/>
    <mergeCell ref="X3:AA3"/>
    <mergeCell ref="AB3:AE3"/>
    <mergeCell ref="AF3:AI3"/>
    <mergeCell ref="T5:T10"/>
    <mergeCell ref="X5:X10"/>
    <mergeCell ref="AB5:AB10"/>
    <mergeCell ref="AF5:AF10"/>
    <mergeCell ref="AL4:AM4"/>
    <mergeCell ref="AO4:AQ4"/>
    <mergeCell ref="B5:B10"/>
    <mergeCell ref="C5:C10"/>
    <mergeCell ref="D5:D10"/>
    <mergeCell ref="H5:H10"/>
    <mergeCell ref="L5:L10"/>
    <mergeCell ref="P5:P10"/>
    <mergeCell ref="B3:B4"/>
    <mergeCell ref="C3:C4"/>
    <mergeCell ref="D3:G3"/>
    <mergeCell ref="H3:K3"/>
    <mergeCell ref="L3:O3"/>
    <mergeCell ref="P3:S3"/>
  </mergeCells>
  <phoneticPr fontId="3"/>
  <pageMargins left="0.47244094488188981" right="0.23622047244094491" top="0.43307086614173229" bottom="0.31496062992125984" header="0.31496062992125984" footer="0.19685039370078741"/>
  <pageSetup paperSize="8" scale="75" orientation="landscape" r:id="rId1"/>
  <headerFooter>
    <oddHeader>&amp;R&amp;"ＭＳ 明朝,標準"&amp;12 2-14.在宅医療に係る分析</oddHeader>
  </headerFooter>
  <colBreaks count="1" manualBreakCount="1">
    <brk id="19" max="57" man="1"/>
  </colBreaks>
  <ignoredErrors>
    <ignoredError sqref="AM5:AM12 AP5:AP12" emptyCellReferenc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3.25" style="11" customWidth="1"/>
    <col min="3" max="3" width="9.625" style="11" customWidth="1"/>
    <col min="4" max="9" width="13.125" style="11" customWidth="1"/>
    <col min="10" max="12" width="20.625" style="11" customWidth="1"/>
    <col min="13" max="13" width="6.625" style="11" customWidth="1"/>
    <col min="14" max="16384" width="9" style="11"/>
  </cols>
  <sheetData>
    <row r="1" spans="1:1" ht="16.5" customHeight="1">
      <c r="A1" s="11" t="s">
        <v>158</v>
      </c>
    </row>
    <row r="2" spans="1:1" ht="16.5" customHeight="1">
      <c r="A2" s="11" t="s">
        <v>126</v>
      </c>
    </row>
  </sheetData>
  <phoneticPr fontId="3"/>
  <pageMargins left="0.47244094488188981" right="0.23622047244094491" top="0.43307086614173229" bottom="0.31496062992125984" header="0.31496062992125984" footer="0.19685039370078741"/>
  <pageSetup paperSize="9" scale="70" fitToHeight="0" orientation="portrait" r:id="rId1"/>
  <headerFooter>
    <oddHeader>&amp;R&amp;"ＭＳ 明朝,標準"&amp;12 2-14.在宅医療に係る分析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3.25" style="11" customWidth="1"/>
    <col min="3" max="3" width="9.625" style="11" customWidth="1"/>
    <col min="4" max="9" width="13.125" style="11" customWidth="1"/>
    <col min="10" max="12" width="20.625" style="11" customWidth="1"/>
    <col min="13" max="13" width="6.625" style="11" customWidth="1"/>
    <col min="14" max="16384" width="9" style="11"/>
  </cols>
  <sheetData>
    <row r="1" spans="1:1" ht="16.5" customHeight="1">
      <c r="A1" s="11" t="s">
        <v>187</v>
      </c>
    </row>
    <row r="2" spans="1:1" ht="16.5" customHeight="1">
      <c r="A2" s="11" t="s">
        <v>126</v>
      </c>
    </row>
  </sheetData>
  <phoneticPr fontId="3"/>
  <pageMargins left="0.47244094488188981" right="0.23622047244094491" top="0.43307086614173229" bottom="0.31496062992125984" header="0.31496062992125984" footer="0.19685039370078741"/>
  <pageSetup paperSize="9" scale="70" fitToHeight="0" orientation="portrait" r:id="rId1"/>
  <headerFooter>
    <oddHeader>&amp;R&amp;"ＭＳ 明朝,標準"&amp;12 2-14.在宅医療に係る分析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95" customWidth="1"/>
    <col min="2" max="2" width="2.125" style="95" customWidth="1"/>
    <col min="3" max="3" width="8.375" style="95" customWidth="1"/>
    <col min="4" max="4" width="11.625" style="95" customWidth="1"/>
    <col min="5" max="5" width="5.5" style="95" bestFit="1" customWidth="1"/>
    <col min="6" max="6" width="11.625" style="95" customWidth="1"/>
    <col min="7" max="7" width="5.5" style="95" customWidth="1"/>
    <col min="8" max="16" width="8.875" style="95" customWidth="1"/>
    <col min="17" max="17" width="2" style="12" customWidth="1"/>
    <col min="18" max="16384" width="9" style="12"/>
  </cols>
  <sheetData>
    <row r="1" spans="1:16">
      <c r="A1" s="95" t="s">
        <v>194</v>
      </c>
    </row>
    <row r="2" spans="1:16">
      <c r="A2" s="95" t="s">
        <v>191</v>
      </c>
    </row>
    <row r="4" spans="1:16" ht="13.5" customHeight="1">
      <c r="B4" s="167"/>
      <c r="C4" s="168"/>
      <c r="D4" s="168"/>
      <c r="E4" s="168"/>
      <c r="F4" s="168"/>
      <c r="G4" s="169"/>
    </row>
    <row r="5" spans="1:16" ht="13.5" customHeight="1">
      <c r="B5" s="170"/>
      <c r="C5" s="171"/>
      <c r="D5" s="172">
        <v>0.69200000000000006</v>
      </c>
      <c r="E5" s="173" t="s">
        <v>302</v>
      </c>
      <c r="F5" s="174">
        <v>0.7</v>
      </c>
      <c r="G5" s="175" t="s">
        <v>303</v>
      </c>
    </row>
    <row r="6" spans="1:16">
      <c r="B6" s="170"/>
      <c r="D6" s="172"/>
      <c r="E6" s="173"/>
      <c r="F6" s="174"/>
      <c r="G6" s="175"/>
    </row>
    <row r="7" spans="1:16">
      <c r="B7" s="170"/>
      <c r="C7" s="176"/>
      <c r="D7" s="172">
        <v>0.68400000000000005</v>
      </c>
      <c r="E7" s="173" t="s">
        <v>302</v>
      </c>
      <c r="F7" s="174">
        <v>0.69200000000000006</v>
      </c>
      <c r="G7" s="175" t="s">
        <v>304</v>
      </c>
    </row>
    <row r="8" spans="1:16">
      <c r="B8" s="170"/>
      <c r="D8" s="172"/>
      <c r="E8" s="173"/>
      <c r="F8" s="174"/>
      <c r="G8" s="175"/>
    </row>
    <row r="9" spans="1:16">
      <c r="B9" s="170"/>
      <c r="C9" s="177"/>
      <c r="D9" s="172">
        <v>0.67600000000000005</v>
      </c>
      <c r="E9" s="173" t="s">
        <v>302</v>
      </c>
      <c r="F9" s="174">
        <v>0.68400000000000005</v>
      </c>
      <c r="G9" s="175" t="s">
        <v>304</v>
      </c>
    </row>
    <row r="10" spans="1:16">
      <c r="B10" s="170"/>
      <c r="D10" s="172"/>
      <c r="E10" s="173"/>
      <c r="F10" s="174"/>
      <c r="G10" s="175"/>
    </row>
    <row r="11" spans="1:16">
      <c r="B11" s="170"/>
      <c r="C11" s="178"/>
      <c r="D11" s="172">
        <v>0.66800000000000004</v>
      </c>
      <c r="E11" s="173" t="s">
        <v>302</v>
      </c>
      <c r="F11" s="174">
        <v>0.67600000000000005</v>
      </c>
      <c r="G11" s="175" t="s">
        <v>304</v>
      </c>
    </row>
    <row r="12" spans="1:16">
      <c r="B12" s="170"/>
      <c r="D12" s="172"/>
      <c r="E12" s="173"/>
      <c r="F12" s="174"/>
      <c r="G12" s="175"/>
    </row>
    <row r="13" spans="1:16">
      <c r="B13" s="170"/>
      <c r="C13" s="179"/>
      <c r="D13" s="172">
        <v>0.66</v>
      </c>
      <c r="E13" s="173" t="s">
        <v>302</v>
      </c>
      <c r="F13" s="174">
        <v>0.66800000000000004</v>
      </c>
      <c r="G13" s="175" t="s">
        <v>304</v>
      </c>
    </row>
    <row r="14" spans="1:16">
      <c r="B14" s="180"/>
      <c r="C14" s="181"/>
      <c r="D14" s="181"/>
      <c r="E14" s="181"/>
      <c r="F14" s="181"/>
      <c r="G14" s="182"/>
    </row>
    <row r="16" spans="1:16">
      <c r="B16" s="167"/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169"/>
    </row>
    <row r="17" spans="2:16">
      <c r="B17" s="170"/>
      <c r="P17" s="183"/>
    </row>
    <row r="18" spans="2:16">
      <c r="B18" s="170"/>
      <c r="P18" s="183"/>
    </row>
    <row r="19" spans="2:16">
      <c r="B19" s="170"/>
      <c r="P19" s="183"/>
    </row>
    <row r="20" spans="2:16">
      <c r="B20" s="170"/>
      <c r="P20" s="183"/>
    </row>
    <row r="21" spans="2:16">
      <c r="B21" s="170"/>
      <c r="P21" s="183"/>
    </row>
    <row r="22" spans="2:16">
      <c r="B22" s="170"/>
      <c r="P22" s="183"/>
    </row>
    <row r="23" spans="2:16">
      <c r="B23" s="170"/>
      <c r="P23" s="183"/>
    </row>
    <row r="24" spans="2:16">
      <c r="B24" s="170"/>
      <c r="P24" s="183"/>
    </row>
    <row r="25" spans="2:16">
      <c r="B25" s="170"/>
      <c r="P25" s="183"/>
    </row>
    <row r="26" spans="2:16">
      <c r="B26" s="170"/>
      <c r="P26" s="183"/>
    </row>
    <row r="27" spans="2:16">
      <c r="B27" s="170"/>
      <c r="P27" s="183"/>
    </row>
    <row r="28" spans="2:16">
      <c r="B28" s="170"/>
      <c r="P28" s="183"/>
    </row>
    <row r="29" spans="2:16">
      <c r="B29" s="170"/>
      <c r="P29" s="183"/>
    </row>
    <row r="30" spans="2:16">
      <c r="B30" s="170"/>
      <c r="P30" s="183"/>
    </row>
    <row r="31" spans="2:16">
      <c r="B31" s="170"/>
      <c r="P31" s="183"/>
    </row>
    <row r="32" spans="2:16">
      <c r="B32" s="170"/>
      <c r="P32" s="183"/>
    </row>
    <row r="33" spans="2:16">
      <c r="B33" s="170"/>
      <c r="P33" s="183"/>
    </row>
    <row r="34" spans="2:16">
      <c r="B34" s="170"/>
      <c r="P34" s="183"/>
    </row>
    <row r="35" spans="2:16">
      <c r="B35" s="170"/>
      <c r="P35" s="183"/>
    </row>
    <row r="36" spans="2:16">
      <c r="B36" s="170"/>
      <c r="P36" s="183"/>
    </row>
    <row r="37" spans="2:16">
      <c r="B37" s="170"/>
      <c r="P37" s="183"/>
    </row>
    <row r="38" spans="2:16">
      <c r="B38" s="170"/>
      <c r="P38" s="183"/>
    </row>
    <row r="39" spans="2:16">
      <c r="B39" s="170"/>
      <c r="P39" s="183"/>
    </row>
    <row r="40" spans="2:16">
      <c r="B40" s="170"/>
      <c r="P40" s="183"/>
    </row>
    <row r="41" spans="2:16">
      <c r="B41" s="170"/>
      <c r="P41" s="183"/>
    </row>
    <row r="42" spans="2:16">
      <c r="B42" s="170"/>
      <c r="P42" s="183"/>
    </row>
    <row r="43" spans="2:16">
      <c r="B43" s="170"/>
      <c r="P43" s="183"/>
    </row>
    <row r="44" spans="2:16">
      <c r="B44" s="170"/>
      <c r="P44" s="183"/>
    </row>
    <row r="45" spans="2:16">
      <c r="B45" s="170"/>
      <c r="P45" s="183"/>
    </row>
    <row r="46" spans="2:16">
      <c r="B46" s="170"/>
      <c r="P46" s="183"/>
    </row>
    <row r="47" spans="2:16">
      <c r="B47" s="170"/>
      <c r="P47" s="183"/>
    </row>
    <row r="48" spans="2:16">
      <c r="B48" s="170"/>
      <c r="P48" s="183"/>
    </row>
    <row r="49" spans="2:16">
      <c r="B49" s="170"/>
      <c r="P49" s="183"/>
    </row>
    <row r="50" spans="2:16">
      <c r="B50" s="170"/>
      <c r="P50" s="183"/>
    </row>
    <row r="51" spans="2:16">
      <c r="B51" s="170"/>
      <c r="P51" s="183"/>
    </row>
    <row r="52" spans="2:16">
      <c r="B52" s="170"/>
      <c r="P52" s="183"/>
    </row>
    <row r="53" spans="2:16">
      <c r="B53" s="170"/>
      <c r="P53" s="183"/>
    </row>
    <row r="54" spans="2:16">
      <c r="B54" s="170"/>
      <c r="P54" s="183"/>
    </row>
    <row r="55" spans="2:16">
      <c r="B55" s="170"/>
      <c r="P55" s="183"/>
    </row>
    <row r="56" spans="2:16">
      <c r="B56" s="170"/>
      <c r="P56" s="183"/>
    </row>
    <row r="57" spans="2:16">
      <c r="B57" s="170"/>
      <c r="P57" s="183"/>
    </row>
    <row r="58" spans="2:16">
      <c r="B58" s="170"/>
      <c r="P58" s="183"/>
    </row>
    <row r="59" spans="2:16">
      <c r="B59" s="170"/>
      <c r="P59" s="183"/>
    </row>
    <row r="60" spans="2:16">
      <c r="B60" s="170"/>
      <c r="P60" s="183"/>
    </row>
    <row r="61" spans="2:16">
      <c r="B61" s="170"/>
      <c r="P61" s="183"/>
    </row>
    <row r="62" spans="2:16">
      <c r="B62" s="170"/>
      <c r="P62" s="183"/>
    </row>
    <row r="63" spans="2:16">
      <c r="B63" s="170"/>
      <c r="P63" s="183"/>
    </row>
    <row r="64" spans="2:16">
      <c r="B64" s="170"/>
      <c r="P64" s="183"/>
    </row>
    <row r="65" spans="2:16">
      <c r="B65" s="170"/>
      <c r="P65" s="183"/>
    </row>
    <row r="66" spans="2:16">
      <c r="B66" s="170"/>
      <c r="P66" s="183"/>
    </row>
    <row r="67" spans="2:16">
      <c r="B67" s="170"/>
      <c r="P67" s="183"/>
    </row>
    <row r="68" spans="2:16">
      <c r="B68" s="170"/>
      <c r="P68" s="183"/>
    </row>
    <row r="69" spans="2:16">
      <c r="B69" s="170"/>
      <c r="P69" s="183"/>
    </row>
    <row r="70" spans="2:16">
      <c r="B70" s="170"/>
      <c r="P70" s="183"/>
    </row>
    <row r="71" spans="2:16">
      <c r="B71" s="170"/>
      <c r="P71" s="183"/>
    </row>
    <row r="72" spans="2:16">
      <c r="B72" s="170"/>
      <c r="P72" s="183"/>
    </row>
    <row r="73" spans="2:16">
      <c r="B73" s="170"/>
      <c r="P73" s="183"/>
    </row>
    <row r="74" spans="2:16">
      <c r="B74" s="170"/>
      <c r="P74" s="183"/>
    </row>
    <row r="75" spans="2:16">
      <c r="B75" s="170"/>
      <c r="P75" s="183"/>
    </row>
    <row r="76" spans="2:16">
      <c r="B76" s="170"/>
      <c r="P76" s="183"/>
    </row>
    <row r="77" spans="2:16">
      <c r="B77" s="170"/>
      <c r="P77" s="183"/>
    </row>
    <row r="78" spans="2:16">
      <c r="B78" s="170"/>
      <c r="P78" s="183"/>
    </row>
    <row r="79" spans="2:16">
      <c r="B79" s="170"/>
      <c r="P79" s="183"/>
    </row>
    <row r="80" spans="2:16">
      <c r="B80" s="170"/>
      <c r="P80" s="183"/>
    </row>
    <row r="81" spans="2:16">
      <c r="B81" s="170"/>
      <c r="P81" s="183"/>
    </row>
    <row r="82" spans="2:16">
      <c r="B82" s="170"/>
      <c r="P82" s="183"/>
    </row>
    <row r="83" spans="2:16">
      <c r="B83" s="170"/>
      <c r="P83" s="183"/>
    </row>
    <row r="84" spans="2:16">
      <c r="B84" s="180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4"/>
    </row>
  </sheetData>
  <phoneticPr fontId="3"/>
  <pageMargins left="0.47244094488188981" right="0.23622047244094491" top="0.43307086614173229" bottom="0.31496062992125984" header="0.31496062992125984" footer="0.19685039370078741"/>
  <pageSetup paperSize="9" scale="70" orientation="portrait" r:id="rId1"/>
  <headerFooter>
    <oddHeader>&amp;R&amp;"ＭＳ 明朝,標準"&amp;12 2-14.在宅医療に係る分析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T454"/>
  <sheetViews>
    <sheetView showGridLines="0" zoomScaleNormal="100" zoomScaleSheetLayoutView="100" workbookViewId="0"/>
  </sheetViews>
  <sheetFormatPr defaultColWidth="9" defaultRowHeight="12"/>
  <cols>
    <col min="1" max="1" width="4.625" style="8" customWidth="1"/>
    <col min="2" max="2" width="3.25" style="8" bestFit="1" customWidth="1"/>
    <col min="3" max="3" width="21.625" style="8" customWidth="1"/>
    <col min="4" max="4" width="9.625" style="191" customWidth="1"/>
    <col min="5" max="5" width="23.125" style="8" customWidth="1"/>
    <col min="6" max="7" width="8.625" style="8" customWidth="1"/>
    <col min="8" max="8" width="9.625" style="191" customWidth="1"/>
    <col min="9" max="9" width="23.125" style="8" customWidth="1"/>
    <col min="10" max="11" width="8.625" style="8" customWidth="1"/>
    <col min="12" max="12" width="9.625" style="191" customWidth="1"/>
    <col min="13" max="13" width="23.125" style="8" customWidth="1"/>
    <col min="14" max="15" width="8.625" style="8" customWidth="1"/>
    <col min="16" max="16" width="9.625" style="191" customWidth="1"/>
    <col min="17" max="17" width="23.125" style="8" customWidth="1"/>
    <col min="18" max="19" width="8.625" style="8" customWidth="1"/>
    <col min="20" max="20" width="9.625" style="191" customWidth="1"/>
    <col min="21" max="21" width="23.125" style="8" customWidth="1"/>
    <col min="22" max="23" width="8.625" style="8" customWidth="1"/>
    <col min="24" max="24" width="9.625" style="191" customWidth="1"/>
    <col min="25" max="25" width="23.125" style="8" customWidth="1"/>
    <col min="26" max="27" width="8.625" style="8" customWidth="1"/>
    <col min="28" max="28" width="9.625" style="191" customWidth="1"/>
    <col min="29" max="29" width="23.125" style="8" customWidth="1"/>
    <col min="30" max="31" width="8.625" style="8" customWidth="1"/>
    <col min="32" max="32" width="9.625" style="191" customWidth="1"/>
    <col min="33" max="33" width="23.125" style="8" customWidth="1"/>
    <col min="34" max="35" width="8.625" style="8" customWidth="1"/>
    <col min="36" max="36" width="9" style="8"/>
    <col min="37" max="37" width="4.75" style="8" customWidth="1"/>
    <col min="38" max="39" width="10.375" style="8" customWidth="1"/>
    <col min="40" max="40" width="9" style="8"/>
    <col min="41" max="43" width="10.125" style="8" customWidth="1"/>
    <col min="44" max="44" width="9" style="8"/>
    <col min="45" max="45" width="10" style="8" customWidth="1"/>
    <col min="46" max="46" width="10.375" style="8" customWidth="1"/>
    <col min="47" max="16384" width="9" style="8"/>
  </cols>
  <sheetData>
    <row r="1" spans="1:46" ht="13.5">
      <c r="A1" s="21"/>
      <c r="B1" s="8" t="s">
        <v>195</v>
      </c>
    </row>
    <row r="2" spans="1:46" ht="13.5">
      <c r="A2" s="12"/>
      <c r="B2" s="8" t="s">
        <v>197</v>
      </c>
    </row>
    <row r="3" spans="1:46" ht="13.5" customHeight="1">
      <c r="B3" s="335"/>
      <c r="C3" s="335" t="s">
        <v>173</v>
      </c>
      <c r="D3" s="280" t="s">
        <v>66</v>
      </c>
      <c r="E3" s="342"/>
      <c r="F3" s="342"/>
      <c r="G3" s="281"/>
      <c r="H3" s="280" t="s">
        <v>67</v>
      </c>
      <c r="I3" s="342"/>
      <c r="J3" s="342"/>
      <c r="K3" s="281"/>
      <c r="L3" s="280" t="s">
        <v>68</v>
      </c>
      <c r="M3" s="342"/>
      <c r="N3" s="342"/>
      <c r="O3" s="281"/>
      <c r="P3" s="280" t="s">
        <v>69</v>
      </c>
      <c r="Q3" s="342"/>
      <c r="R3" s="342"/>
      <c r="S3" s="281"/>
      <c r="T3" s="280" t="s">
        <v>70</v>
      </c>
      <c r="U3" s="342"/>
      <c r="V3" s="342"/>
      <c r="W3" s="281"/>
      <c r="X3" s="280" t="s">
        <v>71</v>
      </c>
      <c r="Y3" s="342"/>
      <c r="Z3" s="342"/>
      <c r="AA3" s="281"/>
      <c r="AB3" s="280" t="s">
        <v>72</v>
      </c>
      <c r="AC3" s="342"/>
      <c r="AD3" s="342"/>
      <c r="AE3" s="281"/>
      <c r="AF3" s="280" t="s">
        <v>73</v>
      </c>
      <c r="AG3" s="342"/>
      <c r="AH3" s="342"/>
      <c r="AI3" s="281"/>
      <c r="AL3" s="8" t="s">
        <v>129</v>
      </c>
    </row>
    <row r="4" spans="1:46" ht="48" customHeight="1">
      <c r="B4" s="273"/>
      <c r="C4" s="273"/>
      <c r="D4" s="190" t="s">
        <v>301</v>
      </c>
      <c r="E4" s="24" t="s">
        <v>127</v>
      </c>
      <c r="F4" s="29" t="s">
        <v>97</v>
      </c>
      <c r="G4" s="109" t="s">
        <v>202</v>
      </c>
      <c r="H4" s="190" t="s">
        <v>301</v>
      </c>
      <c r="I4" s="24" t="s">
        <v>127</v>
      </c>
      <c r="J4" s="29" t="s">
        <v>97</v>
      </c>
      <c r="K4" s="109" t="s">
        <v>202</v>
      </c>
      <c r="L4" s="190" t="s">
        <v>301</v>
      </c>
      <c r="M4" s="24" t="s">
        <v>127</v>
      </c>
      <c r="N4" s="29" t="s">
        <v>97</v>
      </c>
      <c r="O4" s="109" t="s">
        <v>202</v>
      </c>
      <c r="P4" s="190" t="s">
        <v>301</v>
      </c>
      <c r="Q4" s="24" t="s">
        <v>127</v>
      </c>
      <c r="R4" s="29" t="s">
        <v>97</v>
      </c>
      <c r="S4" s="186" t="s">
        <v>202</v>
      </c>
      <c r="T4" s="190" t="s">
        <v>301</v>
      </c>
      <c r="U4" s="24" t="s">
        <v>127</v>
      </c>
      <c r="V4" s="29" t="s">
        <v>97</v>
      </c>
      <c r="W4" s="109" t="s">
        <v>202</v>
      </c>
      <c r="X4" s="190" t="s">
        <v>301</v>
      </c>
      <c r="Y4" s="24" t="s">
        <v>127</v>
      </c>
      <c r="Z4" s="29" t="s">
        <v>97</v>
      </c>
      <c r="AA4" s="109" t="s">
        <v>202</v>
      </c>
      <c r="AB4" s="190" t="s">
        <v>301</v>
      </c>
      <c r="AC4" s="24" t="s">
        <v>127</v>
      </c>
      <c r="AD4" s="29" t="s">
        <v>97</v>
      </c>
      <c r="AE4" s="109" t="s">
        <v>202</v>
      </c>
      <c r="AF4" s="140" t="s">
        <v>301</v>
      </c>
      <c r="AG4" s="87" t="s">
        <v>127</v>
      </c>
      <c r="AH4" s="110" t="s">
        <v>97</v>
      </c>
      <c r="AI4" s="111" t="s">
        <v>202</v>
      </c>
      <c r="AL4" s="349" t="s">
        <v>203</v>
      </c>
      <c r="AM4" s="349"/>
      <c r="AO4" s="349" t="s">
        <v>203</v>
      </c>
      <c r="AP4" s="349"/>
      <c r="AQ4" s="349"/>
      <c r="AS4" s="349" t="s">
        <v>203</v>
      </c>
      <c r="AT4" s="349"/>
    </row>
    <row r="5" spans="1:46" s="20" customFormat="1">
      <c r="B5" s="298">
        <v>1</v>
      </c>
      <c r="C5" s="350" t="s">
        <v>59</v>
      </c>
      <c r="D5" s="339">
        <f>'市区町村別_在宅(医科)'!D7</f>
        <v>1552</v>
      </c>
      <c r="E5" s="30" t="s">
        <v>86</v>
      </c>
      <c r="F5" s="242">
        <v>89</v>
      </c>
      <c r="G5" s="121">
        <f>IFERROR(F5/D5,"-")</f>
        <v>5.7345360824742266E-2</v>
      </c>
      <c r="H5" s="339">
        <f>'市区町村別_在宅(医科)'!M7</f>
        <v>3168</v>
      </c>
      <c r="I5" s="30" t="s">
        <v>86</v>
      </c>
      <c r="J5" s="242">
        <v>257</v>
      </c>
      <c r="K5" s="121">
        <f>IFERROR(J5/H5,"-")</f>
        <v>8.1123737373737376E-2</v>
      </c>
      <c r="L5" s="339">
        <f>'市区町村別_在宅(医科)'!V7</f>
        <v>131368</v>
      </c>
      <c r="M5" s="30" t="s">
        <v>86</v>
      </c>
      <c r="N5" s="242">
        <v>9074</v>
      </c>
      <c r="O5" s="121">
        <f>IFERROR(N5/L5,"-")</f>
        <v>6.9073138054929664E-2</v>
      </c>
      <c r="P5" s="339">
        <f>'市区町村別_在宅(医科)'!AE7</f>
        <v>103922</v>
      </c>
      <c r="Q5" s="30" t="s">
        <v>86</v>
      </c>
      <c r="R5" s="242">
        <v>15284</v>
      </c>
      <c r="S5" s="132">
        <f>IFERROR(R5/P5,"-")</f>
        <v>0.14707184234329593</v>
      </c>
      <c r="T5" s="339">
        <f>'市区町村別_在宅(医科)'!AN7</f>
        <v>71899</v>
      </c>
      <c r="U5" s="30" t="s">
        <v>86</v>
      </c>
      <c r="V5" s="242">
        <v>17113</v>
      </c>
      <c r="W5" s="121">
        <f>IFERROR(V5/T5,"-")</f>
        <v>0.23801443691845506</v>
      </c>
      <c r="X5" s="339">
        <f>'市区町村別_在宅(医科)'!AW7</f>
        <v>34103</v>
      </c>
      <c r="Y5" s="30" t="s">
        <v>86</v>
      </c>
      <c r="Z5" s="242">
        <v>10089</v>
      </c>
      <c r="AA5" s="121">
        <f>IFERROR(Z5/X5,"-")</f>
        <v>0.29583907574113716</v>
      </c>
      <c r="AB5" s="339">
        <f>'市区町村別_在宅(医科)'!BF7</f>
        <v>12397</v>
      </c>
      <c r="AC5" s="30" t="s">
        <v>86</v>
      </c>
      <c r="AD5" s="242">
        <v>3725</v>
      </c>
      <c r="AE5" s="121">
        <f>IFERROR(AD5/AB5,"-")</f>
        <v>0.30047592159393399</v>
      </c>
      <c r="AF5" s="339">
        <f>'市区町村別_在宅(医科)'!BO7</f>
        <v>358409</v>
      </c>
      <c r="AG5" s="30" t="s">
        <v>86</v>
      </c>
      <c r="AH5" s="242">
        <v>55631</v>
      </c>
      <c r="AI5" s="132">
        <f>IFERROR(AH5/AF5,"-")</f>
        <v>0.15521652637071057</v>
      </c>
      <c r="AK5" s="120">
        <v>1</v>
      </c>
      <c r="AL5" s="56" t="s">
        <v>101</v>
      </c>
      <c r="AM5" s="159">
        <f>INDEX($AI:$AI,(ROW()+(AK5*5)))</f>
        <v>0.69376327045358799</v>
      </c>
      <c r="AN5" s="160"/>
      <c r="AO5" s="252" t="str">
        <f>INDEX($AL$5:$AL$78,MATCH(AP5,AM$5:AM$78,0))</f>
        <v>忠岡町</v>
      </c>
      <c r="AP5" s="253">
        <f>LARGE(AM$5:AM$78,ROW(A1))</f>
        <v>0.71104815864022664</v>
      </c>
      <c r="AQ5" s="114">
        <f>ROUND(AP5,3)</f>
        <v>0.71099999999999997</v>
      </c>
      <c r="AR5" s="160"/>
      <c r="AS5" s="114">
        <f>ROUND($AI$454,3)</f>
        <v>0.68799999999999994</v>
      </c>
      <c r="AT5" s="113">
        <v>0</v>
      </c>
    </row>
    <row r="6" spans="1:46" s="20" customFormat="1" ht="13.5" customHeight="1">
      <c r="B6" s="316"/>
      <c r="C6" s="351"/>
      <c r="D6" s="340"/>
      <c r="E6" s="31" t="s">
        <v>87</v>
      </c>
      <c r="F6" s="43">
        <v>516</v>
      </c>
      <c r="G6" s="122">
        <f>IFERROR(F6/D5,"-")</f>
        <v>0.3324742268041237</v>
      </c>
      <c r="H6" s="340"/>
      <c r="I6" s="31" t="s">
        <v>87</v>
      </c>
      <c r="J6" s="43">
        <v>1250</v>
      </c>
      <c r="K6" s="122">
        <f>IFERROR(J6/H5,"-")</f>
        <v>0.39457070707070707</v>
      </c>
      <c r="L6" s="340"/>
      <c r="M6" s="31" t="s">
        <v>87</v>
      </c>
      <c r="N6" s="43">
        <v>32924</v>
      </c>
      <c r="O6" s="122">
        <f>IFERROR(N6/L5,"-")</f>
        <v>0.25062420071859204</v>
      </c>
      <c r="P6" s="340"/>
      <c r="Q6" s="31" t="s">
        <v>87</v>
      </c>
      <c r="R6" s="43">
        <v>33163</v>
      </c>
      <c r="S6" s="133">
        <f>IFERROR(R6/P5,"-")</f>
        <v>0.31911433575181386</v>
      </c>
      <c r="T6" s="340"/>
      <c r="U6" s="31" t="s">
        <v>87</v>
      </c>
      <c r="V6" s="43">
        <v>25092</v>
      </c>
      <c r="W6" s="122">
        <f>IFERROR(V6/T5,"-")</f>
        <v>0.34898955479213895</v>
      </c>
      <c r="X6" s="340"/>
      <c r="Y6" s="31" t="s">
        <v>87</v>
      </c>
      <c r="Z6" s="43">
        <v>11598</v>
      </c>
      <c r="AA6" s="122">
        <f>IFERROR(Z6/X5,"-")</f>
        <v>0.34008738234172947</v>
      </c>
      <c r="AB6" s="340"/>
      <c r="AC6" s="31" t="s">
        <v>87</v>
      </c>
      <c r="AD6" s="43">
        <v>3839</v>
      </c>
      <c r="AE6" s="122">
        <f>IFERROR(AD6/AB5,"-")</f>
        <v>0.30967169476486245</v>
      </c>
      <c r="AF6" s="340"/>
      <c r="AG6" s="31" t="s">
        <v>87</v>
      </c>
      <c r="AH6" s="43">
        <v>108382</v>
      </c>
      <c r="AI6" s="133">
        <f>IFERROR(AH6/AF5,"-")</f>
        <v>0.30239754024033993</v>
      </c>
      <c r="AK6" s="120">
        <v>2</v>
      </c>
      <c r="AL6" s="56" t="s">
        <v>102</v>
      </c>
      <c r="AM6" s="159">
        <f t="shared" ref="AM6:AM69" si="0">INDEX($AI:$AI,(ROW()+(AK6*5)))</f>
        <v>0.6303686670128329</v>
      </c>
      <c r="AN6" s="160"/>
      <c r="AO6" s="113" t="str">
        <f t="shared" ref="AO6:AO69" si="1">INDEX($AL$5:$AL$78,MATCH(AP6,AM$5:AM$78,0))</f>
        <v>岬町</v>
      </c>
      <c r="AP6" s="114">
        <f t="shared" ref="AP6:AP69" si="2">LARGE(AM$5:AM$78,ROW(A2))</f>
        <v>0.70897029131814249</v>
      </c>
      <c r="AQ6" s="114">
        <f t="shared" ref="AQ6:AQ69" si="3">ROUND(AP6,3)</f>
        <v>0.70899999999999996</v>
      </c>
      <c r="AR6" s="160"/>
      <c r="AS6" s="114">
        <f t="shared" ref="AS6:AS69" si="4">ROUND($AI$454,3)</f>
        <v>0.68799999999999994</v>
      </c>
      <c r="AT6" s="113">
        <v>0</v>
      </c>
    </row>
    <row r="7" spans="1:46" s="20" customFormat="1" ht="13.5" customHeight="1">
      <c r="B7" s="316"/>
      <c r="C7" s="351"/>
      <c r="D7" s="340"/>
      <c r="E7" s="34" t="s">
        <v>88</v>
      </c>
      <c r="F7" s="43">
        <v>455</v>
      </c>
      <c r="G7" s="122">
        <f>IFERROR(F7/D5,"-")</f>
        <v>0.29317010309278352</v>
      </c>
      <c r="H7" s="340"/>
      <c r="I7" s="34" t="s">
        <v>88</v>
      </c>
      <c r="J7" s="43">
        <v>1100</v>
      </c>
      <c r="K7" s="122">
        <f>IFERROR(J7/H5,"-")</f>
        <v>0.34722222222222221</v>
      </c>
      <c r="L7" s="340"/>
      <c r="M7" s="34" t="s">
        <v>88</v>
      </c>
      <c r="N7" s="43">
        <v>49317</v>
      </c>
      <c r="O7" s="122">
        <f>IFERROR(N7/L5,"-")</f>
        <v>0.37541105900980454</v>
      </c>
      <c r="P7" s="340"/>
      <c r="Q7" s="34" t="s">
        <v>88</v>
      </c>
      <c r="R7" s="43">
        <v>45972</v>
      </c>
      <c r="S7" s="133">
        <f>IFERROR(R7/P5,"-")</f>
        <v>0.44237023921787494</v>
      </c>
      <c r="T7" s="340"/>
      <c r="U7" s="34" t="s">
        <v>88</v>
      </c>
      <c r="V7" s="43">
        <v>32398</v>
      </c>
      <c r="W7" s="122">
        <f>IFERROR(V7/T5,"-")</f>
        <v>0.45060431994881711</v>
      </c>
      <c r="X7" s="340"/>
      <c r="Y7" s="34" t="s">
        <v>88</v>
      </c>
      <c r="Z7" s="43">
        <v>13715</v>
      </c>
      <c r="AA7" s="122">
        <f>IFERROR(Z7/X5,"-")</f>
        <v>0.40216403248981031</v>
      </c>
      <c r="AB7" s="340"/>
      <c r="AC7" s="34" t="s">
        <v>88</v>
      </c>
      <c r="AD7" s="43">
        <v>3981</v>
      </c>
      <c r="AE7" s="122">
        <f>IFERROR(AD7/AB5,"-")</f>
        <v>0.32112607889005407</v>
      </c>
      <c r="AF7" s="340"/>
      <c r="AG7" s="34" t="s">
        <v>88</v>
      </c>
      <c r="AH7" s="43">
        <v>146938</v>
      </c>
      <c r="AI7" s="133">
        <f>IFERROR(AH7/AF5,"-")</f>
        <v>0.40997296384856408</v>
      </c>
      <c r="AK7" s="120">
        <v>3</v>
      </c>
      <c r="AL7" s="56" t="s">
        <v>103</v>
      </c>
      <c r="AM7" s="159">
        <f t="shared" si="0"/>
        <v>0.66187558906691801</v>
      </c>
      <c r="AN7" s="160"/>
      <c r="AO7" s="113" t="str">
        <f t="shared" si="1"/>
        <v>田尻町</v>
      </c>
      <c r="AP7" s="114">
        <f t="shared" si="2"/>
        <v>0.70826306913996628</v>
      </c>
      <c r="AQ7" s="114">
        <f t="shared" si="3"/>
        <v>0.70799999999999996</v>
      </c>
      <c r="AR7" s="160"/>
      <c r="AS7" s="114">
        <f t="shared" si="4"/>
        <v>0.68799999999999994</v>
      </c>
      <c r="AT7" s="113">
        <v>0</v>
      </c>
    </row>
    <row r="8" spans="1:46" s="20" customFormat="1" ht="13.5" customHeight="1">
      <c r="B8" s="316"/>
      <c r="C8" s="351"/>
      <c r="D8" s="340"/>
      <c r="E8" s="34" t="s">
        <v>89</v>
      </c>
      <c r="F8" s="43">
        <v>130</v>
      </c>
      <c r="G8" s="122">
        <f>IFERROR(F8/D5,"-")</f>
        <v>8.3762886597938138E-2</v>
      </c>
      <c r="H8" s="340"/>
      <c r="I8" s="34" t="s">
        <v>89</v>
      </c>
      <c r="J8" s="43">
        <v>308</v>
      </c>
      <c r="K8" s="122">
        <f>IFERROR(J8/H5,"-")</f>
        <v>9.7222222222222224E-2</v>
      </c>
      <c r="L8" s="340"/>
      <c r="M8" s="34" t="s">
        <v>89</v>
      </c>
      <c r="N8" s="43">
        <v>11386</v>
      </c>
      <c r="O8" s="122">
        <f>IFERROR(N8/L5,"-")</f>
        <v>8.6672553437671274E-2</v>
      </c>
      <c r="P8" s="340"/>
      <c r="Q8" s="34" t="s">
        <v>89</v>
      </c>
      <c r="R8" s="43">
        <v>14106</v>
      </c>
      <c r="S8" s="133">
        <f>IFERROR(R8/P5,"-")</f>
        <v>0.1357364176978888</v>
      </c>
      <c r="T8" s="340"/>
      <c r="U8" s="34" t="s">
        <v>89</v>
      </c>
      <c r="V8" s="43">
        <v>12822</v>
      </c>
      <c r="W8" s="122">
        <f>IFERROR(V8/T5,"-")</f>
        <v>0.17833349559799164</v>
      </c>
      <c r="X8" s="340"/>
      <c r="Y8" s="34" t="s">
        <v>89</v>
      </c>
      <c r="Z8" s="43">
        <v>6749</v>
      </c>
      <c r="AA8" s="122">
        <f>IFERROR(Z8/X5,"-")</f>
        <v>0.19790047796381549</v>
      </c>
      <c r="AB8" s="340"/>
      <c r="AC8" s="34" t="s">
        <v>89</v>
      </c>
      <c r="AD8" s="43">
        <v>2411</v>
      </c>
      <c r="AE8" s="122">
        <f>IFERROR(AD8/AB5,"-")</f>
        <v>0.19448253609744293</v>
      </c>
      <c r="AF8" s="340"/>
      <c r="AG8" s="34" t="s">
        <v>89</v>
      </c>
      <c r="AH8" s="43">
        <v>47912</v>
      </c>
      <c r="AI8" s="133">
        <f>IFERROR(AH8/AF5,"-")</f>
        <v>0.13367967880270865</v>
      </c>
      <c r="AK8" s="120">
        <v>4</v>
      </c>
      <c r="AL8" s="56" t="s">
        <v>104</v>
      </c>
      <c r="AM8" s="159">
        <f t="shared" si="0"/>
        <v>0.69864548324676645</v>
      </c>
      <c r="AN8" s="160"/>
      <c r="AO8" s="113" t="str">
        <f t="shared" si="1"/>
        <v>泉大津市</v>
      </c>
      <c r="AP8" s="114">
        <f t="shared" si="2"/>
        <v>0.70304913575451544</v>
      </c>
      <c r="AQ8" s="114">
        <f t="shared" si="3"/>
        <v>0.70299999999999996</v>
      </c>
      <c r="AR8" s="160"/>
      <c r="AS8" s="114">
        <f t="shared" si="4"/>
        <v>0.68799999999999994</v>
      </c>
      <c r="AT8" s="113">
        <v>0</v>
      </c>
    </row>
    <row r="9" spans="1:46" s="20" customFormat="1" ht="13.5" customHeight="1">
      <c r="B9" s="316"/>
      <c r="C9" s="351"/>
      <c r="D9" s="340"/>
      <c r="E9" s="35" t="s">
        <v>90</v>
      </c>
      <c r="F9" s="44">
        <v>463</v>
      </c>
      <c r="G9" s="123">
        <f>IFERROR(F9/D5,"-")</f>
        <v>0.29832474226804123</v>
      </c>
      <c r="H9" s="340"/>
      <c r="I9" s="35" t="s">
        <v>90</v>
      </c>
      <c r="J9" s="44">
        <v>1067</v>
      </c>
      <c r="K9" s="123">
        <f>IFERROR(J9/H5,"-")</f>
        <v>0.33680555555555558</v>
      </c>
      <c r="L9" s="340"/>
      <c r="M9" s="35" t="s">
        <v>90</v>
      </c>
      <c r="N9" s="44">
        <v>30674</v>
      </c>
      <c r="O9" s="123">
        <f>IFERROR(N9/L5,"-")</f>
        <v>0.23349674197673712</v>
      </c>
      <c r="P9" s="340"/>
      <c r="Q9" s="35" t="s">
        <v>90</v>
      </c>
      <c r="R9" s="44">
        <v>29886</v>
      </c>
      <c r="S9" s="134">
        <f>IFERROR(R9/P5,"-")</f>
        <v>0.28758107041819825</v>
      </c>
      <c r="T9" s="340"/>
      <c r="U9" s="35" t="s">
        <v>90</v>
      </c>
      <c r="V9" s="44">
        <v>22698</v>
      </c>
      <c r="W9" s="123">
        <f>IFERROR(V9/T5,"-")</f>
        <v>0.31569284691024913</v>
      </c>
      <c r="X9" s="340"/>
      <c r="Y9" s="35" t="s">
        <v>90</v>
      </c>
      <c r="Z9" s="44">
        <v>10821</v>
      </c>
      <c r="AA9" s="123">
        <f>IFERROR(Z9/X5,"-")</f>
        <v>0.31730346303844237</v>
      </c>
      <c r="AB9" s="340"/>
      <c r="AC9" s="35" t="s">
        <v>90</v>
      </c>
      <c r="AD9" s="44">
        <v>3540</v>
      </c>
      <c r="AE9" s="123">
        <f>IFERROR(AD9/AB5,"-")</f>
        <v>0.28555295636040978</v>
      </c>
      <c r="AF9" s="340"/>
      <c r="AG9" s="35" t="s">
        <v>90</v>
      </c>
      <c r="AH9" s="44">
        <v>99149</v>
      </c>
      <c r="AI9" s="134">
        <f>IFERROR(AH9/AF5,"-")</f>
        <v>0.27663646839225575</v>
      </c>
      <c r="AK9" s="120">
        <v>5</v>
      </c>
      <c r="AL9" s="56" t="s">
        <v>105</v>
      </c>
      <c r="AM9" s="159">
        <f t="shared" si="0"/>
        <v>0.62737597130902567</v>
      </c>
      <c r="AN9" s="160"/>
      <c r="AO9" s="113" t="str">
        <f t="shared" si="1"/>
        <v>鶴見区</v>
      </c>
      <c r="AP9" s="114">
        <f t="shared" si="2"/>
        <v>0.70024079807361539</v>
      </c>
      <c r="AQ9" s="114">
        <f t="shared" si="3"/>
        <v>0.7</v>
      </c>
      <c r="AR9" s="160"/>
      <c r="AS9" s="114">
        <f t="shared" si="4"/>
        <v>0.68799999999999994</v>
      </c>
      <c r="AT9" s="113">
        <v>0</v>
      </c>
    </row>
    <row r="10" spans="1:46" s="20" customFormat="1" ht="24">
      <c r="B10" s="299"/>
      <c r="C10" s="352"/>
      <c r="D10" s="341"/>
      <c r="E10" s="38" t="s">
        <v>176</v>
      </c>
      <c r="F10" s="45">
        <v>1029</v>
      </c>
      <c r="G10" s="124">
        <f>IFERROR(F10/D5,"-")</f>
        <v>0.66301546391752575</v>
      </c>
      <c r="H10" s="341"/>
      <c r="I10" s="38" t="s">
        <v>176</v>
      </c>
      <c r="J10" s="45">
        <v>2273</v>
      </c>
      <c r="K10" s="124">
        <f>IFERROR(J10/H5,"-")</f>
        <v>0.7174873737373737</v>
      </c>
      <c r="L10" s="341"/>
      <c r="M10" s="38" t="s">
        <v>176</v>
      </c>
      <c r="N10" s="45">
        <v>81139</v>
      </c>
      <c r="O10" s="124">
        <f>IFERROR(N10/L5,"-")</f>
        <v>0.61764661104683027</v>
      </c>
      <c r="P10" s="341"/>
      <c r="Q10" s="38" t="s">
        <v>176</v>
      </c>
      <c r="R10" s="45">
        <v>74975</v>
      </c>
      <c r="S10" s="124">
        <f>IFERROR(R10/P5,"-")</f>
        <v>0.7214545524528011</v>
      </c>
      <c r="T10" s="341"/>
      <c r="U10" s="38" t="s">
        <v>176</v>
      </c>
      <c r="V10" s="45">
        <v>54943</v>
      </c>
      <c r="W10" s="124">
        <f>IFERROR(V10/T5,"-")</f>
        <v>0.76416918176887028</v>
      </c>
      <c r="X10" s="341"/>
      <c r="Y10" s="38" t="s">
        <v>176</v>
      </c>
      <c r="Z10" s="45">
        <v>25667</v>
      </c>
      <c r="AA10" s="124">
        <f>IFERROR(Z10/X5,"-")</f>
        <v>0.75263173327859723</v>
      </c>
      <c r="AB10" s="341"/>
      <c r="AC10" s="38" t="s">
        <v>176</v>
      </c>
      <c r="AD10" s="45">
        <v>8625</v>
      </c>
      <c r="AE10" s="124">
        <f>IFERROR(AD10/AB5,"-")</f>
        <v>0.69573283858998147</v>
      </c>
      <c r="AF10" s="341"/>
      <c r="AG10" s="38" t="s">
        <v>176</v>
      </c>
      <c r="AH10" s="45">
        <v>248651</v>
      </c>
      <c r="AI10" s="124">
        <f>IFERROR(AH10/AF5,"-")</f>
        <v>0.69376327045358799</v>
      </c>
      <c r="AK10" s="120">
        <v>6</v>
      </c>
      <c r="AL10" s="56" t="s">
        <v>106</v>
      </c>
      <c r="AM10" s="159">
        <f t="shared" si="0"/>
        <v>0.68022059428759574</v>
      </c>
      <c r="AN10" s="160"/>
      <c r="AO10" s="113" t="str">
        <f t="shared" si="1"/>
        <v>此花区</v>
      </c>
      <c r="AP10" s="114">
        <f t="shared" si="2"/>
        <v>0.69864548324676645</v>
      </c>
      <c r="AQ10" s="114">
        <f t="shared" si="3"/>
        <v>0.69899999999999995</v>
      </c>
      <c r="AR10" s="160"/>
      <c r="AS10" s="114">
        <f t="shared" si="4"/>
        <v>0.68799999999999994</v>
      </c>
      <c r="AT10" s="113">
        <v>0</v>
      </c>
    </row>
    <row r="11" spans="1:46" s="20" customFormat="1">
      <c r="B11" s="298">
        <v>2</v>
      </c>
      <c r="C11" s="350" t="s">
        <v>102</v>
      </c>
      <c r="D11" s="339">
        <f>'市区町村別_在宅(医科)'!D8</f>
        <v>43</v>
      </c>
      <c r="E11" s="30" t="s">
        <v>86</v>
      </c>
      <c r="F11" s="242">
        <v>1</v>
      </c>
      <c r="G11" s="121">
        <f t="shared" ref="G11" si="5">IFERROR(F11/D11,"-")</f>
        <v>2.3255813953488372E-2</v>
      </c>
      <c r="H11" s="339">
        <f>'市区町村別_在宅(医科)'!M8</f>
        <v>125</v>
      </c>
      <c r="I11" s="30" t="s">
        <v>86</v>
      </c>
      <c r="J11" s="242">
        <v>10</v>
      </c>
      <c r="K11" s="121">
        <f t="shared" ref="K11" si="6">IFERROR(J11/H11,"-")</f>
        <v>0.08</v>
      </c>
      <c r="L11" s="339">
        <f>'市区町村別_在宅(医科)'!V8</f>
        <v>4838</v>
      </c>
      <c r="M11" s="30" t="s">
        <v>86</v>
      </c>
      <c r="N11" s="242">
        <v>273</v>
      </c>
      <c r="O11" s="121">
        <f t="shared" ref="O11" si="7">IFERROR(N11/L11,"-")</f>
        <v>5.6428276147168249E-2</v>
      </c>
      <c r="P11" s="339">
        <f>'市区町村別_在宅(医科)'!AE8</f>
        <v>3765</v>
      </c>
      <c r="Q11" s="30" t="s">
        <v>86</v>
      </c>
      <c r="R11" s="242">
        <v>468</v>
      </c>
      <c r="S11" s="132">
        <f t="shared" ref="S11" si="8">IFERROR(R11/P11,"-")</f>
        <v>0.12430278884462151</v>
      </c>
      <c r="T11" s="339">
        <f>'市区町村別_在宅(医科)'!AN8</f>
        <v>2887</v>
      </c>
      <c r="U11" s="30" t="s">
        <v>86</v>
      </c>
      <c r="V11" s="242">
        <v>580</v>
      </c>
      <c r="W11" s="121">
        <f t="shared" ref="W11" si="9">IFERROR(V11/T11,"-")</f>
        <v>0.20090058884655351</v>
      </c>
      <c r="X11" s="339">
        <f>'市区町村別_在宅(医科)'!AW8</f>
        <v>1366</v>
      </c>
      <c r="Y11" s="30" t="s">
        <v>86</v>
      </c>
      <c r="Z11" s="242">
        <v>348</v>
      </c>
      <c r="AA11" s="121">
        <f t="shared" ref="AA11" si="10">IFERROR(Z11/X11,"-")</f>
        <v>0.2547584187408492</v>
      </c>
      <c r="AB11" s="339">
        <f>'市区町村別_在宅(医科)'!BF8</f>
        <v>457</v>
      </c>
      <c r="AC11" s="30" t="s">
        <v>86</v>
      </c>
      <c r="AD11" s="242">
        <v>130</v>
      </c>
      <c r="AE11" s="121">
        <f t="shared" ref="AE11" si="11">IFERROR(AD11/AB11,"-")</f>
        <v>0.28446389496717722</v>
      </c>
      <c r="AF11" s="339">
        <f>'市区町村別_在宅(医科)'!BO8</f>
        <v>13481</v>
      </c>
      <c r="AG11" s="30" t="s">
        <v>86</v>
      </c>
      <c r="AH11" s="242">
        <v>1810</v>
      </c>
      <c r="AI11" s="132">
        <f t="shared" ref="AI11" si="12">IFERROR(AH11/AF11,"-")</f>
        <v>0.1342630368667013</v>
      </c>
      <c r="AK11" s="120">
        <v>7</v>
      </c>
      <c r="AL11" s="56" t="s">
        <v>107</v>
      </c>
      <c r="AM11" s="159">
        <f t="shared" si="0"/>
        <v>0.68891781331349944</v>
      </c>
      <c r="AN11" s="160"/>
      <c r="AO11" s="113" t="str">
        <f t="shared" si="1"/>
        <v>平野区</v>
      </c>
      <c r="AP11" s="114">
        <f t="shared" si="2"/>
        <v>0.69830762709100991</v>
      </c>
      <c r="AQ11" s="114">
        <f t="shared" si="3"/>
        <v>0.69799999999999995</v>
      </c>
      <c r="AR11" s="160"/>
      <c r="AS11" s="114">
        <f t="shared" si="4"/>
        <v>0.68799999999999994</v>
      </c>
      <c r="AT11" s="113">
        <v>0</v>
      </c>
    </row>
    <row r="12" spans="1:46" s="20" customFormat="1">
      <c r="B12" s="316"/>
      <c r="C12" s="351"/>
      <c r="D12" s="340"/>
      <c r="E12" s="31" t="s">
        <v>87</v>
      </c>
      <c r="F12" s="43">
        <v>11</v>
      </c>
      <c r="G12" s="122">
        <f t="shared" ref="G12" si="13">IFERROR(F12/D11,"-")</f>
        <v>0.2558139534883721</v>
      </c>
      <c r="H12" s="340"/>
      <c r="I12" s="31" t="s">
        <v>87</v>
      </c>
      <c r="J12" s="43">
        <v>44</v>
      </c>
      <c r="K12" s="122">
        <f t="shared" ref="K12" si="14">IFERROR(J12/H11,"-")</f>
        <v>0.35199999999999998</v>
      </c>
      <c r="L12" s="340"/>
      <c r="M12" s="31" t="s">
        <v>87</v>
      </c>
      <c r="N12" s="43">
        <v>1039</v>
      </c>
      <c r="O12" s="122">
        <f t="shared" ref="O12" si="15">IFERROR(N12/L11,"-")</f>
        <v>0.21475816453079785</v>
      </c>
      <c r="P12" s="340"/>
      <c r="Q12" s="31" t="s">
        <v>87</v>
      </c>
      <c r="R12" s="43">
        <v>1033</v>
      </c>
      <c r="S12" s="133">
        <f t="shared" ref="S12" si="16">IFERROR(R12/P11,"-")</f>
        <v>0.27436918990703851</v>
      </c>
      <c r="T12" s="340"/>
      <c r="U12" s="31" t="s">
        <v>87</v>
      </c>
      <c r="V12" s="43">
        <v>812</v>
      </c>
      <c r="W12" s="122">
        <f t="shared" ref="W12" si="17">IFERROR(V12/T11,"-")</f>
        <v>0.28126082438517491</v>
      </c>
      <c r="X12" s="340"/>
      <c r="Y12" s="31" t="s">
        <v>87</v>
      </c>
      <c r="Z12" s="43">
        <v>395</v>
      </c>
      <c r="AA12" s="122">
        <f t="shared" ref="AA12" si="18">IFERROR(Z12/X11,"-")</f>
        <v>0.28916544655929721</v>
      </c>
      <c r="AB12" s="340"/>
      <c r="AC12" s="31" t="s">
        <v>87</v>
      </c>
      <c r="AD12" s="43">
        <v>99</v>
      </c>
      <c r="AE12" s="122">
        <f t="shared" ref="AE12" si="19">IFERROR(AD12/AB11,"-")</f>
        <v>0.21663019693654267</v>
      </c>
      <c r="AF12" s="340"/>
      <c r="AG12" s="31" t="s">
        <v>87</v>
      </c>
      <c r="AH12" s="43">
        <v>3433</v>
      </c>
      <c r="AI12" s="133">
        <f t="shared" ref="AI12" si="20">IFERROR(AH12/AF11,"-")</f>
        <v>0.25465469920629036</v>
      </c>
      <c r="AK12" s="120">
        <v>8</v>
      </c>
      <c r="AL12" s="56" t="s">
        <v>60</v>
      </c>
      <c r="AM12" s="159">
        <f t="shared" si="0"/>
        <v>0.63970927549607748</v>
      </c>
      <c r="AN12" s="160"/>
      <c r="AO12" s="113" t="str">
        <f t="shared" si="1"/>
        <v>大阪市</v>
      </c>
      <c r="AP12" s="114">
        <f t="shared" si="2"/>
        <v>0.69376327045358799</v>
      </c>
      <c r="AQ12" s="114">
        <f t="shared" si="3"/>
        <v>0.69399999999999995</v>
      </c>
      <c r="AR12" s="160"/>
      <c r="AS12" s="114">
        <f t="shared" si="4"/>
        <v>0.68799999999999994</v>
      </c>
      <c r="AT12" s="113">
        <v>0</v>
      </c>
    </row>
    <row r="13" spans="1:46" s="20" customFormat="1">
      <c r="B13" s="316"/>
      <c r="C13" s="351"/>
      <c r="D13" s="340"/>
      <c r="E13" s="34" t="s">
        <v>88</v>
      </c>
      <c r="F13" s="43">
        <v>13</v>
      </c>
      <c r="G13" s="122">
        <f t="shared" ref="G13" si="21">IFERROR(F13/D11,"-")</f>
        <v>0.30232558139534882</v>
      </c>
      <c r="H13" s="340"/>
      <c r="I13" s="34" t="s">
        <v>88</v>
      </c>
      <c r="J13" s="43">
        <v>37</v>
      </c>
      <c r="K13" s="122">
        <f t="shared" ref="K13" si="22">IFERROR(J13/H11,"-")</f>
        <v>0.29599999999999999</v>
      </c>
      <c r="L13" s="340"/>
      <c r="M13" s="34" t="s">
        <v>88</v>
      </c>
      <c r="N13" s="43">
        <v>1574</v>
      </c>
      <c r="O13" s="122">
        <f t="shared" ref="O13" si="23">IFERROR(N13/L11,"-")</f>
        <v>0.32534105002066971</v>
      </c>
      <c r="P13" s="340"/>
      <c r="Q13" s="34" t="s">
        <v>88</v>
      </c>
      <c r="R13" s="43">
        <v>1469</v>
      </c>
      <c r="S13" s="133">
        <f t="shared" ref="S13" si="24">IFERROR(R13/P11,"-")</f>
        <v>0.39017264276228419</v>
      </c>
      <c r="T13" s="340"/>
      <c r="U13" s="34" t="s">
        <v>88</v>
      </c>
      <c r="V13" s="43">
        <v>1188</v>
      </c>
      <c r="W13" s="122">
        <f t="shared" ref="W13" si="25">IFERROR(V13/T11,"-")</f>
        <v>0.41149982680983721</v>
      </c>
      <c r="X13" s="340"/>
      <c r="Y13" s="34" t="s">
        <v>88</v>
      </c>
      <c r="Z13" s="43">
        <v>508</v>
      </c>
      <c r="AA13" s="122">
        <f t="shared" ref="AA13" si="26">IFERROR(Z13/X11,"-")</f>
        <v>0.37188872620790631</v>
      </c>
      <c r="AB13" s="340"/>
      <c r="AC13" s="34" t="s">
        <v>88</v>
      </c>
      <c r="AD13" s="43">
        <v>116</v>
      </c>
      <c r="AE13" s="122">
        <f t="shared" ref="AE13" si="27">IFERROR(AD13/AB11,"-")</f>
        <v>0.25382932166301969</v>
      </c>
      <c r="AF13" s="340"/>
      <c r="AG13" s="34" t="s">
        <v>88</v>
      </c>
      <c r="AH13" s="43">
        <v>4905</v>
      </c>
      <c r="AI13" s="133">
        <f t="shared" ref="AI13" si="28">IFERROR(AH13/AF11,"-")</f>
        <v>0.36384541206141979</v>
      </c>
      <c r="AK13" s="120">
        <v>9</v>
      </c>
      <c r="AL13" s="56" t="s">
        <v>108</v>
      </c>
      <c r="AM13" s="159">
        <f t="shared" si="0"/>
        <v>0.63139013452914794</v>
      </c>
      <c r="AN13" s="160"/>
      <c r="AO13" s="113" t="str">
        <f t="shared" si="1"/>
        <v>高石市</v>
      </c>
      <c r="AP13" s="114">
        <f t="shared" si="2"/>
        <v>0.69348268839103866</v>
      </c>
      <c r="AQ13" s="114">
        <f t="shared" si="3"/>
        <v>0.69299999999999995</v>
      </c>
      <c r="AR13" s="160"/>
      <c r="AS13" s="114">
        <f t="shared" si="4"/>
        <v>0.68799999999999994</v>
      </c>
      <c r="AT13" s="113">
        <v>0</v>
      </c>
    </row>
    <row r="14" spans="1:46" s="20" customFormat="1">
      <c r="B14" s="316"/>
      <c r="C14" s="351"/>
      <c r="D14" s="340"/>
      <c r="E14" s="34" t="s">
        <v>89</v>
      </c>
      <c r="F14" s="43">
        <v>4</v>
      </c>
      <c r="G14" s="122">
        <f t="shared" ref="G14" si="29">IFERROR(F14/D11,"-")</f>
        <v>9.3023255813953487E-2</v>
      </c>
      <c r="H14" s="340"/>
      <c r="I14" s="34" t="s">
        <v>89</v>
      </c>
      <c r="J14" s="43">
        <v>14</v>
      </c>
      <c r="K14" s="122">
        <f t="shared" ref="K14" si="30">IFERROR(J14/H11,"-")</f>
        <v>0.112</v>
      </c>
      <c r="L14" s="340"/>
      <c r="M14" s="34" t="s">
        <v>89</v>
      </c>
      <c r="N14" s="43">
        <v>374</v>
      </c>
      <c r="O14" s="122">
        <f t="shared" ref="O14" si="31">IFERROR(N14/L11,"-")</f>
        <v>7.7304671351798263E-2</v>
      </c>
      <c r="P14" s="340"/>
      <c r="Q14" s="34" t="s">
        <v>89</v>
      </c>
      <c r="R14" s="43">
        <v>440</v>
      </c>
      <c r="S14" s="133">
        <f t="shared" ref="S14" si="32">IFERROR(R14/P11,"-")</f>
        <v>0.11686586985391766</v>
      </c>
      <c r="T14" s="340"/>
      <c r="U14" s="34" t="s">
        <v>89</v>
      </c>
      <c r="V14" s="43">
        <v>445</v>
      </c>
      <c r="W14" s="122">
        <f t="shared" ref="W14" si="33">IFERROR(V14/T11,"-")</f>
        <v>0.1541392448908902</v>
      </c>
      <c r="X14" s="340"/>
      <c r="Y14" s="34" t="s">
        <v>89</v>
      </c>
      <c r="Z14" s="43">
        <v>235</v>
      </c>
      <c r="AA14" s="122">
        <f t="shared" ref="AA14" si="34">IFERROR(Z14/X11,"-")</f>
        <v>0.17203513909224011</v>
      </c>
      <c r="AB14" s="340"/>
      <c r="AC14" s="34" t="s">
        <v>89</v>
      </c>
      <c r="AD14" s="43">
        <v>78</v>
      </c>
      <c r="AE14" s="122">
        <f t="shared" ref="AE14" si="35">IFERROR(AD14/AB11,"-")</f>
        <v>0.17067833698030635</v>
      </c>
      <c r="AF14" s="340"/>
      <c r="AG14" s="34" t="s">
        <v>89</v>
      </c>
      <c r="AH14" s="43">
        <v>1590</v>
      </c>
      <c r="AI14" s="133">
        <f t="shared" ref="AI14" si="36">IFERROR(AH14/AF11,"-")</f>
        <v>0.11794377271715747</v>
      </c>
      <c r="AK14" s="120">
        <v>10</v>
      </c>
      <c r="AL14" s="56" t="s">
        <v>61</v>
      </c>
      <c r="AM14" s="159">
        <f t="shared" si="0"/>
        <v>0.68624884508777328</v>
      </c>
      <c r="AO14" s="113" t="str">
        <f t="shared" si="1"/>
        <v>東住吉区</v>
      </c>
      <c r="AP14" s="114">
        <f t="shared" si="2"/>
        <v>0.69028598440085087</v>
      </c>
      <c r="AQ14" s="114">
        <f t="shared" si="3"/>
        <v>0.69</v>
      </c>
      <c r="AS14" s="114">
        <f t="shared" si="4"/>
        <v>0.68799999999999994</v>
      </c>
      <c r="AT14" s="113">
        <v>0</v>
      </c>
    </row>
    <row r="15" spans="1:46" s="20" customFormat="1">
      <c r="B15" s="316"/>
      <c r="C15" s="351"/>
      <c r="D15" s="340"/>
      <c r="E15" s="35" t="s">
        <v>90</v>
      </c>
      <c r="F15" s="44">
        <v>9</v>
      </c>
      <c r="G15" s="123">
        <f t="shared" ref="G15" si="37">IFERROR(F15/D11,"-")</f>
        <v>0.20930232558139536</v>
      </c>
      <c r="H15" s="340"/>
      <c r="I15" s="35" t="s">
        <v>90</v>
      </c>
      <c r="J15" s="44">
        <v>43</v>
      </c>
      <c r="K15" s="123">
        <f t="shared" ref="K15" si="38">IFERROR(J15/H11,"-")</f>
        <v>0.34399999999999997</v>
      </c>
      <c r="L15" s="340"/>
      <c r="M15" s="35" t="s">
        <v>90</v>
      </c>
      <c r="N15" s="44">
        <v>1000</v>
      </c>
      <c r="O15" s="123">
        <f t="shared" ref="O15" si="39">IFERROR(N15/L11,"-")</f>
        <v>0.20669698222405952</v>
      </c>
      <c r="P15" s="340"/>
      <c r="Q15" s="35" t="s">
        <v>90</v>
      </c>
      <c r="R15" s="44">
        <v>919</v>
      </c>
      <c r="S15" s="134">
        <f t="shared" ref="S15" si="40">IFERROR(R15/P11,"-")</f>
        <v>0.24409030544488711</v>
      </c>
      <c r="T15" s="340"/>
      <c r="U15" s="35" t="s">
        <v>90</v>
      </c>
      <c r="V15" s="44">
        <v>796</v>
      </c>
      <c r="W15" s="123">
        <f t="shared" ref="W15" si="41">IFERROR(V15/T11,"-")</f>
        <v>0.27571873917561485</v>
      </c>
      <c r="X15" s="340"/>
      <c r="Y15" s="35" t="s">
        <v>90</v>
      </c>
      <c r="Z15" s="44">
        <v>357</v>
      </c>
      <c r="AA15" s="123">
        <f t="shared" ref="AA15" si="42">IFERROR(Z15/X11,"-")</f>
        <v>0.26134699853587118</v>
      </c>
      <c r="AB15" s="340"/>
      <c r="AC15" s="35" t="s">
        <v>90</v>
      </c>
      <c r="AD15" s="44">
        <v>106</v>
      </c>
      <c r="AE15" s="123">
        <f t="shared" ref="AE15" si="43">IFERROR(AD15/AB11,"-")</f>
        <v>0.23194748358862144</v>
      </c>
      <c r="AF15" s="340"/>
      <c r="AG15" s="35" t="s">
        <v>90</v>
      </c>
      <c r="AH15" s="44">
        <v>3230</v>
      </c>
      <c r="AI15" s="134">
        <f t="shared" ref="AI15" si="44">IFERROR(AH15/AF11,"-")</f>
        <v>0.23959646910466584</v>
      </c>
      <c r="AK15" s="120">
        <v>11</v>
      </c>
      <c r="AL15" s="56" t="s">
        <v>62</v>
      </c>
      <c r="AM15" s="159">
        <f t="shared" si="0"/>
        <v>0.67586145727083236</v>
      </c>
      <c r="AO15" s="113" t="str">
        <f t="shared" si="1"/>
        <v>大正区</v>
      </c>
      <c r="AP15" s="114">
        <f t="shared" si="2"/>
        <v>0.68891781331349944</v>
      </c>
      <c r="AQ15" s="114">
        <f t="shared" si="3"/>
        <v>0.68899999999999995</v>
      </c>
      <c r="AS15" s="114">
        <f t="shared" si="4"/>
        <v>0.68799999999999994</v>
      </c>
      <c r="AT15" s="113">
        <v>0</v>
      </c>
    </row>
    <row r="16" spans="1:46" s="20" customFormat="1" ht="24">
      <c r="B16" s="299"/>
      <c r="C16" s="352"/>
      <c r="D16" s="341"/>
      <c r="E16" s="38" t="s">
        <v>176</v>
      </c>
      <c r="F16" s="45">
        <v>24</v>
      </c>
      <c r="G16" s="124">
        <f t="shared" ref="G16" si="45">IFERROR(F16/D11,"-")</f>
        <v>0.55813953488372092</v>
      </c>
      <c r="H16" s="341"/>
      <c r="I16" s="38" t="s">
        <v>176</v>
      </c>
      <c r="J16" s="45">
        <v>87</v>
      </c>
      <c r="K16" s="124">
        <f t="shared" ref="K16" si="46">IFERROR(J16/H11,"-")</f>
        <v>0.69599999999999995</v>
      </c>
      <c r="L16" s="341"/>
      <c r="M16" s="38" t="s">
        <v>176</v>
      </c>
      <c r="N16" s="45">
        <v>2723</v>
      </c>
      <c r="O16" s="124">
        <f t="shared" ref="O16" si="47">IFERROR(N16/L11,"-")</f>
        <v>0.56283588259611406</v>
      </c>
      <c r="P16" s="341"/>
      <c r="Q16" s="38" t="s">
        <v>176</v>
      </c>
      <c r="R16" s="45">
        <v>2485</v>
      </c>
      <c r="S16" s="124">
        <f t="shared" ref="S16" si="48">IFERROR(R16/P11,"-")</f>
        <v>0.66002656042496677</v>
      </c>
      <c r="T16" s="341"/>
      <c r="U16" s="38" t="s">
        <v>176</v>
      </c>
      <c r="V16" s="45">
        <v>1984</v>
      </c>
      <c r="W16" s="124">
        <f t="shared" ref="W16" si="49">IFERROR(V16/T11,"-")</f>
        <v>0.68721856598545206</v>
      </c>
      <c r="X16" s="341"/>
      <c r="Y16" s="38" t="s">
        <v>176</v>
      </c>
      <c r="Z16" s="45">
        <v>914</v>
      </c>
      <c r="AA16" s="124">
        <f t="shared" ref="AA16" si="50">IFERROR(Z16/X11,"-")</f>
        <v>0.66910688140556374</v>
      </c>
      <c r="AB16" s="341"/>
      <c r="AC16" s="38" t="s">
        <v>176</v>
      </c>
      <c r="AD16" s="45">
        <v>281</v>
      </c>
      <c r="AE16" s="124">
        <f t="shared" ref="AE16" si="51">IFERROR(AD16/AB11,"-")</f>
        <v>0.61487964989059085</v>
      </c>
      <c r="AF16" s="341"/>
      <c r="AG16" s="38" t="s">
        <v>176</v>
      </c>
      <c r="AH16" s="45">
        <v>8498</v>
      </c>
      <c r="AI16" s="124">
        <f t="shared" ref="AI16" si="52">IFERROR(AH16/AF11,"-")</f>
        <v>0.6303686670128329</v>
      </c>
      <c r="AK16" s="120">
        <v>12</v>
      </c>
      <c r="AL16" s="56" t="s">
        <v>109</v>
      </c>
      <c r="AM16" s="159">
        <f t="shared" si="0"/>
        <v>0.67947627954429524</v>
      </c>
      <c r="AO16" s="113" t="str">
        <f t="shared" si="1"/>
        <v>熊取町</v>
      </c>
      <c r="AP16" s="114">
        <f t="shared" si="2"/>
        <v>0.68851405622489958</v>
      </c>
      <c r="AQ16" s="114">
        <f t="shared" si="3"/>
        <v>0.68899999999999995</v>
      </c>
      <c r="AS16" s="114">
        <f t="shared" si="4"/>
        <v>0.68799999999999994</v>
      </c>
      <c r="AT16" s="113">
        <v>0</v>
      </c>
    </row>
    <row r="17" spans="2:46" s="20" customFormat="1">
      <c r="B17" s="298">
        <v>3</v>
      </c>
      <c r="C17" s="350" t="s">
        <v>103</v>
      </c>
      <c r="D17" s="339">
        <f>'市区町村別_在宅(医科)'!D9</f>
        <v>36</v>
      </c>
      <c r="E17" s="30" t="s">
        <v>86</v>
      </c>
      <c r="F17" s="242">
        <v>1</v>
      </c>
      <c r="G17" s="121">
        <f t="shared" ref="G17" si="53">IFERROR(F17/D17,"-")</f>
        <v>2.7777777777777776E-2</v>
      </c>
      <c r="H17" s="339">
        <f>'市区町村別_在宅(医科)'!M9</f>
        <v>96</v>
      </c>
      <c r="I17" s="30" t="s">
        <v>86</v>
      </c>
      <c r="J17" s="242">
        <v>13</v>
      </c>
      <c r="K17" s="121">
        <f t="shared" ref="K17" si="54">IFERROR(J17/H17,"-")</f>
        <v>0.13541666666666666</v>
      </c>
      <c r="L17" s="339">
        <f>'市区町村別_在宅(医科)'!V9</f>
        <v>3030</v>
      </c>
      <c r="M17" s="30" t="s">
        <v>86</v>
      </c>
      <c r="N17" s="242">
        <v>173</v>
      </c>
      <c r="O17" s="121">
        <f t="shared" ref="O17" si="55">IFERROR(N17/L17,"-")</f>
        <v>5.7095709570957096E-2</v>
      </c>
      <c r="P17" s="339">
        <f>'市区町村別_在宅(医科)'!AE9</f>
        <v>2353</v>
      </c>
      <c r="Q17" s="30" t="s">
        <v>86</v>
      </c>
      <c r="R17" s="242">
        <v>301</v>
      </c>
      <c r="S17" s="132">
        <f t="shared" ref="S17" si="56">IFERROR(R17/P17,"-")</f>
        <v>0.12792180195495112</v>
      </c>
      <c r="T17" s="339">
        <f>'市区町村別_在宅(医科)'!AN9</f>
        <v>1795</v>
      </c>
      <c r="U17" s="30" t="s">
        <v>86</v>
      </c>
      <c r="V17" s="242">
        <v>367</v>
      </c>
      <c r="W17" s="121">
        <f t="shared" ref="W17" si="57">IFERROR(V17/T17,"-")</f>
        <v>0.20445682451253483</v>
      </c>
      <c r="X17" s="339">
        <f>'市区町村別_在宅(医科)'!AW9</f>
        <v>854</v>
      </c>
      <c r="Y17" s="30" t="s">
        <v>86</v>
      </c>
      <c r="Z17" s="242">
        <v>216</v>
      </c>
      <c r="AA17" s="121">
        <f t="shared" ref="AA17" si="58">IFERROR(Z17/X17,"-")</f>
        <v>0.25292740046838408</v>
      </c>
      <c r="AB17" s="339">
        <f>'市区町村別_在宅(医科)'!BF9</f>
        <v>324</v>
      </c>
      <c r="AC17" s="30" t="s">
        <v>86</v>
      </c>
      <c r="AD17" s="242">
        <v>66</v>
      </c>
      <c r="AE17" s="121">
        <f t="shared" ref="AE17" si="59">IFERROR(AD17/AB17,"-")</f>
        <v>0.20370370370370369</v>
      </c>
      <c r="AF17" s="339">
        <f>'市区町村別_在宅(医科)'!BO9</f>
        <v>8488</v>
      </c>
      <c r="AG17" s="30" t="s">
        <v>86</v>
      </c>
      <c r="AH17" s="242">
        <v>1137</v>
      </c>
      <c r="AI17" s="132">
        <f t="shared" ref="AI17" si="60">IFERROR(AH17/AF17,"-")</f>
        <v>0.13395381715362864</v>
      </c>
      <c r="AK17" s="120">
        <v>13</v>
      </c>
      <c r="AL17" s="56" t="s">
        <v>110</v>
      </c>
      <c r="AM17" s="159">
        <f t="shared" si="0"/>
        <v>0.6832027424094026</v>
      </c>
      <c r="AO17" s="113" t="str">
        <f t="shared" si="1"/>
        <v>住吉区</v>
      </c>
      <c r="AP17" s="114">
        <f t="shared" si="2"/>
        <v>0.68661565425554649</v>
      </c>
      <c r="AQ17" s="114">
        <f t="shared" si="3"/>
        <v>0.68700000000000006</v>
      </c>
      <c r="AS17" s="114">
        <f t="shared" si="4"/>
        <v>0.68799999999999994</v>
      </c>
      <c r="AT17" s="113">
        <v>0</v>
      </c>
    </row>
    <row r="18" spans="2:46" s="20" customFormat="1">
      <c r="B18" s="316"/>
      <c r="C18" s="351"/>
      <c r="D18" s="340"/>
      <c r="E18" s="31" t="s">
        <v>87</v>
      </c>
      <c r="F18" s="43">
        <v>8</v>
      </c>
      <c r="G18" s="122">
        <f t="shared" ref="G18" si="61">IFERROR(F18/D17,"-")</f>
        <v>0.22222222222222221</v>
      </c>
      <c r="H18" s="340"/>
      <c r="I18" s="31" t="s">
        <v>87</v>
      </c>
      <c r="J18" s="43">
        <v>41</v>
      </c>
      <c r="K18" s="122">
        <f t="shared" ref="K18" si="62">IFERROR(J18/H17,"-")</f>
        <v>0.42708333333333331</v>
      </c>
      <c r="L18" s="340"/>
      <c r="M18" s="31" t="s">
        <v>87</v>
      </c>
      <c r="N18" s="43">
        <v>686</v>
      </c>
      <c r="O18" s="122">
        <f t="shared" ref="O18" si="63">IFERROR(N18/L17,"-")</f>
        <v>0.2264026402640264</v>
      </c>
      <c r="P18" s="340"/>
      <c r="Q18" s="31" t="s">
        <v>87</v>
      </c>
      <c r="R18" s="43">
        <v>638</v>
      </c>
      <c r="S18" s="133">
        <f t="shared" ref="S18" si="64">IFERROR(R18/P17,"-")</f>
        <v>0.27114322141946451</v>
      </c>
      <c r="T18" s="340"/>
      <c r="U18" s="31" t="s">
        <v>87</v>
      </c>
      <c r="V18" s="43">
        <v>546</v>
      </c>
      <c r="W18" s="122">
        <f t="shared" ref="W18" si="65">IFERROR(V18/T17,"-")</f>
        <v>0.30417827298050137</v>
      </c>
      <c r="X18" s="340"/>
      <c r="Y18" s="31" t="s">
        <v>87</v>
      </c>
      <c r="Z18" s="43">
        <v>242</v>
      </c>
      <c r="AA18" s="122">
        <f t="shared" ref="AA18" si="66">IFERROR(Z18/X17,"-")</f>
        <v>0.28337236533957844</v>
      </c>
      <c r="AB18" s="340"/>
      <c r="AC18" s="31" t="s">
        <v>87</v>
      </c>
      <c r="AD18" s="43">
        <v>104</v>
      </c>
      <c r="AE18" s="122">
        <f t="shared" ref="AE18" si="67">IFERROR(AD18/AB17,"-")</f>
        <v>0.32098765432098764</v>
      </c>
      <c r="AF18" s="340"/>
      <c r="AG18" s="31" t="s">
        <v>87</v>
      </c>
      <c r="AH18" s="43">
        <v>2265</v>
      </c>
      <c r="AI18" s="133">
        <f t="shared" ref="AI18" si="68">IFERROR(AH18/AF17,"-")</f>
        <v>0.26684731385485388</v>
      </c>
      <c r="AK18" s="120">
        <v>14</v>
      </c>
      <c r="AL18" s="56" t="s">
        <v>111</v>
      </c>
      <c r="AM18" s="159">
        <f t="shared" si="0"/>
        <v>0.67280536213964992</v>
      </c>
      <c r="AO18" s="113" t="str">
        <f t="shared" si="1"/>
        <v>西淀川区</v>
      </c>
      <c r="AP18" s="114">
        <f t="shared" si="2"/>
        <v>0.68624884508777328</v>
      </c>
      <c r="AQ18" s="114">
        <f t="shared" si="3"/>
        <v>0.68600000000000005</v>
      </c>
      <c r="AS18" s="114">
        <f t="shared" si="4"/>
        <v>0.68799999999999994</v>
      </c>
      <c r="AT18" s="113">
        <v>0</v>
      </c>
    </row>
    <row r="19" spans="2:46" s="20" customFormat="1">
      <c r="B19" s="316"/>
      <c r="C19" s="351"/>
      <c r="D19" s="340"/>
      <c r="E19" s="34" t="s">
        <v>88</v>
      </c>
      <c r="F19" s="43">
        <v>10</v>
      </c>
      <c r="G19" s="122">
        <f t="shared" ref="G19" si="69">IFERROR(F19/D17,"-")</f>
        <v>0.27777777777777779</v>
      </c>
      <c r="H19" s="340"/>
      <c r="I19" s="34" t="s">
        <v>88</v>
      </c>
      <c r="J19" s="43">
        <v>32</v>
      </c>
      <c r="K19" s="122">
        <f t="shared" ref="K19" si="70">IFERROR(J19/H17,"-")</f>
        <v>0.33333333333333331</v>
      </c>
      <c r="L19" s="340"/>
      <c r="M19" s="34" t="s">
        <v>88</v>
      </c>
      <c r="N19" s="43">
        <v>1074</v>
      </c>
      <c r="O19" s="122">
        <f t="shared" ref="O19" si="71">IFERROR(N19/L17,"-")</f>
        <v>0.35445544554455444</v>
      </c>
      <c r="P19" s="340"/>
      <c r="Q19" s="34" t="s">
        <v>88</v>
      </c>
      <c r="R19" s="43">
        <v>980</v>
      </c>
      <c r="S19" s="133">
        <f t="shared" ref="S19" si="72">IFERROR(R19/P17,"-")</f>
        <v>0.41648958776030598</v>
      </c>
      <c r="T19" s="340"/>
      <c r="U19" s="34" t="s">
        <v>88</v>
      </c>
      <c r="V19" s="43">
        <v>727</v>
      </c>
      <c r="W19" s="122">
        <f t="shared" ref="W19" si="73">IFERROR(V19/T17,"-")</f>
        <v>0.40501392757660165</v>
      </c>
      <c r="X19" s="340"/>
      <c r="Y19" s="34" t="s">
        <v>88</v>
      </c>
      <c r="Z19" s="43">
        <v>324</v>
      </c>
      <c r="AA19" s="122">
        <f t="shared" ref="AA19" si="74">IFERROR(Z19/X17,"-")</f>
        <v>0.37939110070257609</v>
      </c>
      <c r="AB19" s="340"/>
      <c r="AC19" s="34" t="s">
        <v>88</v>
      </c>
      <c r="AD19" s="43">
        <v>112</v>
      </c>
      <c r="AE19" s="122">
        <f t="shared" ref="AE19" si="75">IFERROR(AD19/AB17,"-")</f>
        <v>0.34567901234567899</v>
      </c>
      <c r="AF19" s="340"/>
      <c r="AG19" s="34" t="s">
        <v>88</v>
      </c>
      <c r="AH19" s="43">
        <v>3259</v>
      </c>
      <c r="AI19" s="133">
        <f t="shared" ref="AI19" si="76">IFERROR(AH19/AF17,"-")</f>
        <v>0.38395381715362864</v>
      </c>
      <c r="AK19" s="120">
        <v>15</v>
      </c>
      <c r="AL19" s="56" t="s">
        <v>112</v>
      </c>
      <c r="AM19" s="159">
        <f t="shared" si="0"/>
        <v>0.67025676727138706</v>
      </c>
      <c r="AO19" s="113" t="str">
        <f t="shared" si="1"/>
        <v>住之江区</v>
      </c>
      <c r="AP19" s="114">
        <f t="shared" si="2"/>
        <v>0.68552780624629162</v>
      </c>
      <c r="AQ19" s="114">
        <f t="shared" si="3"/>
        <v>0.68600000000000005</v>
      </c>
      <c r="AS19" s="114">
        <f t="shared" si="4"/>
        <v>0.68799999999999994</v>
      </c>
      <c r="AT19" s="113">
        <v>0</v>
      </c>
    </row>
    <row r="20" spans="2:46" s="20" customFormat="1">
      <c r="B20" s="316"/>
      <c r="C20" s="351"/>
      <c r="D20" s="340"/>
      <c r="E20" s="34" t="s">
        <v>89</v>
      </c>
      <c r="F20" s="43">
        <v>6</v>
      </c>
      <c r="G20" s="122">
        <f t="shared" ref="G20" si="77">IFERROR(F20/D17,"-")</f>
        <v>0.16666666666666666</v>
      </c>
      <c r="H20" s="340"/>
      <c r="I20" s="34" t="s">
        <v>89</v>
      </c>
      <c r="J20" s="43">
        <v>8</v>
      </c>
      <c r="K20" s="122">
        <f t="shared" ref="K20" si="78">IFERROR(J20/H17,"-")</f>
        <v>8.3333333333333329E-2</v>
      </c>
      <c r="L20" s="340"/>
      <c r="M20" s="34" t="s">
        <v>89</v>
      </c>
      <c r="N20" s="43">
        <v>297</v>
      </c>
      <c r="O20" s="122">
        <f t="shared" ref="O20" si="79">IFERROR(N20/L17,"-")</f>
        <v>9.8019801980198024E-2</v>
      </c>
      <c r="P20" s="340"/>
      <c r="Q20" s="34" t="s">
        <v>89</v>
      </c>
      <c r="R20" s="43">
        <v>348</v>
      </c>
      <c r="S20" s="133">
        <f t="shared" ref="S20" si="80">IFERROR(R20/P17,"-")</f>
        <v>0.14789630259243519</v>
      </c>
      <c r="T20" s="340"/>
      <c r="U20" s="34" t="s">
        <v>89</v>
      </c>
      <c r="V20" s="43">
        <v>350</v>
      </c>
      <c r="W20" s="122">
        <f t="shared" ref="W20" si="81">IFERROR(V20/T17,"-")</f>
        <v>0.19498607242339833</v>
      </c>
      <c r="X20" s="340"/>
      <c r="Y20" s="34" t="s">
        <v>89</v>
      </c>
      <c r="Z20" s="43">
        <v>184</v>
      </c>
      <c r="AA20" s="122">
        <f t="shared" ref="AA20" si="82">IFERROR(Z20/X17,"-")</f>
        <v>0.21545667447306791</v>
      </c>
      <c r="AB20" s="340"/>
      <c r="AC20" s="34" t="s">
        <v>89</v>
      </c>
      <c r="AD20" s="43">
        <v>71</v>
      </c>
      <c r="AE20" s="122">
        <f t="shared" ref="AE20" si="83">IFERROR(AD20/AB17,"-")</f>
        <v>0.2191358024691358</v>
      </c>
      <c r="AF20" s="340"/>
      <c r="AG20" s="34" t="s">
        <v>89</v>
      </c>
      <c r="AH20" s="43">
        <v>1264</v>
      </c>
      <c r="AI20" s="133">
        <f t="shared" ref="AI20" si="84">IFERROR(AH20/AF17,"-")</f>
        <v>0.14891611687087652</v>
      </c>
      <c r="AK20" s="120">
        <v>16</v>
      </c>
      <c r="AL20" s="56" t="s">
        <v>63</v>
      </c>
      <c r="AM20" s="159">
        <f t="shared" si="0"/>
        <v>0.66379467265335845</v>
      </c>
      <c r="AO20" s="113" t="str">
        <f t="shared" si="1"/>
        <v>生野区</v>
      </c>
      <c r="AP20" s="114">
        <f t="shared" si="2"/>
        <v>0.6832027424094026</v>
      </c>
      <c r="AQ20" s="114">
        <f t="shared" si="3"/>
        <v>0.68300000000000005</v>
      </c>
      <c r="AS20" s="114">
        <f t="shared" si="4"/>
        <v>0.68799999999999994</v>
      </c>
      <c r="AT20" s="113">
        <v>0</v>
      </c>
    </row>
    <row r="21" spans="2:46" s="20" customFormat="1">
      <c r="B21" s="316"/>
      <c r="C21" s="351"/>
      <c r="D21" s="340"/>
      <c r="E21" s="35" t="s">
        <v>90</v>
      </c>
      <c r="F21" s="44">
        <v>6</v>
      </c>
      <c r="G21" s="123">
        <f t="shared" ref="G21" si="85">IFERROR(F21/D17,"-")</f>
        <v>0.16666666666666666</v>
      </c>
      <c r="H21" s="340"/>
      <c r="I21" s="35" t="s">
        <v>90</v>
      </c>
      <c r="J21" s="44">
        <v>26</v>
      </c>
      <c r="K21" s="123">
        <f t="shared" ref="K21" si="86">IFERROR(J21/H17,"-")</f>
        <v>0.27083333333333331</v>
      </c>
      <c r="L21" s="340"/>
      <c r="M21" s="35" t="s">
        <v>90</v>
      </c>
      <c r="N21" s="44">
        <v>748</v>
      </c>
      <c r="O21" s="123">
        <f t="shared" ref="O21" si="87">IFERROR(N21/L17,"-")</f>
        <v>0.24686468646864687</v>
      </c>
      <c r="P21" s="340"/>
      <c r="Q21" s="35" t="s">
        <v>90</v>
      </c>
      <c r="R21" s="44">
        <v>655</v>
      </c>
      <c r="S21" s="134">
        <f t="shared" ref="S21" si="88">IFERROR(R21/P17,"-")</f>
        <v>0.27836804079898003</v>
      </c>
      <c r="T21" s="340"/>
      <c r="U21" s="35" t="s">
        <v>90</v>
      </c>
      <c r="V21" s="44">
        <v>536</v>
      </c>
      <c r="W21" s="123">
        <f t="shared" ref="W21" si="89">IFERROR(V21/T17,"-")</f>
        <v>0.29860724233983288</v>
      </c>
      <c r="X21" s="340"/>
      <c r="Y21" s="35" t="s">
        <v>90</v>
      </c>
      <c r="Z21" s="44">
        <v>235</v>
      </c>
      <c r="AA21" s="123">
        <f t="shared" ref="AA21" si="90">IFERROR(Z21/X17,"-")</f>
        <v>0.27517564402810302</v>
      </c>
      <c r="AB21" s="340"/>
      <c r="AC21" s="35" t="s">
        <v>90</v>
      </c>
      <c r="AD21" s="44">
        <v>88</v>
      </c>
      <c r="AE21" s="123">
        <f t="shared" ref="AE21" si="91">IFERROR(AD21/AB17,"-")</f>
        <v>0.27160493827160492</v>
      </c>
      <c r="AF21" s="340"/>
      <c r="AG21" s="35" t="s">
        <v>90</v>
      </c>
      <c r="AH21" s="44">
        <v>2294</v>
      </c>
      <c r="AI21" s="134">
        <f t="shared" ref="AI21" si="92">IFERROR(AH21/AF17,"-")</f>
        <v>0.27026390197926486</v>
      </c>
      <c r="AK21" s="120">
        <v>17</v>
      </c>
      <c r="AL21" s="56" t="s">
        <v>113</v>
      </c>
      <c r="AM21" s="159">
        <f t="shared" si="0"/>
        <v>0.68661565425554649</v>
      </c>
      <c r="AO21" s="113" t="str">
        <f t="shared" si="1"/>
        <v>松原市</v>
      </c>
      <c r="AP21" s="114">
        <f t="shared" si="2"/>
        <v>0.6828343313373253</v>
      </c>
      <c r="AQ21" s="114">
        <f t="shared" si="3"/>
        <v>0.68300000000000005</v>
      </c>
      <c r="AS21" s="114">
        <f t="shared" si="4"/>
        <v>0.68799999999999994</v>
      </c>
      <c r="AT21" s="113">
        <v>0</v>
      </c>
    </row>
    <row r="22" spans="2:46" s="20" customFormat="1" ht="24">
      <c r="B22" s="299"/>
      <c r="C22" s="352"/>
      <c r="D22" s="341"/>
      <c r="E22" s="38" t="s">
        <v>176</v>
      </c>
      <c r="F22" s="45">
        <v>18</v>
      </c>
      <c r="G22" s="124">
        <f t="shared" ref="G22" si="93">IFERROR(F22/D17,"-")</f>
        <v>0.5</v>
      </c>
      <c r="H22" s="341"/>
      <c r="I22" s="38" t="s">
        <v>176</v>
      </c>
      <c r="J22" s="45">
        <v>68</v>
      </c>
      <c r="K22" s="124">
        <f t="shared" ref="K22" si="94">IFERROR(J22/H17,"-")</f>
        <v>0.70833333333333337</v>
      </c>
      <c r="L22" s="341"/>
      <c r="M22" s="38" t="s">
        <v>176</v>
      </c>
      <c r="N22" s="45">
        <v>1826</v>
      </c>
      <c r="O22" s="124">
        <f t="shared" ref="O22" si="95">IFERROR(N22/L17,"-")</f>
        <v>0.60264026402640269</v>
      </c>
      <c r="P22" s="341"/>
      <c r="Q22" s="38" t="s">
        <v>176</v>
      </c>
      <c r="R22" s="45">
        <v>1607</v>
      </c>
      <c r="S22" s="124">
        <f t="shared" ref="S22" si="96">IFERROR(R22/P17,"-")</f>
        <v>0.68295792605184868</v>
      </c>
      <c r="T22" s="341"/>
      <c r="U22" s="38" t="s">
        <v>176</v>
      </c>
      <c r="V22" s="45">
        <v>1287</v>
      </c>
      <c r="W22" s="124">
        <f t="shared" ref="W22" si="97">IFERROR(V22/T17,"-")</f>
        <v>0.71699164345403898</v>
      </c>
      <c r="X22" s="341"/>
      <c r="Y22" s="38" t="s">
        <v>176</v>
      </c>
      <c r="Z22" s="45">
        <v>589</v>
      </c>
      <c r="AA22" s="124">
        <f t="shared" ref="AA22" si="98">IFERROR(Z22/X17,"-")</f>
        <v>0.68969555035128804</v>
      </c>
      <c r="AB22" s="341"/>
      <c r="AC22" s="38" t="s">
        <v>176</v>
      </c>
      <c r="AD22" s="45">
        <v>223</v>
      </c>
      <c r="AE22" s="124">
        <f t="shared" ref="AE22" si="99">IFERROR(AD22/AB17,"-")</f>
        <v>0.68827160493827155</v>
      </c>
      <c r="AF22" s="341"/>
      <c r="AG22" s="38" t="s">
        <v>176</v>
      </c>
      <c r="AH22" s="45">
        <v>5618</v>
      </c>
      <c r="AI22" s="124">
        <f t="shared" ref="AI22" si="100">IFERROR(AH22/AF17,"-")</f>
        <v>0.66187558906691801</v>
      </c>
      <c r="AK22" s="120">
        <v>18</v>
      </c>
      <c r="AL22" s="56" t="s">
        <v>64</v>
      </c>
      <c r="AM22" s="159">
        <f t="shared" si="0"/>
        <v>0.69028598440085087</v>
      </c>
      <c r="AO22" s="113" t="str">
        <f t="shared" si="1"/>
        <v>淀川区</v>
      </c>
      <c r="AP22" s="114">
        <f t="shared" si="2"/>
        <v>0.6826627517548286</v>
      </c>
      <c r="AQ22" s="114">
        <f t="shared" si="3"/>
        <v>0.68300000000000005</v>
      </c>
      <c r="AS22" s="114">
        <f t="shared" si="4"/>
        <v>0.68799999999999994</v>
      </c>
      <c r="AT22" s="113">
        <v>0</v>
      </c>
    </row>
    <row r="23" spans="2:46" s="20" customFormat="1">
      <c r="B23" s="298">
        <v>4</v>
      </c>
      <c r="C23" s="350" t="s">
        <v>104</v>
      </c>
      <c r="D23" s="339">
        <f>'市区町村別_在宅(医科)'!D10</f>
        <v>48</v>
      </c>
      <c r="E23" s="30" t="s">
        <v>86</v>
      </c>
      <c r="F23" s="242">
        <v>1</v>
      </c>
      <c r="G23" s="121">
        <f t="shared" ref="G23" si="101">IFERROR(F23/D23,"-")</f>
        <v>2.0833333333333332E-2</v>
      </c>
      <c r="H23" s="339">
        <f>'市区町村別_在宅(医科)'!M10</f>
        <v>83</v>
      </c>
      <c r="I23" s="30" t="s">
        <v>86</v>
      </c>
      <c r="J23" s="242">
        <v>6</v>
      </c>
      <c r="K23" s="121">
        <f t="shared" ref="K23" si="102">IFERROR(J23/H23,"-")</f>
        <v>7.2289156626506021E-2</v>
      </c>
      <c r="L23" s="339">
        <f>'市区町村別_在宅(医科)'!V10</f>
        <v>3546</v>
      </c>
      <c r="M23" s="30" t="s">
        <v>86</v>
      </c>
      <c r="N23" s="242">
        <v>214</v>
      </c>
      <c r="O23" s="121">
        <f t="shared" ref="O23" si="103">IFERROR(N23/L23,"-")</f>
        <v>6.0349689791314158E-2</v>
      </c>
      <c r="P23" s="339">
        <f>'市区町村別_在宅(医科)'!AE10</f>
        <v>3006</v>
      </c>
      <c r="Q23" s="30" t="s">
        <v>86</v>
      </c>
      <c r="R23" s="242">
        <v>410</v>
      </c>
      <c r="S23" s="132">
        <f t="shared" ref="S23" si="104">IFERROR(R23/P23,"-")</f>
        <v>0.13639387890884896</v>
      </c>
      <c r="T23" s="339">
        <f>'市区町村別_在宅(医科)'!AN10</f>
        <v>1917</v>
      </c>
      <c r="U23" s="30" t="s">
        <v>86</v>
      </c>
      <c r="V23" s="242">
        <v>420</v>
      </c>
      <c r="W23" s="121">
        <f t="shared" ref="W23" si="105">IFERROR(V23/T23,"-")</f>
        <v>0.2190923317683881</v>
      </c>
      <c r="X23" s="339">
        <f>'市区町村別_在宅(医科)'!AW10</f>
        <v>894</v>
      </c>
      <c r="Y23" s="30" t="s">
        <v>86</v>
      </c>
      <c r="Z23" s="242">
        <v>228</v>
      </c>
      <c r="AA23" s="121">
        <f t="shared" ref="AA23" si="106">IFERROR(Z23/X23,"-")</f>
        <v>0.25503355704697989</v>
      </c>
      <c r="AB23" s="339">
        <f>'市区町村別_在宅(医科)'!BF10</f>
        <v>325</v>
      </c>
      <c r="AC23" s="30" t="s">
        <v>86</v>
      </c>
      <c r="AD23" s="242">
        <v>76</v>
      </c>
      <c r="AE23" s="121">
        <f t="shared" ref="AE23" si="107">IFERROR(AD23/AB23,"-")</f>
        <v>0.23384615384615384</v>
      </c>
      <c r="AF23" s="339">
        <f>'市区町村別_在宅(医科)'!BO10</f>
        <v>9819</v>
      </c>
      <c r="AG23" s="30" t="s">
        <v>86</v>
      </c>
      <c r="AH23" s="242">
        <v>1355</v>
      </c>
      <c r="AI23" s="132">
        <f t="shared" ref="AI23" si="108">IFERROR(AH23/AF23,"-")</f>
        <v>0.13799775944597209</v>
      </c>
      <c r="AK23" s="120">
        <v>19</v>
      </c>
      <c r="AL23" s="56" t="s">
        <v>114</v>
      </c>
      <c r="AM23" s="159">
        <f t="shared" si="0"/>
        <v>0.63853373231773669</v>
      </c>
      <c r="AO23" s="113" t="str">
        <f t="shared" si="1"/>
        <v>東大阪市</v>
      </c>
      <c r="AP23" s="114">
        <f t="shared" si="2"/>
        <v>0.68143916207576682</v>
      </c>
      <c r="AQ23" s="114">
        <f t="shared" si="3"/>
        <v>0.68100000000000005</v>
      </c>
      <c r="AS23" s="114">
        <f t="shared" si="4"/>
        <v>0.68799999999999994</v>
      </c>
      <c r="AT23" s="113">
        <v>0</v>
      </c>
    </row>
    <row r="24" spans="2:46" s="20" customFormat="1">
      <c r="B24" s="316"/>
      <c r="C24" s="351"/>
      <c r="D24" s="340"/>
      <c r="E24" s="31" t="s">
        <v>87</v>
      </c>
      <c r="F24" s="43">
        <v>16</v>
      </c>
      <c r="G24" s="122">
        <f t="shared" ref="G24" si="109">IFERROR(F24/D23,"-")</f>
        <v>0.33333333333333331</v>
      </c>
      <c r="H24" s="340"/>
      <c r="I24" s="31" t="s">
        <v>87</v>
      </c>
      <c r="J24" s="43">
        <v>34</v>
      </c>
      <c r="K24" s="122">
        <f t="shared" ref="K24" si="110">IFERROR(J24/H23,"-")</f>
        <v>0.40963855421686746</v>
      </c>
      <c r="L24" s="340"/>
      <c r="M24" s="31" t="s">
        <v>87</v>
      </c>
      <c r="N24" s="43">
        <v>950</v>
      </c>
      <c r="O24" s="122">
        <f t="shared" ref="O24" si="111">IFERROR(N24/L23,"-")</f>
        <v>0.26790750141003949</v>
      </c>
      <c r="P24" s="340"/>
      <c r="Q24" s="31" t="s">
        <v>87</v>
      </c>
      <c r="R24" s="43">
        <v>1030</v>
      </c>
      <c r="S24" s="133">
        <f t="shared" ref="S24" si="112">IFERROR(R24/P23,"-")</f>
        <v>0.34264803725881571</v>
      </c>
      <c r="T24" s="340"/>
      <c r="U24" s="31" t="s">
        <v>87</v>
      </c>
      <c r="V24" s="43">
        <v>693</v>
      </c>
      <c r="W24" s="122">
        <f t="shared" ref="W24" si="113">IFERROR(V24/T23,"-")</f>
        <v>0.36150234741784038</v>
      </c>
      <c r="X24" s="340"/>
      <c r="Y24" s="31" t="s">
        <v>87</v>
      </c>
      <c r="Z24" s="43">
        <v>312</v>
      </c>
      <c r="AA24" s="122">
        <f t="shared" ref="AA24" si="114">IFERROR(Z24/X23,"-")</f>
        <v>0.34899328859060402</v>
      </c>
      <c r="AB24" s="340"/>
      <c r="AC24" s="31" t="s">
        <v>87</v>
      </c>
      <c r="AD24" s="43">
        <v>81</v>
      </c>
      <c r="AE24" s="122">
        <f t="shared" ref="AE24" si="115">IFERROR(AD24/AB23,"-")</f>
        <v>0.24923076923076923</v>
      </c>
      <c r="AF24" s="340"/>
      <c r="AG24" s="31" t="s">
        <v>87</v>
      </c>
      <c r="AH24" s="43">
        <v>3116</v>
      </c>
      <c r="AI24" s="133">
        <f t="shared" ref="AI24" si="116">IFERROR(AH24/AF23,"-")</f>
        <v>0.3173439250432834</v>
      </c>
      <c r="AK24" s="120">
        <v>20</v>
      </c>
      <c r="AL24" s="56" t="s">
        <v>115</v>
      </c>
      <c r="AM24" s="159">
        <f t="shared" si="0"/>
        <v>0.6826627517548286</v>
      </c>
      <c r="AO24" s="113" t="str">
        <f t="shared" si="1"/>
        <v>港区</v>
      </c>
      <c r="AP24" s="114">
        <f t="shared" si="2"/>
        <v>0.68022059428759574</v>
      </c>
      <c r="AQ24" s="114">
        <f t="shared" si="3"/>
        <v>0.68</v>
      </c>
      <c r="AS24" s="114">
        <f t="shared" si="4"/>
        <v>0.68799999999999994</v>
      </c>
      <c r="AT24" s="113">
        <v>0</v>
      </c>
    </row>
    <row r="25" spans="2:46" s="20" customFormat="1">
      <c r="B25" s="316"/>
      <c r="C25" s="351"/>
      <c r="D25" s="340"/>
      <c r="E25" s="34" t="s">
        <v>88</v>
      </c>
      <c r="F25" s="43">
        <v>12</v>
      </c>
      <c r="G25" s="122">
        <f t="shared" ref="G25" si="117">IFERROR(F25/D23,"-")</f>
        <v>0.25</v>
      </c>
      <c r="H25" s="340"/>
      <c r="I25" s="34" t="s">
        <v>88</v>
      </c>
      <c r="J25" s="43">
        <v>28</v>
      </c>
      <c r="K25" s="122">
        <f t="shared" ref="K25" si="118">IFERROR(J25/H23,"-")</f>
        <v>0.33734939759036142</v>
      </c>
      <c r="L25" s="340"/>
      <c r="M25" s="34" t="s">
        <v>88</v>
      </c>
      <c r="N25" s="43">
        <v>1415</v>
      </c>
      <c r="O25" s="122">
        <f t="shared" ref="O25" si="119">IFERROR(N25/L23,"-")</f>
        <v>0.39904117315284826</v>
      </c>
      <c r="P25" s="340"/>
      <c r="Q25" s="34" t="s">
        <v>88</v>
      </c>
      <c r="R25" s="43">
        <v>1311</v>
      </c>
      <c r="S25" s="133">
        <f t="shared" ref="S25" si="120">IFERROR(R25/P23,"-")</f>
        <v>0.43612774451097802</v>
      </c>
      <c r="T25" s="340"/>
      <c r="U25" s="34" t="s">
        <v>88</v>
      </c>
      <c r="V25" s="43">
        <v>840</v>
      </c>
      <c r="W25" s="122">
        <f t="shared" ref="W25" si="121">IFERROR(V25/T23,"-")</f>
        <v>0.43818466353677621</v>
      </c>
      <c r="X25" s="340"/>
      <c r="Y25" s="34" t="s">
        <v>88</v>
      </c>
      <c r="Z25" s="43">
        <v>356</v>
      </c>
      <c r="AA25" s="122">
        <f t="shared" ref="AA25" si="122">IFERROR(Z25/X23,"-")</f>
        <v>0.39821029082774051</v>
      </c>
      <c r="AB25" s="340"/>
      <c r="AC25" s="34" t="s">
        <v>88</v>
      </c>
      <c r="AD25" s="43">
        <v>94</v>
      </c>
      <c r="AE25" s="122">
        <f t="shared" ref="AE25" si="123">IFERROR(AD25/AB23,"-")</f>
        <v>0.28923076923076924</v>
      </c>
      <c r="AF25" s="340"/>
      <c r="AG25" s="34" t="s">
        <v>88</v>
      </c>
      <c r="AH25" s="43">
        <v>4056</v>
      </c>
      <c r="AI25" s="133">
        <f t="shared" ref="AI25" si="124">IFERROR(AH25/AF23,"-")</f>
        <v>0.41307668805377329</v>
      </c>
      <c r="AK25" s="120">
        <v>21</v>
      </c>
      <c r="AL25" s="56" t="s">
        <v>116</v>
      </c>
      <c r="AM25" s="159">
        <f t="shared" si="0"/>
        <v>0.70024079807361539</v>
      </c>
      <c r="AO25" s="113" t="str">
        <f t="shared" si="1"/>
        <v>東成区</v>
      </c>
      <c r="AP25" s="114">
        <f t="shared" si="2"/>
        <v>0.67947627954429524</v>
      </c>
      <c r="AQ25" s="114">
        <f t="shared" si="3"/>
        <v>0.67900000000000005</v>
      </c>
      <c r="AS25" s="114">
        <f t="shared" si="4"/>
        <v>0.68799999999999994</v>
      </c>
      <c r="AT25" s="113">
        <v>0</v>
      </c>
    </row>
    <row r="26" spans="2:46" s="20" customFormat="1">
      <c r="B26" s="316"/>
      <c r="C26" s="351"/>
      <c r="D26" s="340"/>
      <c r="E26" s="34" t="s">
        <v>89</v>
      </c>
      <c r="F26" s="43">
        <v>2</v>
      </c>
      <c r="G26" s="122">
        <f t="shared" ref="G26" si="125">IFERROR(F26/D23,"-")</f>
        <v>4.1666666666666664E-2</v>
      </c>
      <c r="H26" s="340"/>
      <c r="I26" s="34" t="s">
        <v>89</v>
      </c>
      <c r="J26" s="43">
        <v>8</v>
      </c>
      <c r="K26" s="122">
        <f t="shared" ref="K26" si="126">IFERROR(J26/H23,"-")</f>
        <v>9.6385542168674704E-2</v>
      </c>
      <c r="L26" s="340"/>
      <c r="M26" s="34" t="s">
        <v>89</v>
      </c>
      <c r="N26" s="43">
        <v>330</v>
      </c>
      <c r="O26" s="122">
        <f t="shared" ref="O26" si="127">IFERROR(N26/L23,"-")</f>
        <v>9.3062605752961089E-2</v>
      </c>
      <c r="P26" s="340"/>
      <c r="Q26" s="34" t="s">
        <v>89</v>
      </c>
      <c r="R26" s="43">
        <v>427</v>
      </c>
      <c r="S26" s="133">
        <f t="shared" ref="S26" si="128">IFERROR(R26/P23,"-")</f>
        <v>0.14204923486360613</v>
      </c>
      <c r="T26" s="340"/>
      <c r="U26" s="34" t="s">
        <v>89</v>
      </c>
      <c r="V26" s="43">
        <v>336</v>
      </c>
      <c r="W26" s="122">
        <f t="shared" ref="W26" si="129">IFERROR(V26/T23,"-")</f>
        <v>0.17527386541471049</v>
      </c>
      <c r="X26" s="340"/>
      <c r="Y26" s="34" t="s">
        <v>89</v>
      </c>
      <c r="Z26" s="43">
        <v>172</v>
      </c>
      <c r="AA26" s="122">
        <f t="shared" ref="AA26" si="130">IFERROR(Z26/X23,"-")</f>
        <v>0.19239373601789708</v>
      </c>
      <c r="AB26" s="340"/>
      <c r="AC26" s="34" t="s">
        <v>89</v>
      </c>
      <c r="AD26" s="43">
        <v>56</v>
      </c>
      <c r="AE26" s="122">
        <f t="shared" ref="AE26" si="131">IFERROR(AD26/AB23,"-")</f>
        <v>0.1723076923076923</v>
      </c>
      <c r="AF26" s="340"/>
      <c r="AG26" s="34" t="s">
        <v>89</v>
      </c>
      <c r="AH26" s="43">
        <v>1331</v>
      </c>
      <c r="AI26" s="133">
        <f t="shared" ref="AI26" si="132">IFERROR(AH26/AF23,"-")</f>
        <v>0.13555351868825746</v>
      </c>
      <c r="AK26" s="120">
        <v>22</v>
      </c>
      <c r="AL26" s="56" t="s">
        <v>65</v>
      </c>
      <c r="AM26" s="159">
        <f t="shared" si="0"/>
        <v>0.68552780624629162</v>
      </c>
      <c r="AO26" s="113" t="str">
        <f t="shared" si="1"/>
        <v>池田市</v>
      </c>
      <c r="AP26" s="114">
        <f t="shared" si="2"/>
        <v>0.67891851482681287</v>
      </c>
      <c r="AQ26" s="114">
        <f t="shared" si="3"/>
        <v>0.67900000000000005</v>
      </c>
      <c r="AS26" s="114">
        <f t="shared" si="4"/>
        <v>0.68799999999999994</v>
      </c>
      <c r="AT26" s="113">
        <v>0</v>
      </c>
    </row>
    <row r="27" spans="2:46" s="20" customFormat="1">
      <c r="B27" s="316"/>
      <c r="C27" s="351"/>
      <c r="D27" s="340"/>
      <c r="E27" s="35" t="s">
        <v>90</v>
      </c>
      <c r="F27" s="44">
        <v>16</v>
      </c>
      <c r="G27" s="123">
        <f t="shared" ref="G27" si="133">IFERROR(F27/D23,"-")</f>
        <v>0.33333333333333331</v>
      </c>
      <c r="H27" s="340"/>
      <c r="I27" s="35" t="s">
        <v>90</v>
      </c>
      <c r="J27" s="44">
        <v>36</v>
      </c>
      <c r="K27" s="123">
        <f t="shared" ref="K27" si="134">IFERROR(J27/H23,"-")</f>
        <v>0.43373493975903615</v>
      </c>
      <c r="L27" s="340"/>
      <c r="M27" s="35" t="s">
        <v>90</v>
      </c>
      <c r="N27" s="44">
        <v>889</v>
      </c>
      <c r="O27" s="123">
        <f t="shared" ref="O27" si="135">IFERROR(N27/L23,"-")</f>
        <v>0.25070501974055276</v>
      </c>
      <c r="P27" s="340"/>
      <c r="Q27" s="35" t="s">
        <v>90</v>
      </c>
      <c r="R27" s="44">
        <v>902</v>
      </c>
      <c r="S27" s="134">
        <f t="shared" ref="S27" si="136">IFERROR(R27/P23,"-")</f>
        <v>0.30006653359946772</v>
      </c>
      <c r="T27" s="340"/>
      <c r="U27" s="35" t="s">
        <v>90</v>
      </c>
      <c r="V27" s="44">
        <v>648</v>
      </c>
      <c r="W27" s="123">
        <f t="shared" ref="W27" si="137">IFERROR(V27/T23,"-")</f>
        <v>0.3380281690140845</v>
      </c>
      <c r="X27" s="340"/>
      <c r="Y27" s="35" t="s">
        <v>90</v>
      </c>
      <c r="Z27" s="44">
        <v>285</v>
      </c>
      <c r="AA27" s="123">
        <f t="shared" ref="AA27" si="138">IFERROR(Z27/X23,"-")</f>
        <v>0.31879194630872482</v>
      </c>
      <c r="AB27" s="340"/>
      <c r="AC27" s="35" t="s">
        <v>90</v>
      </c>
      <c r="AD27" s="44">
        <v>78</v>
      </c>
      <c r="AE27" s="123">
        <f t="shared" ref="AE27" si="139">IFERROR(AD27/AB23,"-")</f>
        <v>0.24</v>
      </c>
      <c r="AF27" s="340"/>
      <c r="AG27" s="35" t="s">
        <v>90</v>
      </c>
      <c r="AH27" s="44">
        <v>2854</v>
      </c>
      <c r="AI27" s="134">
        <f t="shared" ref="AI27" si="140">IFERROR(AH27/AF23,"-")</f>
        <v>0.290660963438232</v>
      </c>
      <c r="AK27" s="120">
        <v>23</v>
      </c>
      <c r="AL27" s="56" t="s">
        <v>117</v>
      </c>
      <c r="AM27" s="159">
        <f t="shared" si="0"/>
        <v>0.69830762709100991</v>
      </c>
      <c r="AO27" s="113" t="str">
        <f t="shared" si="1"/>
        <v>高槻市</v>
      </c>
      <c r="AP27" s="114">
        <f t="shared" si="2"/>
        <v>0.67837479963760539</v>
      </c>
      <c r="AQ27" s="114">
        <f t="shared" si="3"/>
        <v>0.67800000000000005</v>
      </c>
      <c r="AS27" s="114">
        <f t="shared" si="4"/>
        <v>0.68799999999999994</v>
      </c>
      <c r="AT27" s="113">
        <v>0</v>
      </c>
    </row>
    <row r="28" spans="2:46" s="20" customFormat="1" ht="24">
      <c r="B28" s="299"/>
      <c r="C28" s="352"/>
      <c r="D28" s="341"/>
      <c r="E28" s="38" t="s">
        <v>176</v>
      </c>
      <c r="F28" s="45">
        <v>32</v>
      </c>
      <c r="G28" s="124">
        <f t="shared" ref="G28" si="141">IFERROR(F28/D23,"-")</f>
        <v>0.66666666666666663</v>
      </c>
      <c r="H28" s="341"/>
      <c r="I28" s="38" t="s">
        <v>176</v>
      </c>
      <c r="J28" s="45">
        <v>57</v>
      </c>
      <c r="K28" s="124">
        <f t="shared" ref="K28" si="142">IFERROR(J28/H23,"-")</f>
        <v>0.68674698795180722</v>
      </c>
      <c r="L28" s="341"/>
      <c r="M28" s="38" t="s">
        <v>176</v>
      </c>
      <c r="N28" s="45">
        <v>2256</v>
      </c>
      <c r="O28" s="124">
        <f t="shared" ref="O28" si="143">IFERROR(N28/L23,"-")</f>
        <v>0.63620981387478848</v>
      </c>
      <c r="P28" s="341"/>
      <c r="Q28" s="38" t="s">
        <v>176</v>
      </c>
      <c r="R28" s="45">
        <v>2193</v>
      </c>
      <c r="S28" s="124">
        <f t="shared" ref="S28" si="144">IFERROR(R28/P23,"-")</f>
        <v>0.72954091816367261</v>
      </c>
      <c r="T28" s="341"/>
      <c r="U28" s="38" t="s">
        <v>176</v>
      </c>
      <c r="V28" s="45">
        <v>1466</v>
      </c>
      <c r="W28" s="124">
        <f t="shared" ref="W28" si="145">IFERROR(V28/T23,"-")</f>
        <v>0.76473656755346897</v>
      </c>
      <c r="X28" s="341"/>
      <c r="Y28" s="38" t="s">
        <v>176</v>
      </c>
      <c r="Z28" s="45">
        <v>664</v>
      </c>
      <c r="AA28" s="124">
        <f t="shared" ref="AA28" si="146">IFERROR(Z28/X23,"-")</f>
        <v>0.74272930648769575</v>
      </c>
      <c r="AB28" s="341"/>
      <c r="AC28" s="38" t="s">
        <v>176</v>
      </c>
      <c r="AD28" s="45">
        <v>192</v>
      </c>
      <c r="AE28" s="124">
        <f t="shared" ref="AE28" si="147">IFERROR(AD28/AB23,"-")</f>
        <v>0.59076923076923082</v>
      </c>
      <c r="AF28" s="341"/>
      <c r="AG28" s="38" t="s">
        <v>176</v>
      </c>
      <c r="AH28" s="45">
        <v>6860</v>
      </c>
      <c r="AI28" s="124">
        <f t="shared" ref="AI28" si="148">IFERROR(AH28/AF23,"-")</f>
        <v>0.69864548324676645</v>
      </c>
      <c r="AK28" s="120">
        <v>24</v>
      </c>
      <c r="AL28" s="56" t="s">
        <v>118</v>
      </c>
      <c r="AM28" s="159">
        <f t="shared" si="0"/>
        <v>0.65958095238095238</v>
      </c>
      <c r="AO28" s="113" t="str">
        <f t="shared" si="1"/>
        <v>柏原市</v>
      </c>
      <c r="AP28" s="114">
        <f t="shared" si="2"/>
        <v>0.67764964305326747</v>
      </c>
      <c r="AQ28" s="114">
        <f t="shared" si="3"/>
        <v>0.67800000000000005</v>
      </c>
      <c r="AS28" s="114">
        <f t="shared" si="4"/>
        <v>0.68799999999999994</v>
      </c>
      <c r="AT28" s="113">
        <v>0</v>
      </c>
    </row>
    <row r="29" spans="2:46" s="20" customFormat="1">
      <c r="B29" s="298">
        <v>5</v>
      </c>
      <c r="C29" s="350" t="s">
        <v>105</v>
      </c>
      <c r="D29" s="339">
        <f>'市区町村別_在宅(医科)'!D11</f>
        <v>35</v>
      </c>
      <c r="E29" s="30" t="s">
        <v>86</v>
      </c>
      <c r="F29" s="242">
        <v>1</v>
      </c>
      <c r="G29" s="121">
        <f t="shared" ref="G29" si="149">IFERROR(F29/D29,"-")</f>
        <v>2.8571428571428571E-2</v>
      </c>
      <c r="H29" s="339">
        <f>'市区町村別_在宅(医科)'!M11</f>
        <v>68</v>
      </c>
      <c r="I29" s="30" t="s">
        <v>86</v>
      </c>
      <c r="J29" s="242">
        <v>2</v>
      </c>
      <c r="K29" s="121">
        <f t="shared" ref="K29" si="150">IFERROR(J29/H29,"-")</f>
        <v>2.9411764705882353E-2</v>
      </c>
      <c r="L29" s="339">
        <f>'市区町村別_在宅(医科)'!V11</f>
        <v>3043</v>
      </c>
      <c r="M29" s="30" t="s">
        <v>86</v>
      </c>
      <c r="N29" s="242">
        <v>182</v>
      </c>
      <c r="O29" s="121">
        <f t="shared" ref="O29" si="151">IFERROR(N29/L29,"-")</f>
        <v>5.9809398619783107E-2</v>
      </c>
      <c r="P29" s="339">
        <f>'市区町村別_在宅(医科)'!AE11</f>
        <v>2423</v>
      </c>
      <c r="Q29" s="30" t="s">
        <v>86</v>
      </c>
      <c r="R29" s="242">
        <v>294</v>
      </c>
      <c r="S29" s="132">
        <f t="shared" ref="S29" si="152">IFERROR(R29/P29,"-")</f>
        <v>0.12133718530747008</v>
      </c>
      <c r="T29" s="339">
        <f>'市区町村別_在宅(医科)'!AN11</f>
        <v>1614</v>
      </c>
      <c r="U29" s="30" t="s">
        <v>86</v>
      </c>
      <c r="V29" s="242">
        <v>342</v>
      </c>
      <c r="W29" s="121">
        <f t="shared" ref="W29" si="153">IFERROR(V29/T29,"-")</f>
        <v>0.21189591078066913</v>
      </c>
      <c r="X29" s="339">
        <f>'市区町村別_在宅(医科)'!AW11</f>
        <v>857</v>
      </c>
      <c r="Y29" s="30" t="s">
        <v>86</v>
      </c>
      <c r="Z29" s="242">
        <v>229</v>
      </c>
      <c r="AA29" s="121">
        <f t="shared" ref="AA29" si="154">IFERROR(Z29/X29,"-")</f>
        <v>0.26721120186697783</v>
      </c>
      <c r="AB29" s="339">
        <f>'市区町村別_在宅(医科)'!BF11</f>
        <v>325</v>
      </c>
      <c r="AC29" s="30" t="s">
        <v>86</v>
      </c>
      <c r="AD29" s="242">
        <v>82</v>
      </c>
      <c r="AE29" s="121">
        <f t="shared" ref="AE29" si="155">IFERROR(AD29/AB29,"-")</f>
        <v>0.25230769230769229</v>
      </c>
      <c r="AF29" s="339">
        <f>'市区町村別_在宅(医科)'!BO11</f>
        <v>8365</v>
      </c>
      <c r="AG29" s="30" t="s">
        <v>86</v>
      </c>
      <c r="AH29" s="242">
        <v>1132</v>
      </c>
      <c r="AI29" s="132">
        <f t="shared" ref="AI29" si="156">IFERROR(AH29/AF29,"-")</f>
        <v>0.13532576210400479</v>
      </c>
      <c r="AK29" s="120">
        <v>25</v>
      </c>
      <c r="AL29" s="56" t="s">
        <v>119</v>
      </c>
      <c r="AM29" s="159">
        <f t="shared" si="0"/>
        <v>0.66637352973507746</v>
      </c>
      <c r="AO29" s="113" t="str">
        <f t="shared" si="1"/>
        <v>泉佐野市</v>
      </c>
      <c r="AP29" s="114">
        <f t="shared" si="2"/>
        <v>0.67598035825437441</v>
      </c>
      <c r="AQ29" s="114">
        <f t="shared" si="3"/>
        <v>0.67600000000000005</v>
      </c>
      <c r="AS29" s="114">
        <f t="shared" si="4"/>
        <v>0.68799999999999994</v>
      </c>
      <c r="AT29" s="113">
        <v>0</v>
      </c>
    </row>
    <row r="30" spans="2:46" s="20" customFormat="1">
      <c r="B30" s="316"/>
      <c r="C30" s="351"/>
      <c r="D30" s="340"/>
      <c r="E30" s="31" t="s">
        <v>87</v>
      </c>
      <c r="F30" s="43">
        <v>11</v>
      </c>
      <c r="G30" s="122">
        <f t="shared" ref="G30" si="157">IFERROR(F30/D29,"-")</f>
        <v>0.31428571428571428</v>
      </c>
      <c r="H30" s="340"/>
      <c r="I30" s="31" t="s">
        <v>87</v>
      </c>
      <c r="J30" s="43">
        <v>25</v>
      </c>
      <c r="K30" s="122">
        <f t="shared" ref="K30" si="158">IFERROR(J30/H29,"-")</f>
        <v>0.36764705882352944</v>
      </c>
      <c r="L30" s="340"/>
      <c r="M30" s="31" t="s">
        <v>87</v>
      </c>
      <c r="N30" s="43">
        <v>715</v>
      </c>
      <c r="O30" s="122">
        <f t="shared" ref="O30" si="159">IFERROR(N30/L29,"-")</f>
        <v>0.23496549457771937</v>
      </c>
      <c r="P30" s="340"/>
      <c r="Q30" s="31" t="s">
        <v>87</v>
      </c>
      <c r="R30" s="43">
        <v>669</v>
      </c>
      <c r="S30" s="133">
        <f t="shared" ref="S30" si="160">IFERROR(R30/P29,"-")</f>
        <v>0.2761040033016921</v>
      </c>
      <c r="T30" s="340"/>
      <c r="U30" s="31" t="s">
        <v>87</v>
      </c>
      <c r="V30" s="43">
        <v>523</v>
      </c>
      <c r="W30" s="122">
        <f t="shared" ref="W30" si="161">IFERROR(V30/T29,"-")</f>
        <v>0.32403965303593557</v>
      </c>
      <c r="X30" s="340"/>
      <c r="Y30" s="31" t="s">
        <v>87</v>
      </c>
      <c r="Z30" s="43">
        <v>272</v>
      </c>
      <c r="AA30" s="122">
        <f t="shared" ref="AA30" si="162">IFERROR(Z30/X29,"-")</f>
        <v>0.31738623103850644</v>
      </c>
      <c r="AB30" s="340"/>
      <c r="AC30" s="31" t="s">
        <v>87</v>
      </c>
      <c r="AD30" s="43">
        <v>88</v>
      </c>
      <c r="AE30" s="122">
        <f t="shared" ref="AE30" si="163">IFERROR(AD30/AB29,"-")</f>
        <v>0.27076923076923076</v>
      </c>
      <c r="AF30" s="340"/>
      <c r="AG30" s="31" t="s">
        <v>87</v>
      </c>
      <c r="AH30" s="43">
        <v>2303</v>
      </c>
      <c r="AI30" s="133">
        <f t="shared" ref="AI30" si="164">IFERROR(AH30/AF29,"-")</f>
        <v>0.27531380753138074</v>
      </c>
      <c r="AK30" s="120">
        <v>26</v>
      </c>
      <c r="AL30" s="56" t="s">
        <v>37</v>
      </c>
      <c r="AM30" s="159">
        <f t="shared" si="0"/>
        <v>0.66283445811830088</v>
      </c>
      <c r="AO30" s="113" t="str">
        <f t="shared" si="1"/>
        <v>東淀川区</v>
      </c>
      <c r="AP30" s="114">
        <f t="shared" si="2"/>
        <v>0.67586145727083236</v>
      </c>
      <c r="AQ30" s="114">
        <f t="shared" si="3"/>
        <v>0.67600000000000005</v>
      </c>
      <c r="AS30" s="114">
        <f t="shared" si="4"/>
        <v>0.68799999999999994</v>
      </c>
      <c r="AT30" s="113">
        <v>0</v>
      </c>
    </row>
    <row r="31" spans="2:46" s="20" customFormat="1">
      <c r="B31" s="316"/>
      <c r="C31" s="351"/>
      <c r="D31" s="340"/>
      <c r="E31" s="34" t="s">
        <v>88</v>
      </c>
      <c r="F31" s="43">
        <v>10</v>
      </c>
      <c r="G31" s="122">
        <f t="shared" ref="G31" si="165">IFERROR(F31/D29,"-")</f>
        <v>0.2857142857142857</v>
      </c>
      <c r="H31" s="340"/>
      <c r="I31" s="34" t="s">
        <v>88</v>
      </c>
      <c r="J31" s="43">
        <v>23</v>
      </c>
      <c r="K31" s="122">
        <f t="shared" ref="K31" si="166">IFERROR(J31/H29,"-")</f>
        <v>0.33823529411764708</v>
      </c>
      <c r="L31" s="340"/>
      <c r="M31" s="34" t="s">
        <v>88</v>
      </c>
      <c r="N31" s="43">
        <v>946</v>
      </c>
      <c r="O31" s="122">
        <f t="shared" ref="O31" si="167">IFERROR(N31/L29,"-")</f>
        <v>0.31087742359513637</v>
      </c>
      <c r="P31" s="340"/>
      <c r="Q31" s="34" t="s">
        <v>88</v>
      </c>
      <c r="R31" s="43">
        <v>874</v>
      </c>
      <c r="S31" s="133">
        <f t="shared" ref="S31" si="168">IFERROR(R31/P29,"-")</f>
        <v>0.36070986380520015</v>
      </c>
      <c r="T31" s="340"/>
      <c r="U31" s="34" t="s">
        <v>88</v>
      </c>
      <c r="V31" s="43">
        <v>634</v>
      </c>
      <c r="W31" s="122">
        <f t="shared" ref="W31" si="169">IFERROR(V31/T29,"-")</f>
        <v>0.39281288723667906</v>
      </c>
      <c r="X31" s="340"/>
      <c r="Y31" s="34" t="s">
        <v>88</v>
      </c>
      <c r="Z31" s="43">
        <v>283</v>
      </c>
      <c r="AA31" s="122">
        <f t="shared" ref="AA31" si="170">IFERROR(Z31/X29,"-")</f>
        <v>0.33022170361726955</v>
      </c>
      <c r="AB31" s="340"/>
      <c r="AC31" s="34" t="s">
        <v>88</v>
      </c>
      <c r="AD31" s="43">
        <v>80</v>
      </c>
      <c r="AE31" s="122">
        <f t="shared" ref="AE31" si="171">IFERROR(AD31/AB29,"-")</f>
        <v>0.24615384615384617</v>
      </c>
      <c r="AF31" s="340"/>
      <c r="AG31" s="34" t="s">
        <v>88</v>
      </c>
      <c r="AH31" s="43">
        <v>2850</v>
      </c>
      <c r="AI31" s="133">
        <f t="shared" ref="AI31" si="172">IFERROR(AH31/AF29,"-")</f>
        <v>0.34070531978481772</v>
      </c>
      <c r="AK31" s="120">
        <v>27</v>
      </c>
      <c r="AL31" s="56" t="s">
        <v>38</v>
      </c>
      <c r="AM31" s="159">
        <f t="shared" si="0"/>
        <v>0.64084378145877186</v>
      </c>
      <c r="AO31" s="113" t="str">
        <f t="shared" si="1"/>
        <v>八尾市</v>
      </c>
      <c r="AP31" s="114">
        <f t="shared" si="2"/>
        <v>0.67578768783325249</v>
      </c>
      <c r="AQ31" s="114">
        <f t="shared" si="3"/>
        <v>0.67600000000000005</v>
      </c>
      <c r="AS31" s="114">
        <f t="shared" si="4"/>
        <v>0.68799999999999994</v>
      </c>
      <c r="AT31" s="113">
        <v>0</v>
      </c>
    </row>
    <row r="32" spans="2:46" s="20" customFormat="1">
      <c r="B32" s="316"/>
      <c r="C32" s="351"/>
      <c r="D32" s="340"/>
      <c r="E32" s="34" t="s">
        <v>89</v>
      </c>
      <c r="F32" s="43">
        <v>3</v>
      </c>
      <c r="G32" s="122">
        <f t="shared" ref="G32" si="173">IFERROR(F32/D29,"-")</f>
        <v>8.5714285714285715E-2</v>
      </c>
      <c r="H32" s="340"/>
      <c r="I32" s="34" t="s">
        <v>89</v>
      </c>
      <c r="J32" s="43">
        <v>7</v>
      </c>
      <c r="K32" s="122">
        <f t="shared" ref="K32" si="174">IFERROR(J32/H29,"-")</f>
        <v>0.10294117647058823</v>
      </c>
      <c r="L32" s="340"/>
      <c r="M32" s="34" t="s">
        <v>89</v>
      </c>
      <c r="N32" s="43">
        <v>246</v>
      </c>
      <c r="O32" s="122">
        <f t="shared" ref="O32" si="175">IFERROR(N32/L29,"-")</f>
        <v>8.0841275057509043E-2</v>
      </c>
      <c r="P32" s="340"/>
      <c r="Q32" s="34" t="s">
        <v>89</v>
      </c>
      <c r="R32" s="43">
        <v>293</v>
      </c>
      <c r="S32" s="133">
        <f t="shared" ref="S32" si="176">IFERROR(R32/P29,"-")</f>
        <v>0.12092447379281882</v>
      </c>
      <c r="T32" s="340"/>
      <c r="U32" s="34" t="s">
        <v>89</v>
      </c>
      <c r="V32" s="43">
        <v>261</v>
      </c>
      <c r="W32" s="122">
        <f t="shared" ref="W32" si="177">IFERROR(V32/T29,"-")</f>
        <v>0.16171003717472118</v>
      </c>
      <c r="X32" s="340"/>
      <c r="Y32" s="34" t="s">
        <v>89</v>
      </c>
      <c r="Z32" s="43">
        <v>154</v>
      </c>
      <c r="AA32" s="122">
        <f t="shared" ref="AA32" si="178">IFERROR(Z32/X29,"-")</f>
        <v>0.17969661610268378</v>
      </c>
      <c r="AB32" s="340"/>
      <c r="AC32" s="34" t="s">
        <v>89</v>
      </c>
      <c r="AD32" s="43">
        <v>54</v>
      </c>
      <c r="AE32" s="122">
        <f t="shared" ref="AE32" si="179">IFERROR(AD32/AB29,"-")</f>
        <v>0.16615384615384615</v>
      </c>
      <c r="AF32" s="340"/>
      <c r="AG32" s="34" t="s">
        <v>89</v>
      </c>
      <c r="AH32" s="43">
        <v>1018</v>
      </c>
      <c r="AI32" s="133">
        <f t="shared" ref="AI32" si="180">IFERROR(AH32/AF29,"-")</f>
        <v>0.12169754931261208</v>
      </c>
      <c r="AK32" s="120">
        <v>28</v>
      </c>
      <c r="AL32" s="56" t="s">
        <v>39</v>
      </c>
      <c r="AM32" s="159">
        <f t="shared" si="0"/>
        <v>0.65213872832369946</v>
      </c>
      <c r="AO32" s="113" t="str">
        <f t="shared" si="1"/>
        <v>吹田市</v>
      </c>
      <c r="AP32" s="114">
        <f t="shared" si="2"/>
        <v>0.67555748086721534</v>
      </c>
      <c r="AQ32" s="114">
        <f t="shared" si="3"/>
        <v>0.67600000000000005</v>
      </c>
      <c r="AS32" s="114">
        <f t="shared" si="4"/>
        <v>0.68799999999999994</v>
      </c>
      <c r="AT32" s="113">
        <v>0</v>
      </c>
    </row>
    <row r="33" spans="2:46" s="20" customFormat="1">
      <c r="B33" s="316"/>
      <c r="C33" s="351"/>
      <c r="D33" s="340"/>
      <c r="E33" s="35" t="s">
        <v>90</v>
      </c>
      <c r="F33" s="44">
        <v>10</v>
      </c>
      <c r="G33" s="123">
        <f t="shared" ref="G33" si="181">IFERROR(F33/D29,"-")</f>
        <v>0.2857142857142857</v>
      </c>
      <c r="H33" s="340"/>
      <c r="I33" s="35" t="s">
        <v>90</v>
      </c>
      <c r="J33" s="44">
        <v>21</v>
      </c>
      <c r="K33" s="123">
        <f t="shared" ref="K33" si="182">IFERROR(J33/H29,"-")</f>
        <v>0.30882352941176472</v>
      </c>
      <c r="L33" s="340"/>
      <c r="M33" s="35" t="s">
        <v>90</v>
      </c>
      <c r="N33" s="44">
        <v>723</v>
      </c>
      <c r="O33" s="123">
        <f t="shared" ref="O33" si="183">IFERROR(N33/L29,"-")</f>
        <v>0.23759447913243509</v>
      </c>
      <c r="P33" s="340"/>
      <c r="Q33" s="35" t="s">
        <v>90</v>
      </c>
      <c r="R33" s="44">
        <v>684</v>
      </c>
      <c r="S33" s="134">
        <f t="shared" ref="S33" si="184">IFERROR(R33/P29,"-")</f>
        <v>0.28229467602146102</v>
      </c>
      <c r="T33" s="340"/>
      <c r="U33" s="35" t="s">
        <v>90</v>
      </c>
      <c r="V33" s="44">
        <v>461</v>
      </c>
      <c r="W33" s="123">
        <f t="shared" ref="W33" si="185">IFERROR(V33/T29,"-")</f>
        <v>0.28562577447335813</v>
      </c>
      <c r="X33" s="340"/>
      <c r="Y33" s="35" t="s">
        <v>90</v>
      </c>
      <c r="Z33" s="44">
        <v>229</v>
      </c>
      <c r="AA33" s="123">
        <f t="shared" ref="AA33" si="186">IFERROR(Z33/X29,"-")</f>
        <v>0.26721120186697783</v>
      </c>
      <c r="AB33" s="340"/>
      <c r="AC33" s="35" t="s">
        <v>90</v>
      </c>
      <c r="AD33" s="44">
        <v>94</v>
      </c>
      <c r="AE33" s="123">
        <f t="shared" ref="AE33" si="187">IFERROR(AD33/AB29,"-")</f>
        <v>0.28923076923076924</v>
      </c>
      <c r="AF33" s="340"/>
      <c r="AG33" s="35" t="s">
        <v>90</v>
      </c>
      <c r="AH33" s="44">
        <v>2222</v>
      </c>
      <c r="AI33" s="134">
        <f t="shared" ref="AI33" si="188">IFERROR(AH33/AF29,"-")</f>
        <v>0.26563060370591751</v>
      </c>
      <c r="AK33" s="120">
        <v>29</v>
      </c>
      <c r="AL33" s="56" t="s">
        <v>40</v>
      </c>
      <c r="AM33" s="159">
        <f t="shared" si="0"/>
        <v>0.66395262768319763</v>
      </c>
      <c r="AO33" s="113" t="str">
        <f t="shared" si="1"/>
        <v>島本町</v>
      </c>
      <c r="AP33" s="114">
        <f t="shared" si="2"/>
        <v>0.67435158501440917</v>
      </c>
      <c r="AQ33" s="114">
        <f t="shared" si="3"/>
        <v>0.67400000000000004</v>
      </c>
      <c r="AS33" s="114">
        <f t="shared" si="4"/>
        <v>0.68799999999999994</v>
      </c>
      <c r="AT33" s="113">
        <v>0</v>
      </c>
    </row>
    <row r="34" spans="2:46" s="20" customFormat="1" ht="24">
      <c r="B34" s="299"/>
      <c r="C34" s="352"/>
      <c r="D34" s="341"/>
      <c r="E34" s="38" t="s">
        <v>176</v>
      </c>
      <c r="F34" s="45">
        <v>25</v>
      </c>
      <c r="G34" s="124">
        <f t="shared" ref="G34" si="189">IFERROR(F34/D29,"-")</f>
        <v>0.7142857142857143</v>
      </c>
      <c r="H34" s="341"/>
      <c r="I34" s="38" t="s">
        <v>176</v>
      </c>
      <c r="J34" s="45">
        <v>49</v>
      </c>
      <c r="K34" s="124">
        <f t="shared" ref="K34" si="190">IFERROR(J34/H29,"-")</f>
        <v>0.72058823529411764</v>
      </c>
      <c r="L34" s="341"/>
      <c r="M34" s="38" t="s">
        <v>176</v>
      </c>
      <c r="N34" s="45">
        <v>1720</v>
      </c>
      <c r="O34" s="124">
        <f t="shared" ref="O34" si="191">IFERROR(N34/L29,"-")</f>
        <v>0.56523167926388429</v>
      </c>
      <c r="P34" s="341"/>
      <c r="Q34" s="38" t="s">
        <v>176</v>
      </c>
      <c r="R34" s="45">
        <v>1545</v>
      </c>
      <c r="S34" s="124">
        <f t="shared" ref="S34" si="192">IFERROR(R34/P29,"-")</f>
        <v>0.6376392901361948</v>
      </c>
      <c r="T34" s="341"/>
      <c r="U34" s="38" t="s">
        <v>176</v>
      </c>
      <c r="V34" s="45">
        <v>1135</v>
      </c>
      <c r="W34" s="124">
        <f t="shared" ref="W34" si="193">IFERROR(V34/T29,"-")</f>
        <v>0.70322180916976451</v>
      </c>
      <c r="X34" s="341"/>
      <c r="Y34" s="38" t="s">
        <v>176</v>
      </c>
      <c r="Z34" s="45">
        <v>569</v>
      </c>
      <c r="AA34" s="124">
        <f t="shared" ref="AA34" si="194">IFERROR(Z34/X29,"-")</f>
        <v>0.66394399066511089</v>
      </c>
      <c r="AB34" s="341"/>
      <c r="AC34" s="38" t="s">
        <v>176</v>
      </c>
      <c r="AD34" s="45">
        <v>205</v>
      </c>
      <c r="AE34" s="124">
        <f t="shared" ref="AE34" si="195">IFERROR(AD34/AB29,"-")</f>
        <v>0.63076923076923075</v>
      </c>
      <c r="AF34" s="341"/>
      <c r="AG34" s="38" t="s">
        <v>176</v>
      </c>
      <c r="AH34" s="45">
        <v>5248</v>
      </c>
      <c r="AI34" s="124">
        <f t="shared" ref="AI34" si="196">IFERROR(AH34/AF29,"-")</f>
        <v>0.62737597130902567</v>
      </c>
      <c r="AK34" s="120">
        <v>30</v>
      </c>
      <c r="AL34" s="56" t="s">
        <v>41</v>
      </c>
      <c r="AM34" s="159">
        <f t="shared" si="0"/>
        <v>0.6675119331742243</v>
      </c>
      <c r="AO34" s="113" t="str">
        <f t="shared" si="1"/>
        <v>茨木市</v>
      </c>
      <c r="AP34" s="114">
        <f t="shared" si="2"/>
        <v>0.67379870576896594</v>
      </c>
      <c r="AQ34" s="114">
        <f t="shared" si="3"/>
        <v>0.67400000000000004</v>
      </c>
      <c r="AS34" s="114">
        <f t="shared" si="4"/>
        <v>0.68799999999999994</v>
      </c>
      <c r="AT34" s="113">
        <v>0</v>
      </c>
    </row>
    <row r="35" spans="2:46" s="20" customFormat="1">
      <c r="B35" s="298">
        <v>6</v>
      </c>
      <c r="C35" s="350" t="s">
        <v>106</v>
      </c>
      <c r="D35" s="339">
        <f>'市区町村別_在宅(医科)'!D12</f>
        <v>59</v>
      </c>
      <c r="E35" s="30" t="s">
        <v>86</v>
      </c>
      <c r="F35" s="242">
        <v>4</v>
      </c>
      <c r="G35" s="121">
        <f t="shared" ref="G35" si="197">IFERROR(F35/D35,"-")</f>
        <v>6.7796610169491525E-2</v>
      </c>
      <c r="H35" s="339">
        <f>'市区町村別_在宅(医科)'!M12</f>
        <v>134</v>
      </c>
      <c r="I35" s="30" t="s">
        <v>86</v>
      </c>
      <c r="J35" s="242">
        <v>8</v>
      </c>
      <c r="K35" s="121">
        <f t="shared" ref="K35" si="198">IFERROR(J35/H35,"-")</f>
        <v>5.9701492537313432E-2</v>
      </c>
      <c r="L35" s="339">
        <f>'市区町村別_在宅(医科)'!V12</f>
        <v>4526</v>
      </c>
      <c r="M35" s="30" t="s">
        <v>86</v>
      </c>
      <c r="N35" s="242">
        <v>283</v>
      </c>
      <c r="O35" s="121">
        <f t="shared" ref="O35" si="199">IFERROR(N35/L35,"-")</f>
        <v>6.2527618205921343E-2</v>
      </c>
      <c r="P35" s="339">
        <f>'市区町村別_在宅(医科)'!AE12</f>
        <v>3537</v>
      </c>
      <c r="Q35" s="30" t="s">
        <v>86</v>
      </c>
      <c r="R35" s="242">
        <v>442</v>
      </c>
      <c r="S35" s="132">
        <f t="shared" ref="S35" si="200">IFERROR(R35/P35,"-")</f>
        <v>0.12496465931580436</v>
      </c>
      <c r="T35" s="339">
        <f>'市区町村別_在宅(医科)'!AN12</f>
        <v>2447</v>
      </c>
      <c r="U35" s="30" t="s">
        <v>86</v>
      </c>
      <c r="V35" s="242">
        <v>513</v>
      </c>
      <c r="W35" s="121">
        <f t="shared" ref="W35" si="201">IFERROR(V35/T35,"-")</f>
        <v>0.20964446260727421</v>
      </c>
      <c r="X35" s="339">
        <f>'市区町村別_在宅(医科)'!AW12</f>
        <v>1073</v>
      </c>
      <c r="Y35" s="30" t="s">
        <v>86</v>
      </c>
      <c r="Z35" s="242">
        <v>312</v>
      </c>
      <c r="AA35" s="121">
        <f t="shared" ref="AA35" si="202">IFERROR(Z35/X35,"-")</f>
        <v>0.29077353215284252</v>
      </c>
      <c r="AB35" s="339">
        <f>'市区町村別_在宅(医科)'!BF12</f>
        <v>373</v>
      </c>
      <c r="AC35" s="30" t="s">
        <v>86</v>
      </c>
      <c r="AD35" s="242">
        <v>116</v>
      </c>
      <c r="AE35" s="121">
        <f t="shared" ref="AE35" si="203">IFERROR(AD35/AB35,"-")</f>
        <v>0.31099195710455763</v>
      </c>
      <c r="AF35" s="339">
        <f>'市区町村別_在宅(医科)'!BO12</f>
        <v>12149</v>
      </c>
      <c r="AG35" s="30" t="s">
        <v>86</v>
      </c>
      <c r="AH35" s="242">
        <v>1678</v>
      </c>
      <c r="AI35" s="132">
        <f t="shared" ref="AI35" si="204">IFERROR(AH35/AF35,"-")</f>
        <v>0.13811836365132932</v>
      </c>
      <c r="AK35" s="120">
        <v>31</v>
      </c>
      <c r="AL35" s="56" t="s">
        <v>42</v>
      </c>
      <c r="AM35" s="159">
        <f t="shared" si="0"/>
        <v>0.63651916945330123</v>
      </c>
      <c r="AO35" s="113" t="str">
        <f t="shared" si="1"/>
        <v>守口市</v>
      </c>
      <c r="AP35" s="114">
        <f t="shared" si="2"/>
        <v>0.67292765555984391</v>
      </c>
      <c r="AQ35" s="114">
        <f t="shared" si="3"/>
        <v>0.67300000000000004</v>
      </c>
      <c r="AS35" s="114">
        <f t="shared" si="4"/>
        <v>0.68799999999999994</v>
      </c>
      <c r="AT35" s="113">
        <v>0</v>
      </c>
    </row>
    <row r="36" spans="2:46" s="20" customFormat="1">
      <c r="B36" s="316"/>
      <c r="C36" s="351"/>
      <c r="D36" s="340"/>
      <c r="E36" s="31" t="s">
        <v>87</v>
      </c>
      <c r="F36" s="43">
        <v>17</v>
      </c>
      <c r="G36" s="122">
        <f t="shared" ref="G36" si="205">IFERROR(F36/D35,"-")</f>
        <v>0.28813559322033899</v>
      </c>
      <c r="H36" s="340"/>
      <c r="I36" s="31" t="s">
        <v>87</v>
      </c>
      <c r="J36" s="43">
        <v>57</v>
      </c>
      <c r="K36" s="122">
        <f t="shared" ref="K36" si="206">IFERROR(J36/H35,"-")</f>
        <v>0.42537313432835822</v>
      </c>
      <c r="L36" s="340"/>
      <c r="M36" s="31" t="s">
        <v>87</v>
      </c>
      <c r="N36" s="43">
        <v>1183</v>
      </c>
      <c r="O36" s="122">
        <f t="shared" ref="O36" si="207">IFERROR(N36/L35,"-")</f>
        <v>0.26137870083959347</v>
      </c>
      <c r="P36" s="340"/>
      <c r="Q36" s="31" t="s">
        <v>87</v>
      </c>
      <c r="R36" s="43">
        <v>1166</v>
      </c>
      <c r="S36" s="133">
        <f t="shared" ref="S36" si="208">IFERROR(R36/P35,"-")</f>
        <v>0.32965790217698615</v>
      </c>
      <c r="T36" s="340"/>
      <c r="U36" s="31" t="s">
        <v>87</v>
      </c>
      <c r="V36" s="43">
        <v>833</v>
      </c>
      <c r="W36" s="122">
        <f t="shared" ref="W36" si="209">IFERROR(V36/T35,"-")</f>
        <v>0.34041683694319574</v>
      </c>
      <c r="X36" s="340"/>
      <c r="Y36" s="31" t="s">
        <v>87</v>
      </c>
      <c r="Z36" s="43">
        <v>371</v>
      </c>
      <c r="AA36" s="122">
        <f t="shared" ref="AA36" si="210">IFERROR(Z36/X35,"-")</f>
        <v>0.34575955265610436</v>
      </c>
      <c r="AB36" s="340"/>
      <c r="AC36" s="31" t="s">
        <v>87</v>
      </c>
      <c r="AD36" s="43">
        <v>106</v>
      </c>
      <c r="AE36" s="122">
        <f t="shared" ref="AE36" si="211">IFERROR(AD36/AB35,"-")</f>
        <v>0.28418230563002683</v>
      </c>
      <c r="AF36" s="340"/>
      <c r="AG36" s="31" t="s">
        <v>87</v>
      </c>
      <c r="AH36" s="43">
        <v>3733</v>
      </c>
      <c r="AI36" s="133">
        <f t="shared" ref="AI36" si="212">IFERROR(AH36/AF35,"-")</f>
        <v>0.30726808790846982</v>
      </c>
      <c r="AK36" s="120">
        <v>32</v>
      </c>
      <c r="AL36" s="56" t="s">
        <v>43</v>
      </c>
      <c r="AM36" s="159">
        <f t="shared" si="0"/>
        <v>0.64744822650623968</v>
      </c>
      <c r="AO36" s="113" t="str">
        <f t="shared" si="1"/>
        <v>旭区</v>
      </c>
      <c r="AP36" s="114">
        <f t="shared" si="2"/>
        <v>0.67280536213964992</v>
      </c>
      <c r="AQ36" s="114">
        <f t="shared" si="3"/>
        <v>0.67300000000000004</v>
      </c>
      <c r="AS36" s="114">
        <f t="shared" si="4"/>
        <v>0.68799999999999994</v>
      </c>
      <c r="AT36" s="113">
        <v>0</v>
      </c>
    </row>
    <row r="37" spans="2:46" s="20" customFormat="1">
      <c r="B37" s="316"/>
      <c r="C37" s="351"/>
      <c r="D37" s="340"/>
      <c r="E37" s="34" t="s">
        <v>88</v>
      </c>
      <c r="F37" s="43">
        <v>24</v>
      </c>
      <c r="G37" s="122">
        <f t="shared" ref="G37" si="213">IFERROR(F37/D35,"-")</f>
        <v>0.40677966101694918</v>
      </c>
      <c r="H37" s="340"/>
      <c r="I37" s="34" t="s">
        <v>88</v>
      </c>
      <c r="J37" s="43">
        <v>49</v>
      </c>
      <c r="K37" s="122">
        <f t="shared" ref="K37" si="214">IFERROR(J37/H35,"-")</f>
        <v>0.36567164179104478</v>
      </c>
      <c r="L37" s="340"/>
      <c r="M37" s="34" t="s">
        <v>88</v>
      </c>
      <c r="N37" s="43">
        <v>1706</v>
      </c>
      <c r="O37" s="122">
        <f t="shared" ref="O37" si="215">IFERROR(N37/L35,"-")</f>
        <v>0.37693327441449404</v>
      </c>
      <c r="P37" s="340"/>
      <c r="Q37" s="34" t="s">
        <v>88</v>
      </c>
      <c r="R37" s="43">
        <v>1603</v>
      </c>
      <c r="S37" s="133">
        <f t="shared" ref="S37" si="216">IFERROR(R37/P35,"-")</f>
        <v>0.45320893412496466</v>
      </c>
      <c r="T37" s="340"/>
      <c r="U37" s="34" t="s">
        <v>88</v>
      </c>
      <c r="V37" s="43">
        <v>1123</v>
      </c>
      <c r="W37" s="122">
        <f t="shared" ref="W37" si="217">IFERROR(V37/T35,"-")</f>
        <v>0.45892930118512465</v>
      </c>
      <c r="X37" s="340"/>
      <c r="Y37" s="34" t="s">
        <v>88</v>
      </c>
      <c r="Z37" s="43">
        <v>478</v>
      </c>
      <c r="AA37" s="122">
        <f t="shared" ref="AA37" si="218">IFERROR(Z37/X35,"-")</f>
        <v>0.44547996272134205</v>
      </c>
      <c r="AB37" s="340"/>
      <c r="AC37" s="34" t="s">
        <v>88</v>
      </c>
      <c r="AD37" s="43">
        <v>136</v>
      </c>
      <c r="AE37" s="122">
        <f t="shared" ref="AE37" si="219">IFERROR(AD37/AB35,"-")</f>
        <v>0.36461126005361932</v>
      </c>
      <c r="AF37" s="340"/>
      <c r="AG37" s="34" t="s">
        <v>88</v>
      </c>
      <c r="AH37" s="43">
        <v>5119</v>
      </c>
      <c r="AI37" s="133">
        <f t="shared" ref="AI37" si="220">IFERROR(AH37/AF35,"-")</f>
        <v>0.42135155156803028</v>
      </c>
      <c r="AK37" s="120">
        <v>33</v>
      </c>
      <c r="AL37" s="56" t="s">
        <v>44</v>
      </c>
      <c r="AM37" s="159">
        <f t="shared" si="0"/>
        <v>0.65373470701867353</v>
      </c>
      <c r="AO37" s="113" t="str">
        <f t="shared" si="1"/>
        <v>阪南市</v>
      </c>
      <c r="AP37" s="114">
        <f t="shared" si="2"/>
        <v>0.67158750534873768</v>
      </c>
      <c r="AQ37" s="114">
        <f t="shared" si="3"/>
        <v>0.67200000000000004</v>
      </c>
      <c r="AS37" s="114">
        <f t="shared" si="4"/>
        <v>0.68799999999999994</v>
      </c>
      <c r="AT37" s="113">
        <v>0</v>
      </c>
    </row>
    <row r="38" spans="2:46" s="20" customFormat="1">
      <c r="B38" s="316"/>
      <c r="C38" s="351"/>
      <c r="D38" s="340"/>
      <c r="E38" s="34" t="s">
        <v>89</v>
      </c>
      <c r="F38" s="43">
        <v>4</v>
      </c>
      <c r="G38" s="122">
        <f t="shared" ref="G38" si="221">IFERROR(F38/D35,"-")</f>
        <v>6.7796610169491525E-2</v>
      </c>
      <c r="H38" s="340"/>
      <c r="I38" s="34" t="s">
        <v>89</v>
      </c>
      <c r="J38" s="43">
        <v>10</v>
      </c>
      <c r="K38" s="122">
        <f t="shared" ref="K38" si="222">IFERROR(J38/H35,"-")</f>
        <v>7.4626865671641784E-2</v>
      </c>
      <c r="L38" s="340"/>
      <c r="M38" s="34" t="s">
        <v>89</v>
      </c>
      <c r="N38" s="43">
        <v>369</v>
      </c>
      <c r="O38" s="122">
        <f t="shared" ref="O38" si="223">IFERROR(N38/L35,"-")</f>
        <v>8.1528943879805568E-2</v>
      </c>
      <c r="P38" s="340"/>
      <c r="Q38" s="34" t="s">
        <v>89</v>
      </c>
      <c r="R38" s="43">
        <v>453</v>
      </c>
      <c r="S38" s="133">
        <f t="shared" ref="S38" si="224">IFERROR(R38/P35,"-")</f>
        <v>0.12807463952502121</v>
      </c>
      <c r="T38" s="340"/>
      <c r="U38" s="34" t="s">
        <v>89</v>
      </c>
      <c r="V38" s="43">
        <v>389</v>
      </c>
      <c r="W38" s="122">
        <f t="shared" ref="W38" si="225">IFERROR(V38/T35,"-")</f>
        <v>0.15897016755210461</v>
      </c>
      <c r="X38" s="340"/>
      <c r="Y38" s="34" t="s">
        <v>89</v>
      </c>
      <c r="Z38" s="43">
        <v>191</v>
      </c>
      <c r="AA38" s="122">
        <f t="shared" ref="AA38" si="226">IFERROR(Z38/X35,"-")</f>
        <v>0.17800559179869524</v>
      </c>
      <c r="AB38" s="340"/>
      <c r="AC38" s="34" t="s">
        <v>89</v>
      </c>
      <c r="AD38" s="43">
        <v>71</v>
      </c>
      <c r="AE38" s="122">
        <f t="shared" ref="AE38" si="227">IFERROR(AD38/AB35,"-")</f>
        <v>0.19034852546916889</v>
      </c>
      <c r="AF38" s="340"/>
      <c r="AG38" s="34" t="s">
        <v>89</v>
      </c>
      <c r="AH38" s="43">
        <v>1487</v>
      </c>
      <c r="AI38" s="133">
        <f t="shared" ref="AI38" si="228">IFERROR(AH38/AF35,"-")</f>
        <v>0.12239690509506955</v>
      </c>
      <c r="AK38" s="120">
        <v>34</v>
      </c>
      <c r="AL38" s="56" t="s">
        <v>46</v>
      </c>
      <c r="AM38" s="159">
        <f t="shared" si="0"/>
        <v>0.66750917526487086</v>
      </c>
      <c r="AO38" s="113" t="str">
        <f t="shared" si="1"/>
        <v>城東区</v>
      </c>
      <c r="AP38" s="114">
        <f t="shared" si="2"/>
        <v>0.67025676727138706</v>
      </c>
      <c r="AQ38" s="114">
        <f t="shared" si="3"/>
        <v>0.67</v>
      </c>
      <c r="AS38" s="114">
        <f t="shared" si="4"/>
        <v>0.68799999999999994</v>
      </c>
      <c r="AT38" s="113">
        <v>0</v>
      </c>
    </row>
    <row r="39" spans="2:46" s="20" customFormat="1">
      <c r="B39" s="316"/>
      <c r="C39" s="351"/>
      <c r="D39" s="340"/>
      <c r="E39" s="35" t="s">
        <v>90</v>
      </c>
      <c r="F39" s="44">
        <v>17</v>
      </c>
      <c r="G39" s="123">
        <f t="shared" ref="G39" si="229">IFERROR(F39/D35,"-")</f>
        <v>0.28813559322033899</v>
      </c>
      <c r="H39" s="340"/>
      <c r="I39" s="35" t="s">
        <v>90</v>
      </c>
      <c r="J39" s="44">
        <v>53</v>
      </c>
      <c r="K39" s="123">
        <f t="shared" ref="K39" si="230">IFERROR(J39/H35,"-")</f>
        <v>0.39552238805970147</v>
      </c>
      <c r="L39" s="340"/>
      <c r="M39" s="35" t="s">
        <v>90</v>
      </c>
      <c r="N39" s="44">
        <v>980</v>
      </c>
      <c r="O39" s="123">
        <f t="shared" ref="O39" si="231">IFERROR(N39/L35,"-")</f>
        <v>0.21652673442333187</v>
      </c>
      <c r="P39" s="340"/>
      <c r="Q39" s="35" t="s">
        <v>90</v>
      </c>
      <c r="R39" s="44">
        <v>888</v>
      </c>
      <c r="S39" s="134">
        <f t="shared" ref="S39" si="232">IFERROR(R39/P35,"-")</f>
        <v>0.2510602205258694</v>
      </c>
      <c r="T39" s="340"/>
      <c r="U39" s="35" t="s">
        <v>90</v>
      </c>
      <c r="V39" s="44">
        <v>655</v>
      </c>
      <c r="W39" s="123">
        <f t="shared" ref="W39" si="233">IFERROR(V39/T35,"-")</f>
        <v>0.26767470371883939</v>
      </c>
      <c r="X39" s="340"/>
      <c r="Y39" s="35" t="s">
        <v>90</v>
      </c>
      <c r="Z39" s="44">
        <v>309</v>
      </c>
      <c r="AA39" s="123">
        <f t="shared" ref="AA39" si="234">IFERROR(Z39/X35,"-")</f>
        <v>0.28797763280521899</v>
      </c>
      <c r="AB39" s="340"/>
      <c r="AC39" s="35" t="s">
        <v>90</v>
      </c>
      <c r="AD39" s="44">
        <v>88</v>
      </c>
      <c r="AE39" s="123">
        <f t="shared" ref="AE39" si="235">IFERROR(AD39/AB35,"-")</f>
        <v>0.2359249329758713</v>
      </c>
      <c r="AF39" s="340"/>
      <c r="AG39" s="35" t="s">
        <v>90</v>
      </c>
      <c r="AH39" s="44">
        <v>2990</v>
      </c>
      <c r="AI39" s="134">
        <f t="shared" ref="AI39" si="236">IFERROR(AH39/AF35,"-")</f>
        <v>0.24611079101160591</v>
      </c>
      <c r="AK39" s="120">
        <v>35</v>
      </c>
      <c r="AL39" s="56" t="s">
        <v>3</v>
      </c>
      <c r="AM39" s="159">
        <f t="shared" si="0"/>
        <v>0.65690477836940742</v>
      </c>
      <c r="AO39" s="113" t="str">
        <f t="shared" si="1"/>
        <v>大阪狭山市</v>
      </c>
      <c r="AP39" s="114">
        <f t="shared" si="2"/>
        <v>0.66994128274616083</v>
      </c>
      <c r="AQ39" s="114">
        <f t="shared" si="3"/>
        <v>0.67</v>
      </c>
      <c r="AS39" s="114">
        <f t="shared" si="4"/>
        <v>0.68799999999999994</v>
      </c>
      <c r="AT39" s="113">
        <v>0</v>
      </c>
    </row>
    <row r="40" spans="2:46" s="20" customFormat="1" ht="24">
      <c r="B40" s="299"/>
      <c r="C40" s="352"/>
      <c r="D40" s="341"/>
      <c r="E40" s="38" t="s">
        <v>176</v>
      </c>
      <c r="F40" s="45">
        <v>38</v>
      </c>
      <c r="G40" s="124">
        <f t="shared" ref="G40" si="237">IFERROR(F40/D35,"-")</f>
        <v>0.64406779661016944</v>
      </c>
      <c r="H40" s="341"/>
      <c r="I40" s="38" t="s">
        <v>176</v>
      </c>
      <c r="J40" s="45">
        <v>100</v>
      </c>
      <c r="K40" s="124">
        <f t="shared" ref="K40" si="238">IFERROR(J40/H35,"-")</f>
        <v>0.74626865671641796</v>
      </c>
      <c r="L40" s="341"/>
      <c r="M40" s="38" t="s">
        <v>176</v>
      </c>
      <c r="N40" s="45">
        <v>2763</v>
      </c>
      <c r="O40" s="124">
        <f t="shared" ref="O40" si="239">IFERROR(N40/L35,"-")</f>
        <v>0.61047282368537337</v>
      </c>
      <c r="P40" s="341"/>
      <c r="Q40" s="38" t="s">
        <v>176</v>
      </c>
      <c r="R40" s="45">
        <v>2513</v>
      </c>
      <c r="S40" s="124">
        <f t="shared" ref="S40" si="240">IFERROR(R40/P35,"-")</f>
        <v>0.71048911506926771</v>
      </c>
      <c r="T40" s="341"/>
      <c r="U40" s="38" t="s">
        <v>176</v>
      </c>
      <c r="V40" s="45">
        <v>1808</v>
      </c>
      <c r="W40" s="124">
        <f t="shared" ref="W40" si="241">IFERROR(V40/T35,"-")</f>
        <v>0.73886391499795667</v>
      </c>
      <c r="X40" s="341"/>
      <c r="Y40" s="38" t="s">
        <v>176</v>
      </c>
      <c r="Z40" s="45">
        <v>794</v>
      </c>
      <c r="AA40" s="124">
        <f t="shared" ref="AA40" si="242">IFERROR(Z40/X35,"-")</f>
        <v>0.73998136067101583</v>
      </c>
      <c r="AB40" s="341"/>
      <c r="AC40" s="38" t="s">
        <v>176</v>
      </c>
      <c r="AD40" s="45">
        <v>248</v>
      </c>
      <c r="AE40" s="124">
        <f t="shared" ref="AE40" si="243">IFERROR(AD40/AB35,"-")</f>
        <v>0.66487935656836461</v>
      </c>
      <c r="AF40" s="341"/>
      <c r="AG40" s="38" t="s">
        <v>176</v>
      </c>
      <c r="AH40" s="45">
        <v>8264</v>
      </c>
      <c r="AI40" s="124">
        <f t="shared" ref="AI40" si="244">IFERROR(AH40/AF35,"-")</f>
        <v>0.68022059428759574</v>
      </c>
      <c r="AK40" s="120">
        <v>36</v>
      </c>
      <c r="AL40" s="56" t="s">
        <v>4</v>
      </c>
      <c r="AM40" s="159">
        <f t="shared" si="0"/>
        <v>0.67891851482681287</v>
      </c>
      <c r="AO40" s="113" t="str">
        <f t="shared" si="1"/>
        <v>堺市西区</v>
      </c>
      <c r="AP40" s="114">
        <f t="shared" si="2"/>
        <v>0.6675119331742243</v>
      </c>
      <c r="AQ40" s="114">
        <f t="shared" si="3"/>
        <v>0.66800000000000004</v>
      </c>
      <c r="AS40" s="114">
        <f t="shared" si="4"/>
        <v>0.68799999999999994</v>
      </c>
      <c r="AT40" s="113">
        <v>0</v>
      </c>
    </row>
    <row r="41" spans="2:46" s="20" customFormat="1">
      <c r="B41" s="298">
        <v>7</v>
      </c>
      <c r="C41" s="350" t="s">
        <v>107</v>
      </c>
      <c r="D41" s="339">
        <f>'市区町村別_在宅(医科)'!D13</f>
        <v>61</v>
      </c>
      <c r="E41" s="30" t="s">
        <v>86</v>
      </c>
      <c r="F41" s="242">
        <v>6</v>
      </c>
      <c r="G41" s="121">
        <f t="shared" ref="G41" si="245">IFERROR(F41/D41,"-")</f>
        <v>9.8360655737704916E-2</v>
      </c>
      <c r="H41" s="339">
        <f>'市区町村別_在宅(医科)'!M13</f>
        <v>117</v>
      </c>
      <c r="I41" s="30" t="s">
        <v>86</v>
      </c>
      <c r="J41" s="242">
        <v>7</v>
      </c>
      <c r="K41" s="121">
        <f t="shared" ref="K41" si="246">IFERROR(J41/H41,"-")</f>
        <v>5.9829059829059832E-2</v>
      </c>
      <c r="L41" s="339">
        <f>'市区町村別_在宅(医科)'!V13</f>
        <v>4122</v>
      </c>
      <c r="M41" s="30" t="s">
        <v>86</v>
      </c>
      <c r="N41" s="242">
        <v>308</v>
      </c>
      <c r="O41" s="121">
        <f t="shared" ref="O41" si="247">IFERROR(N41/L41,"-")</f>
        <v>7.472100921882581E-2</v>
      </c>
      <c r="P41" s="339">
        <f>'市区町村別_在宅(医科)'!AE13</f>
        <v>3161</v>
      </c>
      <c r="Q41" s="30" t="s">
        <v>86</v>
      </c>
      <c r="R41" s="242">
        <v>467</v>
      </c>
      <c r="S41" s="132">
        <f t="shared" ref="S41" si="248">IFERROR(R41/P41,"-")</f>
        <v>0.14773805757671624</v>
      </c>
      <c r="T41" s="339">
        <f>'市区町村別_在宅(医科)'!AN13</f>
        <v>2003</v>
      </c>
      <c r="U41" s="30" t="s">
        <v>86</v>
      </c>
      <c r="V41" s="242">
        <v>451</v>
      </c>
      <c r="W41" s="121">
        <f t="shared" ref="W41" si="249">IFERROR(V41/T41,"-")</f>
        <v>0.22516225661507738</v>
      </c>
      <c r="X41" s="339">
        <f>'市区町村別_在宅(医科)'!AW13</f>
        <v>937</v>
      </c>
      <c r="Y41" s="30" t="s">
        <v>86</v>
      </c>
      <c r="Z41" s="242">
        <v>239</v>
      </c>
      <c r="AA41" s="121">
        <f t="shared" ref="AA41" si="250">IFERROR(Z41/X41,"-")</f>
        <v>0.25506937033084309</v>
      </c>
      <c r="AB41" s="339">
        <f>'市区町村別_在宅(医科)'!BF13</f>
        <v>355</v>
      </c>
      <c r="AC41" s="30" t="s">
        <v>86</v>
      </c>
      <c r="AD41" s="242">
        <v>105</v>
      </c>
      <c r="AE41" s="121">
        <f t="shared" ref="AE41" si="251">IFERROR(AD41/AB41,"-")</f>
        <v>0.29577464788732394</v>
      </c>
      <c r="AF41" s="339">
        <f>'市区町村別_在宅(医科)'!BO13</f>
        <v>10756</v>
      </c>
      <c r="AG41" s="30" t="s">
        <v>86</v>
      </c>
      <c r="AH41" s="242">
        <v>1583</v>
      </c>
      <c r="AI41" s="132">
        <f t="shared" ref="AI41" si="252">IFERROR(AH41/AF41,"-")</f>
        <v>0.14717367050948307</v>
      </c>
      <c r="AK41" s="120">
        <v>37</v>
      </c>
      <c r="AL41" s="56" t="s">
        <v>5</v>
      </c>
      <c r="AM41" s="159">
        <f t="shared" si="0"/>
        <v>0.67555748086721534</v>
      </c>
      <c r="AO41" s="113" t="str">
        <f t="shared" si="1"/>
        <v>岸和田市</v>
      </c>
      <c r="AP41" s="114">
        <f t="shared" si="2"/>
        <v>0.66750917526487086</v>
      </c>
      <c r="AQ41" s="114">
        <f t="shared" si="3"/>
        <v>0.66800000000000004</v>
      </c>
      <c r="AS41" s="114">
        <f t="shared" si="4"/>
        <v>0.68799999999999994</v>
      </c>
      <c r="AT41" s="113">
        <v>0</v>
      </c>
    </row>
    <row r="42" spans="2:46" s="20" customFormat="1">
      <c r="B42" s="316"/>
      <c r="C42" s="351"/>
      <c r="D42" s="340"/>
      <c r="E42" s="31" t="s">
        <v>87</v>
      </c>
      <c r="F42" s="43">
        <v>23</v>
      </c>
      <c r="G42" s="122">
        <f t="shared" ref="G42" si="253">IFERROR(F42/D41,"-")</f>
        <v>0.37704918032786883</v>
      </c>
      <c r="H42" s="340"/>
      <c r="I42" s="31" t="s">
        <v>87</v>
      </c>
      <c r="J42" s="43">
        <v>49</v>
      </c>
      <c r="K42" s="122">
        <f t="shared" ref="K42" si="254">IFERROR(J42/H41,"-")</f>
        <v>0.41880341880341881</v>
      </c>
      <c r="L42" s="340"/>
      <c r="M42" s="31" t="s">
        <v>87</v>
      </c>
      <c r="N42" s="43">
        <v>1029</v>
      </c>
      <c r="O42" s="122">
        <f t="shared" ref="O42" si="255">IFERROR(N42/L41,"-")</f>
        <v>0.24963609898107714</v>
      </c>
      <c r="P42" s="340"/>
      <c r="Q42" s="31" t="s">
        <v>87</v>
      </c>
      <c r="R42" s="43">
        <v>1001</v>
      </c>
      <c r="S42" s="133">
        <f t="shared" ref="S42" si="256">IFERROR(R42/P41,"-")</f>
        <v>0.31667193925972792</v>
      </c>
      <c r="T42" s="340"/>
      <c r="U42" s="31" t="s">
        <v>87</v>
      </c>
      <c r="V42" s="43">
        <v>700</v>
      </c>
      <c r="W42" s="122">
        <f t="shared" ref="W42" si="257">IFERROR(V42/T41,"-")</f>
        <v>0.34947578632051923</v>
      </c>
      <c r="X42" s="340"/>
      <c r="Y42" s="31" t="s">
        <v>87</v>
      </c>
      <c r="Z42" s="43">
        <v>334</v>
      </c>
      <c r="AA42" s="122">
        <f t="shared" ref="AA42" si="258">IFERROR(Z42/X41,"-")</f>
        <v>0.35645677694770544</v>
      </c>
      <c r="AB42" s="340"/>
      <c r="AC42" s="31" t="s">
        <v>87</v>
      </c>
      <c r="AD42" s="43">
        <v>144</v>
      </c>
      <c r="AE42" s="122">
        <f t="shared" ref="AE42" si="259">IFERROR(AD42/AB41,"-")</f>
        <v>0.40563380281690142</v>
      </c>
      <c r="AF42" s="340"/>
      <c r="AG42" s="31" t="s">
        <v>87</v>
      </c>
      <c r="AH42" s="43">
        <v>3280</v>
      </c>
      <c r="AI42" s="133">
        <f t="shared" ref="AI42" si="260">IFERROR(AH42/AF41,"-")</f>
        <v>0.30494607660840461</v>
      </c>
      <c r="AK42" s="120">
        <v>38</v>
      </c>
      <c r="AL42" s="163" t="s">
        <v>47</v>
      </c>
      <c r="AM42" s="159">
        <f t="shared" si="0"/>
        <v>0.70304913575451544</v>
      </c>
      <c r="AO42" s="113" t="str">
        <f t="shared" si="1"/>
        <v>中央区</v>
      </c>
      <c r="AP42" s="114">
        <f t="shared" si="2"/>
        <v>0.66637352973507746</v>
      </c>
      <c r="AQ42" s="114">
        <f t="shared" si="3"/>
        <v>0.66600000000000004</v>
      </c>
      <c r="AS42" s="114">
        <f t="shared" si="4"/>
        <v>0.68799999999999994</v>
      </c>
      <c r="AT42" s="113">
        <v>0</v>
      </c>
    </row>
    <row r="43" spans="2:46" s="20" customFormat="1">
      <c r="B43" s="316"/>
      <c r="C43" s="351"/>
      <c r="D43" s="340"/>
      <c r="E43" s="34" t="s">
        <v>88</v>
      </c>
      <c r="F43" s="43">
        <v>11</v>
      </c>
      <c r="G43" s="122">
        <f t="shared" ref="G43" si="261">IFERROR(F43/D41,"-")</f>
        <v>0.18032786885245902</v>
      </c>
      <c r="H43" s="340"/>
      <c r="I43" s="34" t="s">
        <v>88</v>
      </c>
      <c r="J43" s="43">
        <v>42</v>
      </c>
      <c r="K43" s="122">
        <f t="shared" ref="K43" si="262">IFERROR(J43/H41,"-")</f>
        <v>0.35897435897435898</v>
      </c>
      <c r="L43" s="340"/>
      <c r="M43" s="34" t="s">
        <v>88</v>
      </c>
      <c r="N43" s="43">
        <v>1615</v>
      </c>
      <c r="O43" s="122">
        <f t="shared" ref="O43" si="263">IFERROR(N43/L41,"-")</f>
        <v>0.39180009704027169</v>
      </c>
      <c r="P43" s="340"/>
      <c r="Q43" s="34" t="s">
        <v>88</v>
      </c>
      <c r="R43" s="43">
        <v>1415</v>
      </c>
      <c r="S43" s="133">
        <f t="shared" ref="S43" si="264">IFERROR(R43/P41,"-")</f>
        <v>0.44764315090161344</v>
      </c>
      <c r="T43" s="340"/>
      <c r="U43" s="34" t="s">
        <v>88</v>
      </c>
      <c r="V43" s="43">
        <v>886</v>
      </c>
      <c r="W43" s="122">
        <f t="shared" ref="W43" si="265">IFERROR(V43/T41,"-")</f>
        <v>0.44233649525711433</v>
      </c>
      <c r="X43" s="340"/>
      <c r="Y43" s="34" t="s">
        <v>88</v>
      </c>
      <c r="Z43" s="43">
        <v>383</v>
      </c>
      <c r="AA43" s="122">
        <f t="shared" ref="AA43" si="266">IFERROR(Z43/X41,"-")</f>
        <v>0.40875133404482389</v>
      </c>
      <c r="AB43" s="340"/>
      <c r="AC43" s="34" t="s">
        <v>88</v>
      </c>
      <c r="AD43" s="43">
        <v>109</v>
      </c>
      <c r="AE43" s="122">
        <f t="shared" ref="AE43" si="267">IFERROR(AD43/AB41,"-")</f>
        <v>0.30704225352112674</v>
      </c>
      <c r="AF43" s="340"/>
      <c r="AG43" s="34" t="s">
        <v>88</v>
      </c>
      <c r="AH43" s="43">
        <v>4461</v>
      </c>
      <c r="AI43" s="133">
        <f t="shared" ref="AI43" si="268">IFERROR(AH43/AF41,"-")</f>
        <v>0.41474525846039417</v>
      </c>
      <c r="AK43" s="120">
        <v>39</v>
      </c>
      <c r="AL43" s="163" t="s">
        <v>10</v>
      </c>
      <c r="AM43" s="159">
        <f t="shared" si="0"/>
        <v>0.67837479963760539</v>
      </c>
      <c r="AO43" s="113" t="str">
        <f t="shared" si="1"/>
        <v>枚方市</v>
      </c>
      <c r="AP43" s="114">
        <f t="shared" si="2"/>
        <v>0.66541264592752547</v>
      </c>
      <c r="AQ43" s="114">
        <f t="shared" si="3"/>
        <v>0.66500000000000004</v>
      </c>
      <c r="AS43" s="114">
        <f t="shared" si="4"/>
        <v>0.68799999999999994</v>
      </c>
      <c r="AT43" s="113">
        <v>0</v>
      </c>
    </row>
    <row r="44" spans="2:46" s="20" customFormat="1">
      <c r="B44" s="316"/>
      <c r="C44" s="351"/>
      <c r="D44" s="340"/>
      <c r="E44" s="34" t="s">
        <v>89</v>
      </c>
      <c r="F44" s="43">
        <v>7</v>
      </c>
      <c r="G44" s="122">
        <f t="shared" ref="G44" si="269">IFERROR(F44/D41,"-")</f>
        <v>0.11475409836065574</v>
      </c>
      <c r="H44" s="340"/>
      <c r="I44" s="34" t="s">
        <v>89</v>
      </c>
      <c r="J44" s="43">
        <v>14</v>
      </c>
      <c r="K44" s="122">
        <f t="shared" ref="K44" si="270">IFERROR(J44/H41,"-")</f>
        <v>0.11965811965811966</v>
      </c>
      <c r="L44" s="340"/>
      <c r="M44" s="34" t="s">
        <v>89</v>
      </c>
      <c r="N44" s="43">
        <v>404</v>
      </c>
      <c r="O44" s="122">
        <f t="shared" ref="O44" si="271">IFERROR(N44/L41,"-")</f>
        <v>9.8010674429888409E-2</v>
      </c>
      <c r="P44" s="340"/>
      <c r="Q44" s="34" t="s">
        <v>89</v>
      </c>
      <c r="R44" s="43">
        <v>420</v>
      </c>
      <c r="S44" s="133">
        <f t="shared" ref="S44" si="272">IFERROR(R44/P41,"-")</f>
        <v>0.1328693451439418</v>
      </c>
      <c r="T44" s="340"/>
      <c r="U44" s="34" t="s">
        <v>89</v>
      </c>
      <c r="V44" s="43">
        <v>314</v>
      </c>
      <c r="W44" s="122">
        <f t="shared" ref="W44" si="273">IFERROR(V44/T41,"-")</f>
        <v>0.15676485272091861</v>
      </c>
      <c r="X44" s="340"/>
      <c r="Y44" s="34" t="s">
        <v>89</v>
      </c>
      <c r="Z44" s="43">
        <v>199</v>
      </c>
      <c r="AA44" s="122">
        <f t="shared" ref="AA44" si="274">IFERROR(Z44/X41,"-")</f>
        <v>0.21237993596584845</v>
      </c>
      <c r="AB44" s="340"/>
      <c r="AC44" s="34" t="s">
        <v>89</v>
      </c>
      <c r="AD44" s="43">
        <v>67</v>
      </c>
      <c r="AE44" s="122">
        <f t="shared" ref="AE44" si="275">IFERROR(AD44/AB41,"-")</f>
        <v>0.18873239436619718</v>
      </c>
      <c r="AF44" s="340"/>
      <c r="AG44" s="34" t="s">
        <v>89</v>
      </c>
      <c r="AH44" s="43">
        <v>1425</v>
      </c>
      <c r="AI44" s="133">
        <f t="shared" ref="AI44" si="276">IFERROR(AH44/AF41,"-")</f>
        <v>0.13248419486798066</v>
      </c>
      <c r="AK44" s="120">
        <v>40</v>
      </c>
      <c r="AL44" s="163" t="s">
        <v>48</v>
      </c>
      <c r="AM44" s="159">
        <f t="shared" si="0"/>
        <v>0.66374269005847952</v>
      </c>
      <c r="AO44" s="113" t="str">
        <f t="shared" si="1"/>
        <v>交野市</v>
      </c>
      <c r="AP44" s="114">
        <f t="shared" si="2"/>
        <v>0.66468155500413562</v>
      </c>
      <c r="AQ44" s="114">
        <f t="shared" si="3"/>
        <v>0.66500000000000004</v>
      </c>
      <c r="AS44" s="114">
        <f t="shared" si="4"/>
        <v>0.68799999999999994</v>
      </c>
      <c r="AT44" s="113">
        <v>0</v>
      </c>
    </row>
    <row r="45" spans="2:46" s="20" customFormat="1">
      <c r="B45" s="316"/>
      <c r="C45" s="351"/>
      <c r="D45" s="340"/>
      <c r="E45" s="35" t="s">
        <v>90</v>
      </c>
      <c r="F45" s="44">
        <v>18</v>
      </c>
      <c r="G45" s="123">
        <f t="shared" ref="G45" si="277">IFERROR(F45/D41,"-")</f>
        <v>0.29508196721311475</v>
      </c>
      <c r="H45" s="340"/>
      <c r="I45" s="35" t="s">
        <v>90</v>
      </c>
      <c r="J45" s="44">
        <v>37</v>
      </c>
      <c r="K45" s="123">
        <f t="shared" ref="K45" si="278">IFERROR(J45/H41,"-")</f>
        <v>0.31623931623931623</v>
      </c>
      <c r="L45" s="340"/>
      <c r="M45" s="35" t="s">
        <v>90</v>
      </c>
      <c r="N45" s="44">
        <v>974</v>
      </c>
      <c r="O45" s="123">
        <f t="shared" ref="O45" si="279">IFERROR(N45/L41,"-")</f>
        <v>0.23629306162057254</v>
      </c>
      <c r="P45" s="340"/>
      <c r="Q45" s="35" t="s">
        <v>90</v>
      </c>
      <c r="R45" s="44">
        <v>903</v>
      </c>
      <c r="S45" s="134">
        <f t="shared" ref="S45" si="280">IFERROR(R45/P41,"-")</f>
        <v>0.28566909205947483</v>
      </c>
      <c r="T45" s="340"/>
      <c r="U45" s="35" t="s">
        <v>90</v>
      </c>
      <c r="V45" s="44">
        <v>620</v>
      </c>
      <c r="W45" s="123">
        <f t="shared" ref="W45" si="281">IFERROR(V45/T41,"-")</f>
        <v>0.30953569645531703</v>
      </c>
      <c r="X45" s="340"/>
      <c r="Y45" s="35" t="s">
        <v>90</v>
      </c>
      <c r="Z45" s="44">
        <v>316</v>
      </c>
      <c r="AA45" s="123">
        <f t="shared" ref="AA45" si="282">IFERROR(Z45/X41,"-")</f>
        <v>0.33724653148345785</v>
      </c>
      <c r="AB45" s="340"/>
      <c r="AC45" s="35" t="s">
        <v>90</v>
      </c>
      <c r="AD45" s="44">
        <v>119</v>
      </c>
      <c r="AE45" s="123">
        <f t="shared" ref="AE45" si="283">IFERROR(AD45/AB41,"-")</f>
        <v>0.3352112676056338</v>
      </c>
      <c r="AF45" s="340"/>
      <c r="AG45" s="35" t="s">
        <v>90</v>
      </c>
      <c r="AH45" s="44">
        <v>2987</v>
      </c>
      <c r="AI45" s="134">
        <f t="shared" ref="AI45" si="284">IFERROR(AH45/AF41,"-")</f>
        <v>0.2777054667162514</v>
      </c>
      <c r="AK45" s="120">
        <v>41</v>
      </c>
      <c r="AL45" s="163" t="s">
        <v>15</v>
      </c>
      <c r="AM45" s="159">
        <f t="shared" si="0"/>
        <v>0.67292765555984391</v>
      </c>
      <c r="AO45" s="113" t="str">
        <f t="shared" si="1"/>
        <v>摂津市</v>
      </c>
      <c r="AP45" s="114">
        <f t="shared" si="2"/>
        <v>0.66398645789250954</v>
      </c>
      <c r="AQ45" s="114">
        <f t="shared" si="3"/>
        <v>0.66400000000000003</v>
      </c>
      <c r="AS45" s="114">
        <f t="shared" si="4"/>
        <v>0.68799999999999994</v>
      </c>
      <c r="AT45" s="113">
        <v>0</v>
      </c>
    </row>
    <row r="46" spans="2:46" s="20" customFormat="1" ht="24">
      <c r="B46" s="299"/>
      <c r="C46" s="352"/>
      <c r="D46" s="341"/>
      <c r="E46" s="38" t="s">
        <v>176</v>
      </c>
      <c r="F46" s="45">
        <v>36</v>
      </c>
      <c r="G46" s="124">
        <f t="shared" ref="G46" si="285">IFERROR(F46/D41,"-")</f>
        <v>0.5901639344262295</v>
      </c>
      <c r="H46" s="341"/>
      <c r="I46" s="38" t="s">
        <v>176</v>
      </c>
      <c r="J46" s="45">
        <v>82</v>
      </c>
      <c r="K46" s="124">
        <f t="shared" ref="K46" si="286">IFERROR(J46/H41,"-")</f>
        <v>0.70085470085470081</v>
      </c>
      <c r="L46" s="341"/>
      <c r="M46" s="38" t="s">
        <v>176</v>
      </c>
      <c r="N46" s="45">
        <v>2593</v>
      </c>
      <c r="O46" s="124">
        <f t="shared" ref="O46" si="287">IFERROR(N46/L41,"-")</f>
        <v>0.62906356137797181</v>
      </c>
      <c r="P46" s="341"/>
      <c r="Q46" s="38" t="s">
        <v>176</v>
      </c>
      <c r="R46" s="45">
        <v>2268</v>
      </c>
      <c r="S46" s="124">
        <f t="shared" ref="S46" si="288">IFERROR(R46/P41,"-")</f>
        <v>0.71749446377728565</v>
      </c>
      <c r="T46" s="341"/>
      <c r="U46" s="38" t="s">
        <v>176</v>
      </c>
      <c r="V46" s="45">
        <v>1489</v>
      </c>
      <c r="W46" s="124">
        <f t="shared" ref="W46" si="289">IFERROR(V46/T41,"-")</f>
        <v>0.74338492261607592</v>
      </c>
      <c r="X46" s="341"/>
      <c r="Y46" s="38" t="s">
        <v>176</v>
      </c>
      <c r="Z46" s="45">
        <v>698</v>
      </c>
      <c r="AA46" s="124">
        <f t="shared" ref="AA46" si="290">IFERROR(Z46/X41,"-")</f>
        <v>0.74493062966915691</v>
      </c>
      <c r="AB46" s="341"/>
      <c r="AC46" s="38" t="s">
        <v>176</v>
      </c>
      <c r="AD46" s="45">
        <v>244</v>
      </c>
      <c r="AE46" s="124">
        <f t="shared" ref="AE46" si="291">IFERROR(AD46/AB41,"-")</f>
        <v>0.6873239436619718</v>
      </c>
      <c r="AF46" s="341"/>
      <c r="AG46" s="38" t="s">
        <v>176</v>
      </c>
      <c r="AH46" s="45">
        <v>7410</v>
      </c>
      <c r="AI46" s="124">
        <f t="shared" ref="AI46" si="292">IFERROR(AH46/AF41,"-")</f>
        <v>0.68891781331349944</v>
      </c>
      <c r="AK46" s="120">
        <v>42</v>
      </c>
      <c r="AL46" s="163" t="s">
        <v>16</v>
      </c>
      <c r="AM46" s="159">
        <f t="shared" si="0"/>
        <v>0.66541264592752547</v>
      </c>
      <c r="AO46" s="113" t="str">
        <f t="shared" si="1"/>
        <v>堺市東区</v>
      </c>
      <c r="AP46" s="114">
        <f t="shared" si="2"/>
        <v>0.66395262768319763</v>
      </c>
      <c r="AQ46" s="114">
        <f t="shared" si="3"/>
        <v>0.66400000000000003</v>
      </c>
      <c r="AS46" s="114">
        <f t="shared" si="4"/>
        <v>0.68799999999999994</v>
      </c>
      <c r="AT46" s="113">
        <v>0</v>
      </c>
    </row>
    <row r="47" spans="2:46" s="20" customFormat="1">
      <c r="B47" s="298">
        <v>8</v>
      </c>
      <c r="C47" s="350" t="s">
        <v>60</v>
      </c>
      <c r="D47" s="339">
        <f>'市区町村別_在宅(医科)'!D14</f>
        <v>38</v>
      </c>
      <c r="E47" s="30" t="s">
        <v>86</v>
      </c>
      <c r="F47" s="242">
        <v>2</v>
      </c>
      <c r="G47" s="121">
        <f t="shared" ref="G47" si="293">IFERROR(F47/D47,"-")</f>
        <v>5.2631578947368418E-2</v>
      </c>
      <c r="H47" s="339">
        <f>'市区町村別_在宅(医科)'!M14</f>
        <v>72</v>
      </c>
      <c r="I47" s="30" t="s">
        <v>86</v>
      </c>
      <c r="J47" s="242">
        <v>6</v>
      </c>
      <c r="K47" s="121">
        <f t="shared" ref="K47" si="294">IFERROR(J47/H47,"-")</f>
        <v>8.3333333333333329E-2</v>
      </c>
      <c r="L47" s="339">
        <f>'市区町村別_在宅(医科)'!V14</f>
        <v>2905</v>
      </c>
      <c r="M47" s="30" t="s">
        <v>86</v>
      </c>
      <c r="N47" s="242">
        <v>199</v>
      </c>
      <c r="O47" s="121">
        <f t="shared" ref="O47" si="295">IFERROR(N47/L47,"-")</f>
        <v>6.8502581755593803E-2</v>
      </c>
      <c r="P47" s="339">
        <f>'市区町村別_在宅(医科)'!AE14</f>
        <v>2441</v>
      </c>
      <c r="Q47" s="30" t="s">
        <v>86</v>
      </c>
      <c r="R47" s="242">
        <v>351</v>
      </c>
      <c r="S47" s="132">
        <f t="shared" ref="S47" si="296">IFERROR(R47/P47,"-")</f>
        <v>0.14379352724293323</v>
      </c>
      <c r="T47" s="339">
        <f>'市区町村別_在宅(医科)'!AN14</f>
        <v>1882</v>
      </c>
      <c r="U47" s="30" t="s">
        <v>86</v>
      </c>
      <c r="V47" s="242">
        <v>394</v>
      </c>
      <c r="W47" s="121">
        <f t="shared" ref="W47" si="297">IFERROR(V47/T47,"-")</f>
        <v>0.20935175345377258</v>
      </c>
      <c r="X47" s="339">
        <f>'市区町村別_在宅(医科)'!AW14</f>
        <v>983</v>
      </c>
      <c r="Y47" s="30" t="s">
        <v>86</v>
      </c>
      <c r="Z47" s="242">
        <v>275</v>
      </c>
      <c r="AA47" s="121">
        <f t="shared" ref="AA47" si="298">IFERROR(Z47/X47,"-")</f>
        <v>0.27975584944048831</v>
      </c>
      <c r="AB47" s="339">
        <f>'市区町村別_在宅(医科)'!BF14</f>
        <v>347</v>
      </c>
      <c r="AC47" s="30" t="s">
        <v>86</v>
      </c>
      <c r="AD47" s="242">
        <v>94</v>
      </c>
      <c r="AE47" s="121">
        <f t="shared" ref="AE47" si="299">IFERROR(AD47/AB47,"-")</f>
        <v>0.27089337175792505</v>
      </c>
      <c r="AF47" s="339">
        <f>'市区町村別_在宅(医科)'!BO14</f>
        <v>8668</v>
      </c>
      <c r="AG47" s="30" t="s">
        <v>86</v>
      </c>
      <c r="AH47" s="242">
        <v>1321</v>
      </c>
      <c r="AI47" s="132">
        <f t="shared" ref="AI47" si="300">IFERROR(AH47/AF47,"-")</f>
        <v>0.15239963082602676</v>
      </c>
      <c r="AK47" s="120">
        <v>43</v>
      </c>
      <c r="AL47" s="163" t="s">
        <v>11</v>
      </c>
      <c r="AM47" s="159">
        <f t="shared" si="0"/>
        <v>0.67379870576896594</v>
      </c>
      <c r="AO47" s="113" t="str">
        <f t="shared" si="1"/>
        <v>阿倍野区</v>
      </c>
      <c r="AP47" s="114">
        <f t="shared" si="2"/>
        <v>0.66379467265335845</v>
      </c>
      <c r="AQ47" s="114">
        <f t="shared" si="3"/>
        <v>0.66400000000000003</v>
      </c>
      <c r="AS47" s="114">
        <f t="shared" si="4"/>
        <v>0.68799999999999994</v>
      </c>
      <c r="AT47" s="113">
        <v>0</v>
      </c>
    </row>
    <row r="48" spans="2:46" s="20" customFormat="1">
      <c r="B48" s="316"/>
      <c r="C48" s="351"/>
      <c r="D48" s="340"/>
      <c r="E48" s="31" t="s">
        <v>87</v>
      </c>
      <c r="F48" s="43">
        <v>12</v>
      </c>
      <c r="G48" s="122">
        <f t="shared" ref="G48" si="301">IFERROR(F48/D47,"-")</f>
        <v>0.31578947368421051</v>
      </c>
      <c r="H48" s="340"/>
      <c r="I48" s="31" t="s">
        <v>87</v>
      </c>
      <c r="J48" s="43">
        <v>28</v>
      </c>
      <c r="K48" s="122">
        <f t="shared" ref="K48" si="302">IFERROR(J48/H47,"-")</f>
        <v>0.3888888888888889</v>
      </c>
      <c r="L48" s="340"/>
      <c r="M48" s="31" t="s">
        <v>87</v>
      </c>
      <c r="N48" s="43">
        <v>698</v>
      </c>
      <c r="O48" s="122">
        <f t="shared" ref="O48" si="303">IFERROR(N48/L47,"-")</f>
        <v>0.24027538726333908</v>
      </c>
      <c r="P48" s="340"/>
      <c r="Q48" s="31" t="s">
        <v>87</v>
      </c>
      <c r="R48" s="43">
        <v>752</v>
      </c>
      <c r="S48" s="133">
        <f t="shared" ref="S48" si="304">IFERROR(R48/P47,"-")</f>
        <v>0.30807046292503071</v>
      </c>
      <c r="T48" s="340"/>
      <c r="U48" s="31" t="s">
        <v>87</v>
      </c>
      <c r="V48" s="43">
        <v>589</v>
      </c>
      <c r="W48" s="122">
        <f t="shared" ref="W48" si="305">IFERROR(V48/T47,"-")</f>
        <v>0.31296493092454836</v>
      </c>
      <c r="X48" s="340"/>
      <c r="Y48" s="31" t="s">
        <v>87</v>
      </c>
      <c r="Z48" s="43">
        <v>314</v>
      </c>
      <c r="AA48" s="122">
        <f t="shared" ref="AA48" si="306">IFERROR(Z48/X47,"-")</f>
        <v>0.31943031536113936</v>
      </c>
      <c r="AB48" s="340"/>
      <c r="AC48" s="31" t="s">
        <v>87</v>
      </c>
      <c r="AD48" s="43">
        <v>98</v>
      </c>
      <c r="AE48" s="122">
        <f t="shared" ref="AE48" si="307">IFERROR(AD48/AB47,"-")</f>
        <v>0.28242074927953892</v>
      </c>
      <c r="AF48" s="340"/>
      <c r="AG48" s="31" t="s">
        <v>87</v>
      </c>
      <c r="AH48" s="43">
        <v>2491</v>
      </c>
      <c r="AI48" s="133">
        <f t="shared" ref="AI48" si="308">IFERROR(AH48/AF47,"-")</f>
        <v>0.28737886479003233</v>
      </c>
      <c r="AK48" s="120">
        <v>44</v>
      </c>
      <c r="AL48" s="163" t="s">
        <v>23</v>
      </c>
      <c r="AM48" s="159">
        <f t="shared" si="0"/>
        <v>0.67578768783325249</v>
      </c>
      <c r="AO48" s="113" t="str">
        <f t="shared" si="1"/>
        <v>貝塚市</v>
      </c>
      <c r="AP48" s="114">
        <f t="shared" si="2"/>
        <v>0.66374269005847952</v>
      </c>
      <c r="AQ48" s="114">
        <f t="shared" si="3"/>
        <v>0.66400000000000003</v>
      </c>
      <c r="AS48" s="114">
        <f t="shared" si="4"/>
        <v>0.68799999999999994</v>
      </c>
      <c r="AT48" s="113">
        <v>0</v>
      </c>
    </row>
    <row r="49" spans="2:46" s="20" customFormat="1">
      <c r="B49" s="316"/>
      <c r="C49" s="351"/>
      <c r="D49" s="340"/>
      <c r="E49" s="34" t="s">
        <v>88</v>
      </c>
      <c r="F49" s="43">
        <v>13</v>
      </c>
      <c r="G49" s="122">
        <f t="shared" ref="G49" si="309">IFERROR(F49/D47,"-")</f>
        <v>0.34210526315789475</v>
      </c>
      <c r="H49" s="340"/>
      <c r="I49" s="34" t="s">
        <v>88</v>
      </c>
      <c r="J49" s="43">
        <v>21</v>
      </c>
      <c r="K49" s="122">
        <f t="shared" ref="K49" si="310">IFERROR(J49/H47,"-")</f>
        <v>0.29166666666666669</v>
      </c>
      <c r="L49" s="340"/>
      <c r="M49" s="34" t="s">
        <v>88</v>
      </c>
      <c r="N49" s="43">
        <v>981</v>
      </c>
      <c r="O49" s="122">
        <f t="shared" ref="O49" si="311">IFERROR(N49/L47,"-")</f>
        <v>0.33769363166953531</v>
      </c>
      <c r="P49" s="340"/>
      <c r="Q49" s="34" t="s">
        <v>88</v>
      </c>
      <c r="R49" s="43">
        <v>968</v>
      </c>
      <c r="S49" s="133">
        <f t="shared" ref="S49" si="312">IFERROR(R49/P47,"-")</f>
        <v>0.39655878738222039</v>
      </c>
      <c r="T49" s="340"/>
      <c r="U49" s="34" t="s">
        <v>88</v>
      </c>
      <c r="V49" s="43">
        <v>749</v>
      </c>
      <c r="W49" s="122">
        <f t="shared" ref="W49" si="313">IFERROR(V49/T47,"-")</f>
        <v>0.39798087141339</v>
      </c>
      <c r="X49" s="340"/>
      <c r="Y49" s="34" t="s">
        <v>88</v>
      </c>
      <c r="Z49" s="43">
        <v>353</v>
      </c>
      <c r="AA49" s="122">
        <f t="shared" ref="AA49" si="314">IFERROR(Z49/X47,"-")</f>
        <v>0.35910478128179046</v>
      </c>
      <c r="AB49" s="340"/>
      <c r="AC49" s="34" t="s">
        <v>88</v>
      </c>
      <c r="AD49" s="43">
        <v>104</v>
      </c>
      <c r="AE49" s="122">
        <f t="shared" ref="AE49" si="315">IFERROR(AD49/AB47,"-")</f>
        <v>0.29971181556195964</v>
      </c>
      <c r="AF49" s="340"/>
      <c r="AG49" s="34" t="s">
        <v>88</v>
      </c>
      <c r="AH49" s="43">
        <v>3189</v>
      </c>
      <c r="AI49" s="133">
        <f t="shared" ref="AI49" si="316">IFERROR(AH49/AF47,"-")</f>
        <v>0.36790493770189203</v>
      </c>
      <c r="AK49" s="120">
        <v>45</v>
      </c>
      <c r="AL49" s="163" t="s">
        <v>49</v>
      </c>
      <c r="AM49" s="159">
        <f t="shared" si="0"/>
        <v>0.67598035825437441</v>
      </c>
      <c r="AO49" s="113" t="str">
        <f t="shared" si="1"/>
        <v>堺市</v>
      </c>
      <c r="AP49" s="114">
        <f t="shared" si="2"/>
        <v>0.66283445811830088</v>
      </c>
      <c r="AQ49" s="114">
        <f t="shared" si="3"/>
        <v>0.66300000000000003</v>
      </c>
      <c r="AS49" s="114">
        <f t="shared" si="4"/>
        <v>0.68799999999999994</v>
      </c>
      <c r="AT49" s="113">
        <v>0</v>
      </c>
    </row>
    <row r="50" spans="2:46" s="20" customFormat="1">
      <c r="B50" s="316"/>
      <c r="C50" s="351"/>
      <c r="D50" s="340"/>
      <c r="E50" s="34" t="s">
        <v>89</v>
      </c>
      <c r="F50" s="43">
        <v>2</v>
      </c>
      <c r="G50" s="122">
        <f t="shared" ref="G50" si="317">IFERROR(F50/D47,"-")</f>
        <v>5.2631578947368418E-2</v>
      </c>
      <c r="H50" s="340"/>
      <c r="I50" s="34" t="s">
        <v>89</v>
      </c>
      <c r="J50" s="43">
        <v>6</v>
      </c>
      <c r="K50" s="122">
        <f t="shared" ref="K50" si="318">IFERROR(J50/H47,"-")</f>
        <v>8.3333333333333329E-2</v>
      </c>
      <c r="L50" s="340"/>
      <c r="M50" s="34" t="s">
        <v>89</v>
      </c>
      <c r="N50" s="43">
        <v>233</v>
      </c>
      <c r="O50" s="122">
        <f t="shared" ref="O50" si="319">IFERROR(N50/L47,"-")</f>
        <v>8.0206540447504304E-2</v>
      </c>
      <c r="P50" s="340"/>
      <c r="Q50" s="34" t="s">
        <v>89</v>
      </c>
      <c r="R50" s="43">
        <v>276</v>
      </c>
      <c r="S50" s="133">
        <f t="shared" ref="S50" si="320">IFERROR(R50/P47,"-")</f>
        <v>0.1130684145841868</v>
      </c>
      <c r="T50" s="340"/>
      <c r="U50" s="34" t="s">
        <v>89</v>
      </c>
      <c r="V50" s="43">
        <v>312</v>
      </c>
      <c r="W50" s="122">
        <f t="shared" ref="W50" si="321">IFERROR(V50/T47,"-")</f>
        <v>0.16578108395324123</v>
      </c>
      <c r="X50" s="340"/>
      <c r="Y50" s="34" t="s">
        <v>89</v>
      </c>
      <c r="Z50" s="43">
        <v>179</v>
      </c>
      <c r="AA50" s="122">
        <f t="shared" ref="AA50" si="322">IFERROR(Z50/X47,"-")</f>
        <v>0.18209562563580875</v>
      </c>
      <c r="AB50" s="340"/>
      <c r="AC50" s="34" t="s">
        <v>89</v>
      </c>
      <c r="AD50" s="43">
        <v>72</v>
      </c>
      <c r="AE50" s="122">
        <f t="shared" ref="AE50" si="323">IFERROR(AD50/AB47,"-")</f>
        <v>0.207492795389049</v>
      </c>
      <c r="AF50" s="340"/>
      <c r="AG50" s="34" t="s">
        <v>89</v>
      </c>
      <c r="AH50" s="43">
        <v>1080</v>
      </c>
      <c r="AI50" s="133">
        <f t="shared" ref="AI50" si="324">IFERROR(AH50/AF47,"-")</f>
        <v>0.12459621596677434</v>
      </c>
      <c r="AK50" s="120">
        <v>46</v>
      </c>
      <c r="AL50" s="163" t="s">
        <v>27</v>
      </c>
      <c r="AM50" s="159">
        <f t="shared" si="0"/>
        <v>0.64450408017963745</v>
      </c>
      <c r="AO50" s="113" t="str">
        <f t="shared" si="1"/>
        <v>福島区</v>
      </c>
      <c r="AP50" s="114">
        <f t="shared" si="2"/>
        <v>0.66187558906691801</v>
      </c>
      <c r="AQ50" s="114">
        <f t="shared" si="3"/>
        <v>0.66200000000000003</v>
      </c>
      <c r="AS50" s="114">
        <f t="shared" si="4"/>
        <v>0.68799999999999994</v>
      </c>
      <c r="AT50" s="113">
        <v>0</v>
      </c>
    </row>
    <row r="51" spans="2:46" s="20" customFormat="1">
      <c r="B51" s="316"/>
      <c r="C51" s="351"/>
      <c r="D51" s="340"/>
      <c r="E51" s="35" t="s">
        <v>90</v>
      </c>
      <c r="F51" s="44">
        <v>14</v>
      </c>
      <c r="G51" s="123">
        <f t="shared" ref="G51" si="325">IFERROR(F51/D47,"-")</f>
        <v>0.36842105263157893</v>
      </c>
      <c r="H51" s="340"/>
      <c r="I51" s="35" t="s">
        <v>90</v>
      </c>
      <c r="J51" s="44">
        <v>26</v>
      </c>
      <c r="K51" s="123">
        <f t="shared" ref="K51" si="326">IFERROR(J51/H47,"-")</f>
        <v>0.3611111111111111</v>
      </c>
      <c r="L51" s="340"/>
      <c r="M51" s="35" t="s">
        <v>90</v>
      </c>
      <c r="N51" s="44">
        <v>617</v>
      </c>
      <c r="O51" s="123">
        <f t="shared" ref="O51" si="327">IFERROR(N51/L47,"-")</f>
        <v>0.21239242685025816</v>
      </c>
      <c r="P51" s="340"/>
      <c r="Q51" s="35" t="s">
        <v>90</v>
      </c>
      <c r="R51" s="44">
        <v>676</v>
      </c>
      <c r="S51" s="134">
        <f t="shared" ref="S51" si="328">IFERROR(R51/P47,"-")</f>
        <v>0.27693568209750102</v>
      </c>
      <c r="T51" s="340"/>
      <c r="U51" s="35" t="s">
        <v>90</v>
      </c>
      <c r="V51" s="44">
        <v>526</v>
      </c>
      <c r="W51" s="123">
        <f t="shared" ref="W51" si="329">IFERROR(V51/T47,"-")</f>
        <v>0.27948990435706694</v>
      </c>
      <c r="X51" s="340"/>
      <c r="Y51" s="35" t="s">
        <v>90</v>
      </c>
      <c r="Z51" s="44">
        <v>292</v>
      </c>
      <c r="AA51" s="123">
        <f t="shared" ref="AA51" si="330">IFERROR(Z51/X47,"-")</f>
        <v>0.29704984740590029</v>
      </c>
      <c r="AB51" s="340"/>
      <c r="AC51" s="35" t="s">
        <v>90</v>
      </c>
      <c r="AD51" s="44">
        <v>86</v>
      </c>
      <c r="AE51" s="123">
        <f t="shared" ref="AE51" si="331">IFERROR(AD51/AB47,"-")</f>
        <v>0.2478386167146974</v>
      </c>
      <c r="AF51" s="340"/>
      <c r="AG51" s="35" t="s">
        <v>90</v>
      </c>
      <c r="AH51" s="44">
        <v>2237</v>
      </c>
      <c r="AI51" s="134">
        <f t="shared" ref="AI51" si="332">IFERROR(AH51/AF47,"-")</f>
        <v>0.25807568066451314</v>
      </c>
      <c r="AK51" s="120">
        <v>47</v>
      </c>
      <c r="AL51" s="163" t="s">
        <v>17</v>
      </c>
      <c r="AM51" s="159">
        <f t="shared" si="0"/>
        <v>0.65352059007648133</v>
      </c>
      <c r="AO51" s="113" t="str">
        <f t="shared" si="1"/>
        <v>河内長野市</v>
      </c>
      <c r="AP51" s="114">
        <f t="shared" si="2"/>
        <v>0.66113142392849888</v>
      </c>
      <c r="AQ51" s="114">
        <f t="shared" si="3"/>
        <v>0.66100000000000003</v>
      </c>
      <c r="AS51" s="114">
        <f t="shared" si="4"/>
        <v>0.68799999999999994</v>
      </c>
      <c r="AT51" s="113">
        <v>0</v>
      </c>
    </row>
    <row r="52" spans="2:46" s="20" customFormat="1" ht="24">
      <c r="B52" s="299"/>
      <c r="C52" s="352"/>
      <c r="D52" s="341"/>
      <c r="E52" s="38" t="s">
        <v>176</v>
      </c>
      <c r="F52" s="45">
        <v>29</v>
      </c>
      <c r="G52" s="124">
        <f t="shared" ref="G52" si="333">IFERROR(F52/D47,"-")</f>
        <v>0.76315789473684215</v>
      </c>
      <c r="H52" s="341"/>
      <c r="I52" s="38" t="s">
        <v>176</v>
      </c>
      <c r="J52" s="45">
        <v>50</v>
      </c>
      <c r="K52" s="124">
        <f t="shared" ref="K52" si="334">IFERROR(J52/H47,"-")</f>
        <v>0.69444444444444442</v>
      </c>
      <c r="L52" s="341"/>
      <c r="M52" s="38" t="s">
        <v>176</v>
      </c>
      <c r="N52" s="45">
        <v>1661</v>
      </c>
      <c r="O52" s="124">
        <f t="shared" ref="O52" si="335">IFERROR(N52/L47,"-")</f>
        <v>0.57177280550774523</v>
      </c>
      <c r="P52" s="341"/>
      <c r="Q52" s="38" t="s">
        <v>176</v>
      </c>
      <c r="R52" s="45">
        <v>1631</v>
      </c>
      <c r="S52" s="124">
        <f t="shared" ref="S52" si="336">IFERROR(R52/P47,"-")</f>
        <v>0.66816878328553875</v>
      </c>
      <c r="T52" s="341"/>
      <c r="U52" s="38" t="s">
        <v>176</v>
      </c>
      <c r="V52" s="45">
        <v>1284</v>
      </c>
      <c r="W52" s="124">
        <f t="shared" ref="W52" si="337">IFERROR(V52/T47,"-")</f>
        <v>0.68225292242295432</v>
      </c>
      <c r="X52" s="341"/>
      <c r="Y52" s="38" t="s">
        <v>176</v>
      </c>
      <c r="Z52" s="45">
        <v>666</v>
      </c>
      <c r="AA52" s="124">
        <f t="shared" ref="AA52" si="338">IFERROR(Z52/X47,"-")</f>
        <v>0.67751780264496442</v>
      </c>
      <c r="AB52" s="341"/>
      <c r="AC52" s="38" t="s">
        <v>176</v>
      </c>
      <c r="AD52" s="45">
        <v>224</v>
      </c>
      <c r="AE52" s="124">
        <f t="shared" ref="AE52" si="339">IFERROR(AD52/AB47,"-")</f>
        <v>0.64553314121037464</v>
      </c>
      <c r="AF52" s="341"/>
      <c r="AG52" s="38" t="s">
        <v>176</v>
      </c>
      <c r="AH52" s="45">
        <v>5545</v>
      </c>
      <c r="AI52" s="124">
        <f t="shared" ref="AI52" si="340">IFERROR(AH52/AF47,"-")</f>
        <v>0.63970927549607748</v>
      </c>
      <c r="AK52" s="120">
        <v>48</v>
      </c>
      <c r="AL52" s="163" t="s">
        <v>28</v>
      </c>
      <c r="AM52" s="159">
        <f t="shared" si="0"/>
        <v>0.66113142392849888</v>
      </c>
      <c r="AO52" s="113" t="str">
        <f t="shared" si="1"/>
        <v>北区</v>
      </c>
      <c r="AP52" s="114">
        <f t="shared" si="2"/>
        <v>0.65958095238095238</v>
      </c>
      <c r="AQ52" s="114">
        <f t="shared" si="3"/>
        <v>0.66</v>
      </c>
      <c r="AS52" s="114">
        <f t="shared" si="4"/>
        <v>0.68799999999999994</v>
      </c>
      <c r="AT52" s="113">
        <v>0</v>
      </c>
    </row>
    <row r="53" spans="2:46" s="20" customFormat="1">
      <c r="B53" s="298">
        <v>9</v>
      </c>
      <c r="C53" s="350" t="s">
        <v>108</v>
      </c>
      <c r="D53" s="339">
        <f>'市区町村別_在宅(医科)'!D15</f>
        <v>18</v>
      </c>
      <c r="E53" s="30" t="s">
        <v>86</v>
      </c>
      <c r="F53" s="242">
        <v>1</v>
      </c>
      <c r="G53" s="121">
        <f t="shared" ref="G53" si="341">IFERROR(F53/D53,"-")</f>
        <v>5.5555555555555552E-2</v>
      </c>
      <c r="H53" s="339">
        <f>'市区町村別_在宅(医科)'!M15</f>
        <v>58</v>
      </c>
      <c r="I53" s="30" t="s">
        <v>86</v>
      </c>
      <c r="J53" s="242">
        <v>5</v>
      </c>
      <c r="K53" s="121">
        <f t="shared" ref="K53" si="342">IFERROR(J53/H53,"-")</f>
        <v>8.6206896551724144E-2</v>
      </c>
      <c r="L53" s="339">
        <f>'市区町村別_在宅(医科)'!V15</f>
        <v>2062</v>
      </c>
      <c r="M53" s="30" t="s">
        <v>86</v>
      </c>
      <c r="N53" s="242">
        <v>156</v>
      </c>
      <c r="O53" s="121">
        <f t="shared" ref="O53" si="343">IFERROR(N53/L53,"-")</f>
        <v>7.5654704170708048E-2</v>
      </c>
      <c r="P53" s="339">
        <f>'市区町村別_在宅(医科)'!AE15</f>
        <v>1582</v>
      </c>
      <c r="Q53" s="30" t="s">
        <v>86</v>
      </c>
      <c r="R53" s="242">
        <v>226</v>
      </c>
      <c r="S53" s="132">
        <f t="shared" ref="S53" si="344">IFERROR(R53/P53,"-")</f>
        <v>0.14285714285714285</v>
      </c>
      <c r="T53" s="339">
        <f>'市区町村別_在宅(医科)'!AN15</f>
        <v>1097</v>
      </c>
      <c r="U53" s="30" t="s">
        <v>86</v>
      </c>
      <c r="V53" s="242">
        <v>262</v>
      </c>
      <c r="W53" s="121">
        <f t="shared" ref="W53" si="345">IFERROR(V53/T53,"-")</f>
        <v>0.23883318140382861</v>
      </c>
      <c r="X53" s="339">
        <f>'市区町村別_在宅(医科)'!AW15</f>
        <v>542</v>
      </c>
      <c r="Y53" s="30" t="s">
        <v>86</v>
      </c>
      <c r="Z53" s="242">
        <v>146</v>
      </c>
      <c r="AA53" s="121">
        <f t="shared" ref="AA53" si="346">IFERROR(Z53/X53,"-")</f>
        <v>0.26937269372693728</v>
      </c>
      <c r="AB53" s="339">
        <f>'市区町村別_在宅(医科)'!BF15</f>
        <v>216</v>
      </c>
      <c r="AC53" s="30" t="s">
        <v>86</v>
      </c>
      <c r="AD53" s="242">
        <v>57</v>
      </c>
      <c r="AE53" s="121">
        <f t="shared" ref="AE53" si="347">IFERROR(AD53/AB53,"-")</f>
        <v>0.2638888888888889</v>
      </c>
      <c r="AF53" s="339">
        <f>'市区町村別_在宅(医科)'!BO15</f>
        <v>5575</v>
      </c>
      <c r="AG53" s="30" t="s">
        <v>86</v>
      </c>
      <c r="AH53" s="242">
        <v>853</v>
      </c>
      <c r="AI53" s="132">
        <f t="shared" ref="AI53" si="348">IFERROR(AH53/AF53,"-")</f>
        <v>0.15300448430493274</v>
      </c>
      <c r="AK53" s="120">
        <v>49</v>
      </c>
      <c r="AL53" s="163" t="s">
        <v>29</v>
      </c>
      <c r="AM53" s="159">
        <f t="shared" si="0"/>
        <v>0.6828343313373253</v>
      </c>
      <c r="AO53" s="113" t="str">
        <f t="shared" si="1"/>
        <v>能勢町</v>
      </c>
      <c r="AP53" s="114">
        <f t="shared" si="2"/>
        <v>0.65802113352545633</v>
      </c>
      <c r="AQ53" s="114">
        <f t="shared" si="3"/>
        <v>0.65800000000000003</v>
      </c>
      <c r="AS53" s="114">
        <f t="shared" si="4"/>
        <v>0.68799999999999994</v>
      </c>
      <c r="AT53" s="113">
        <v>0</v>
      </c>
    </row>
    <row r="54" spans="2:46" s="20" customFormat="1">
      <c r="B54" s="316"/>
      <c r="C54" s="351"/>
      <c r="D54" s="340"/>
      <c r="E54" s="31" t="s">
        <v>87</v>
      </c>
      <c r="F54" s="43">
        <v>5</v>
      </c>
      <c r="G54" s="122">
        <f t="shared" ref="G54" si="349">IFERROR(F54/D53,"-")</f>
        <v>0.27777777777777779</v>
      </c>
      <c r="H54" s="340"/>
      <c r="I54" s="31" t="s">
        <v>87</v>
      </c>
      <c r="J54" s="43">
        <v>20</v>
      </c>
      <c r="K54" s="122">
        <f t="shared" ref="K54" si="350">IFERROR(J54/H53,"-")</f>
        <v>0.34482758620689657</v>
      </c>
      <c r="L54" s="340"/>
      <c r="M54" s="31" t="s">
        <v>87</v>
      </c>
      <c r="N54" s="43">
        <v>523</v>
      </c>
      <c r="O54" s="122">
        <f t="shared" ref="O54" si="351">IFERROR(N54/L53,"-")</f>
        <v>0.25363724539282251</v>
      </c>
      <c r="P54" s="340"/>
      <c r="Q54" s="31" t="s">
        <v>87</v>
      </c>
      <c r="R54" s="43">
        <v>501</v>
      </c>
      <c r="S54" s="133">
        <f t="shared" ref="S54" si="352">IFERROR(R54/P53,"-")</f>
        <v>0.31668773704171932</v>
      </c>
      <c r="T54" s="340"/>
      <c r="U54" s="31" t="s">
        <v>87</v>
      </c>
      <c r="V54" s="43">
        <v>344</v>
      </c>
      <c r="W54" s="122">
        <f t="shared" ref="W54" si="353">IFERROR(V54/T53,"-")</f>
        <v>0.31358249772105745</v>
      </c>
      <c r="X54" s="340"/>
      <c r="Y54" s="31" t="s">
        <v>87</v>
      </c>
      <c r="Z54" s="43">
        <v>163</v>
      </c>
      <c r="AA54" s="122">
        <f t="shared" ref="AA54" si="354">IFERROR(Z54/X53,"-")</f>
        <v>0.30073800738007378</v>
      </c>
      <c r="AB54" s="340"/>
      <c r="AC54" s="31" t="s">
        <v>87</v>
      </c>
      <c r="AD54" s="43">
        <v>61</v>
      </c>
      <c r="AE54" s="122">
        <f t="shared" ref="AE54" si="355">IFERROR(AD54/AB53,"-")</f>
        <v>0.28240740740740738</v>
      </c>
      <c r="AF54" s="340"/>
      <c r="AG54" s="31" t="s">
        <v>87</v>
      </c>
      <c r="AH54" s="43">
        <v>1617</v>
      </c>
      <c r="AI54" s="133">
        <f t="shared" ref="AI54" si="356">IFERROR(AH54/AF53,"-")</f>
        <v>0.29004484304932737</v>
      </c>
      <c r="AK54" s="120">
        <v>50</v>
      </c>
      <c r="AL54" s="163" t="s">
        <v>18</v>
      </c>
      <c r="AM54" s="159">
        <f t="shared" si="0"/>
        <v>0.64442444019354117</v>
      </c>
      <c r="AO54" s="113" t="str">
        <f t="shared" si="1"/>
        <v>四條畷市</v>
      </c>
      <c r="AP54" s="114">
        <f t="shared" si="2"/>
        <v>0.65766208251473479</v>
      </c>
      <c r="AQ54" s="114">
        <f t="shared" si="3"/>
        <v>0.65800000000000003</v>
      </c>
      <c r="AS54" s="114">
        <f t="shared" si="4"/>
        <v>0.68799999999999994</v>
      </c>
      <c r="AT54" s="113">
        <v>0</v>
      </c>
    </row>
    <row r="55" spans="2:46" s="20" customFormat="1">
      <c r="B55" s="316"/>
      <c r="C55" s="351"/>
      <c r="D55" s="340"/>
      <c r="E55" s="34" t="s">
        <v>88</v>
      </c>
      <c r="F55" s="43">
        <v>10</v>
      </c>
      <c r="G55" s="122">
        <f t="shared" ref="G55" si="357">IFERROR(F55/D53,"-")</f>
        <v>0.55555555555555558</v>
      </c>
      <c r="H55" s="340"/>
      <c r="I55" s="34" t="s">
        <v>88</v>
      </c>
      <c r="J55" s="43">
        <v>14</v>
      </c>
      <c r="K55" s="122">
        <f t="shared" ref="K55" si="358">IFERROR(J55/H53,"-")</f>
        <v>0.2413793103448276</v>
      </c>
      <c r="L55" s="340"/>
      <c r="M55" s="34" t="s">
        <v>88</v>
      </c>
      <c r="N55" s="43">
        <v>717</v>
      </c>
      <c r="O55" s="122">
        <f t="shared" ref="O55" si="359">IFERROR(N55/L53,"-")</f>
        <v>0.34772065955383125</v>
      </c>
      <c r="P55" s="340"/>
      <c r="Q55" s="34" t="s">
        <v>88</v>
      </c>
      <c r="R55" s="43">
        <v>610</v>
      </c>
      <c r="S55" s="133">
        <f t="shared" ref="S55" si="360">IFERROR(R55/P53,"-")</f>
        <v>0.38558786346396967</v>
      </c>
      <c r="T55" s="340"/>
      <c r="U55" s="34" t="s">
        <v>88</v>
      </c>
      <c r="V55" s="43">
        <v>375</v>
      </c>
      <c r="W55" s="122">
        <f t="shared" ref="W55" si="361">IFERROR(V55/T53,"-")</f>
        <v>0.34184138559708294</v>
      </c>
      <c r="X55" s="340"/>
      <c r="Y55" s="34" t="s">
        <v>88</v>
      </c>
      <c r="Z55" s="43">
        <v>185</v>
      </c>
      <c r="AA55" s="122">
        <f t="shared" ref="AA55" si="362">IFERROR(Z55/X53,"-")</f>
        <v>0.34132841328413283</v>
      </c>
      <c r="AB55" s="340"/>
      <c r="AC55" s="34" t="s">
        <v>88</v>
      </c>
      <c r="AD55" s="43">
        <v>55</v>
      </c>
      <c r="AE55" s="122">
        <f t="shared" ref="AE55" si="363">IFERROR(AD55/AB53,"-")</f>
        <v>0.25462962962962965</v>
      </c>
      <c r="AF55" s="340"/>
      <c r="AG55" s="34" t="s">
        <v>88</v>
      </c>
      <c r="AH55" s="43">
        <v>1966</v>
      </c>
      <c r="AI55" s="133">
        <f t="shared" ref="AI55" si="364">IFERROR(AH55/AF53,"-")</f>
        <v>0.35264573991031389</v>
      </c>
      <c r="AK55" s="120">
        <v>51</v>
      </c>
      <c r="AL55" s="163" t="s">
        <v>50</v>
      </c>
      <c r="AM55" s="159">
        <f t="shared" si="0"/>
        <v>0.6382172654520688</v>
      </c>
      <c r="AO55" s="113" t="str">
        <f t="shared" si="1"/>
        <v>豊中市</v>
      </c>
      <c r="AP55" s="114">
        <f t="shared" si="2"/>
        <v>0.65690477836940742</v>
      </c>
      <c r="AQ55" s="114">
        <f t="shared" si="3"/>
        <v>0.65700000000000003</v>
      </c>
      <c r="AS55" s="114">
        <f t="shared" si="4"/>
        <v>0.68799999999999994</v>
      </c>
      <c r="AT55" s="113">
        <v>0</v>
      </c>
    </row>
    <row r="56" spans="2:46" s="20" customFormat="1">
      <c r="B56" s="316"/>
      <c r="C56" s="351"/>
      <c r="D56" s="340"/>
      <c r="E56" s="34" t="s">
        <v>89</v>
      </c>
      <c r="F56" s="43">
        <v>0</v>
      </c>
      <c r="G56" s="122">
        <f t="shared" ref="G56" si="365">IFERROR(F56/D53,"-")</f>
        <v>0</v>
      </c>
      <c r="H56" s="340"/>
      <c r="I56" s="34" t="s">
        <v>89</v>
      </c>
      <c r="J56" s="43">
        <v>8</v>
      </c>
      <c r="K56" s="122">
        <f t="shared" ref="K56" si="366">IFERROR(J56/H53,"-")</f>
        <v>0.13793103448275862</v>
      </c>
      <c r="L56" s="340"/>
      <c r="M56" s="34" t="s">
        <v>89</v>
      </c>
      <c r="N56" s="43">
        <v>170</v>
      </c>
      <c r="O56" s="122">
        <f t="shared" ref="O56" si="367">IFERROR(N56/L53,"-")</f>
        <v>8.2444228903976721E-2</v>
      </c>
      <c r="P56" s="340"/>
      <c r="Q56" s="34" t="s">
        <v>89</v>
      </c>
      <c r="R56" s="43">
        <v>184</v>
      </c>
      <c r="S56" s="133">
        <f t="shared" ref="S56" si="368">IFERROR(R56/P53,"-")</f>
        <v>0.11630847029077118</v>
      </c>
      <c r="T56" s="340"/>
      <c r="U56" s="34" t="s">
        <v>89</v>
      </c>
      <c r="V56" s="43">
        <v>205</v>
      </c>
      <c r="W56" s="122">
        <f t="shared" ref="W56" si="369">IFERROR(V56/T53,"-")</f>
        <v>0.18687329079307202</v>
      </c>
      <c r="X56" s="340"/>
      <c r="Y56" s="34" t="s">
        <v>89</v>
      </c>
      <c r="Z56" s="43">
        <v>111</v>
      </c>
      <c r="AA56" s="122">
        <f t="shared" ref="AA56" si="370">IFERROR(Z56/X53,"-")</f>
        <v>0.20479704797047971</v>
      </c>
      <c r="AB56" s="340"/>
      <c r="AC56" s="34" t="s">
        <v>89</v>
      </c>
      <c r="AD56" s="43">
        <v>35</v>
      </c>
      <c r="AE56" s="122">
        <f t="shared" ref="AE56" si="371">IFERROR(AD56/AB53,"-")</f>
        <v>0.16203703703703703</v>
      </c>
      <c r="AF56" s="340"/>
      <c r="AG56" s="34" t="s">
        <v>89</v>
      </c>
      <c r="AH56" s="43">
        <v>713</v>
      </c>
      <c r="AI56" s="133">
        <f t="shared" ref="AI56" si="372">IFERROR(AH56/AF53,"-")</f>
        <v>0.12789237668161435</v>
      </c>
      <c r="AK56" s="120">
        <v>52</v>
      </c>
      <c r="AL56" s="163" t="s">
        <v>6</v>
      </c>
      <c r="AM56" s="159">
        <f t="shared" si="0"/>
        <v>0.64621369294605813</v>
      </c>
      <c r="AO56" s="113" t="str">
        <f t="shared" si="1"/>
        <v>門真市</v>
      </c>
      <c r="AP56" s="114">
        <f t="shared" si="2"/>
        <v>0.65482021886399167</v>
      </c>
      <c r="AQ56" s="114">
        <f t="shared" si="3"/>
        <v>0.65500000000000003</v>
      </c>
      <c r="AS56" s="114">
        <f t="shared" si="4"/>
        <v>0.68799999999999994</v>
      </c>
      <c r="AT56" s="113">
        <v>0</v>
      </c>
    </row>
    <row r="57" spans="2:46" s="20" customFormat="1">
      <c r="B57" s="316"/>
      <c r="C57" s="351"/>
      <c r="D57" s="340"/>
      <c r="E57" s="35" t="s">
        <v>90</v>
      </c>
      <c r="F57" s="44">
        <v>4</v>
      </c>
      <c r="G57" s="123">
        <f t="shared" ref="G57" si="373">IFERROR(F57/D53,"-")</f>
        <v>0.22222222222222221</v>
      </c>
      <c r="H57" s="340"/>
      <c r="I57" s="35" t="s">
        <v>90</v>
      </c>
      <c r="J57" s="44">
        <v>17</v>
      </c>
      <c r="K57" s="123">
        <f t="shared" ref="K57" si="374">IFERROR(J57/H53,"-")</f>
        <v>0.29310344827586204</v>
      </c>
      <c r="L57" s="340"/>
      <c r="M57" s="35" t="s">
        <v>90</v>
      </c>
      <c r="N57" s="44">
        <v>447</v>
      </c>
      <c r="O57" s="123">
        <f t="shared" ref="O57" si="375">IFERROR(N57/L53,"-")</f>
        <v>0.21677982541222116</v>
      </c>
      <c r="P57" s="340"/>
      <c r="Q57" s="35" t="s">
        <v>90</v>
      </c>
      <c r="R57" s="44">
        <v>424</v>
      </c>
      <c r="S57" s="134">
        <f t="shared" ref="S57" si="376">IFERROR(R57/P53,"-")</f>
        <v>0.26801517067003794</v>
      </c>
      <c r="T57" s="340"/>
      <c r="U57" s="35" t="s">
        <v>90</v>
      </c>
      <c r="V57" s="44">
        <v>290</v>
      </c>
      <c r="W57" s="123">
        <f t="shared" ref="W57" si="377">IFERROR(V57/T53,"-")</f>
        <v>0.26435733819507751</v>
      </c>
      <c r="X57" s="340"/>
      <c r="Y57" s="35" t="s">
        <v>90</v>
      </c>
      <c r="Z57" s="44">
        <v>162</v>
      </c>
      <c r="AA57" s="123">
        <f t="shared" ref="AA57" si="378">IFERROR(Z57/X53,"-")</f>
        <v>0.2988929889298893</v>
      </c>
      <c r="AB57" s="340"/>
      <c r="AC57" s="35" t="s">
        <v>90</v>
      </c>
      <c r="AD57" s="44">
        <v>52</v>
      </c>
      <c r="AE57" s="123">
        <f t="shared" ref="AE57" si="379">IFERROR(AD57/AB53,"-")</f>
        <v>0.24074074074074073</v>
      </c>
      <c r="AF57" s="340"/>
      <c r="AG57" s="35" t="s">
        <v>90</v>
      </c>
      <c r="AH57" s="44">
        <v>1396</v>
      </c>
      <c r="AI57" s="134">
        <f t="shared" ref="AI57" si="380">IFERROR(AH57/AF53,"-")</f>
        <v>0.2504035874439462</v>
      </c>
      <c r="AK57" s="120">
        <v>53</v>
      </c>
      <c r="AL57" s="163" t="s">
        <v>24</v>
      </c>
      <c r="AM57" s="159">
        <f t="shared" si="0"/>
        <v>0.67764964305326747</v>
      </c>
      <c r="AO57" s="113" t="str">
        <f t="shared" si="1"/>
        <v>羽曳野市</v>
      </c>
      <c r="AP57" s="114">
        <f t="shared" si="2"/>
        <v>0.65405522939769511</v>
      </c>
      <c r="AQ57" s="114">
        <f t="shared" si="3"/>
        <v>0.65400000000000003</v>
      </c>
      <c r="AS57" s="114">
        <f t="shared" si="4"/>
        <v>0.68799999999999994</v>
      </c>
      <c r="AT57" s="113">
        <v>0</v>
      </c>
    </row>
    <row r="58" spans="2:46" s="20" customFormat="1" ht="24">
      <c r="B58" s="299"/>
      <c r="C58" s="352"/>
      <c r="D58" s="341"/>
      <c r="E58" s="38" t="s">
        <v>176</v>
      </c>
      <c r="F58" s="45">
        <v>13</v>
      </c>
      <c r="G58" s="124">
        <f t="shared" ref="G58" si="381">IFERROR(F58/D53,"-")</f>
        <v>0.72222222222222221</v>
      </c>
      <c r="H58" s="341"/>
      <c r="I58" s="38" t="s">
        <v>176</v>
      </c>
      <c r="J58" s="45">
        <v>33</v>
      </c>
      <c r="K58" s="124">
        <f t="shared" ref="K58" si="382">IFERROR(J58/H53,"-")</f>
        <v>0.56896551724137934</v>
      </c>
      <c r="L58" s="341"/>
      <c r="M58" s="38" t="s">
        <v>176</v>
      </c>
      <c r="N58" s="45">
        <v>1196</v>
      </c>
      <c r="O58" s="124">
        <f t="shared" ref="O58" si="383">IFERROR(N58/L53,"-")</f>
        <v>0.58001939864209506</v>
      </c>
      <c r="P58" s="341"/>
      <c r="Q58" s="38" t="s">
        <v>176</v>
      </c>
      <c r="R58" s="45">
        <v>1041</v>
      </c>
      <c r="S58" s="124">
        <f t="shared" ref="S58" si="384">IFERROR(R58/P53,"-")</f>
        <v>0.65802781289506951</v>
      </c>
      <c r="T58" s="341"/>
      <c r="U58" s="38" t="s">
        <v>176</v>
      </c>
      <c r="V58" s="45">
        <v>735</v>
      </c>
      <c r="W58" s="124">
        <f t="shared" ref="W58" si="385">IFERROR(V58/T53,"-")</f>
        <v>0.67000911577028255</v>
      </c>
      <c r="X58" s="341"/>
      <c r="Y58" s="38" t="s">
        <v>176</v>
      </c>
      <c r="Z58" s="45">
        <v>361</v>
      </c>
      <c r="AA58" s="124">
        <f t="shared" ref="AA58" si="386">IFERROR(Z58/X53,"-")</f>
        <v>0.66605166051660514</v>
      </c>
      <c r="AB58" s="341"/>
      <c r="AC58" s="38" t="s">
        <v>176</v>
      </c>
      <c r="AD58" s="45">
        <v>141</v>
      </c>
      <c r="AE58" s="124">
        <f t="shared" ref="AE58" si="387">IFERROR(AD58/AB53,"-")</f>
        <v>0.65277777777777779</v>
      </c>
      <c r="AF58" s="341"/>
      <c r="AG58" s="38" t="s">
        <v>176</v>
      </c>
      <c r="AH58" s="45">
        <v>3520</v>
      </c>
      <c r="AI58" s="124">
        <f t="shared" ref="AI58" si="388">IFERROR(AH58/AF53,"-")</f>
        <v>0.63139013452914794</v>
      </c>
      <c r="AK58" s="120">
        <v>54</v>
      </c>
      <c r="AL58" s="163" t="s">
        <v>30</v>
      </c>
      <c r="AM58" s="159">
        <f t="shared" si="0"/>
        <v>0.65405522939769511</v>
      </c>
      <c r="AO58" s="113" t="str">
        <f t="shared" si="1"/>
        <v>堺市美原区</v>
      </c>
      <c r="AP58" s="114">
        <f t="shared" si="2"/>
        <v>0.65373470701867353</v>
      </c>
      <c r="AQ58" s="114">
        <f t="shared" si="3"/>
        <v>0.65400000000000003</v>
      </c>
      <c r="AS58" s="114">
        <f t="shared" si="4"/>
        <v>0.68799999999999994</v>
      </c>
      <c r="AT58" s="113">
        <v>0</v>
      </c>
    </row>
    <row r="59" spans="2:46" s="20" customFormat="1">
      <c r="B59" s="298">
        <v>10</v>
      </c>
      <c r="C59" s="350" t="s">
        <v>61</v>
      </c>
      <c r="D59" s="339">
        <f>'市区町村別_在宅(医科)'!D16</f>
        <v>46</v>
      </c>
      <c r="E59" s="30" t="s">
        <v>86</v>
      </c>
      <c r="F59" s="242">
        <v>2</v>
      </c>
      <c r="G59" s="121">
        <f t="shared" ref="G59" si="389">IFERROR(F59/D59,"-")</f>
        <v>4.3478260869565216E-2</v>
      </c>
      <c r="H59" s="339">
        <f>'市区町村別_在宅(医科)'!M16</f>
        <v>95</v>
      </c>
      <c r="I59" s="30" t="s">
        <v>86</v>
      </c>
      <c r="J59" s="242">
        <v>10</v>
      </c>
      <c r="K59" s="121">
        <f t="shared" ref="K59" si="390">IFERROR(J59/H59,"-")</f>
        <v>0.10526315789473684</v>
      </c>
      <c r="L59" s="339">
        <f>'市区町村別_在宅(医科)'!V16</f>
        <v>4907</v>
      </c>
      <c r="M59" s="30" t="s">
        <v>86</v>
      </c>
      <c r="N59" s="242">
        <v>375</v>
      </c>
      <c r="O59" s="121">
        <f t="shared" ref="O59" si="391">IFERROR(N59/L59,"-")</f>
        <v>7.6421438760953739E-2</v>
      </c>
      <c r="P59" s="339">
        <f>'市区町村別_在宅(医科)'!AE16</f>
        <v>3827</v>
      </c>
      <c r="Q59" s="30" t="s">
        <v>86</v>
      </c>
      <c r="R59" s="242">
        <v>582</v>
      </c>
      <c r="S59" s="132">
        <f t="shared" ref="S59" si="392">IFERROR(R59/P59,"-")</f>
        <v>0.15207734517899138</v>
      </c>
      <c r="T59" s="339">
        <f>'市区町村別_在宅(医科)'!AN16</f>
        <v>2474</v>
      </c>
      <c r="U59" s="30" t="s">
        <v>86</v>
      </c>
      <c r="V59" s="242">
        <v>589</v>
      </c>
      <c r="W59" s="121">
        <f t="shared" ref="W59" si="393">IFERROR(V59/T59,"-")</f>
        <v>0.23807599029911075</v>
      </c>
      <c r="X59" s="339">
        <f>'市区町村別_在宅(医科)'!AW16</f>
        <v>1207</v>
      </c>
      <c r="Y59" s="30" t="s">
        <v>86</v>
      </c>
      <c r="Z59" s="242">
        <v>383</v>
      </c>
      <c r="AA59" s="121">
        <f t="shared" ref="AA59" si="394">IFERROR(Z59/X59,"-")</f>
        <v>0.31731565865782935</v>
      </c>
      <c r="AB59" s="339">
        <f>'市区町村別_在宅(医科)'!BF16</f>
        <v>432</v>
      </c>
      <c r="AC59" s="30" t="s">
        <v>86</v>
      </c>
      <c r="AD59" s="242">
        <v>123</v>
      </c>
      <c r="AE59" s="121">
        <f t="shared" ref="AE59" si="395">IFERROR(AD59/AB59,"-")</f>
        <v>0.28472222222222221</v>
      </c>
      <c r="AF59" s="339">
        <f>'市区町村別_在宅(医科)'!BO16</f>
        <v>12988</v>
      </c>
      <c r="AG59" s="30" t="s">
        <v>86</v>
      </c>
      <c r="AH59" s="242">
        <v>2064</v>
      </c>
      <c r="AI59" s="132">
        <f t="shared" ref="AI59" si="396">IFERROR(AH59/AF59,"-")</f>
        <v>0.15891592238989838</v>
      </c>
      <c r="AK59" s="120">
        <v>55</v>
      </c>
      <c r="AL59" s="163" t="s">
        <v>19</v>
      </c>
      <c r="AM59" s="159">
        <f t="shared" si="0"/>
        <v>0.65482021886399167</v>
      </c>
      <c r="AO59" s="113" t="str">
        <f t="shared" si="1"/>
        <v>河南町</v>
      </c>
      <c r="AP59" s="114">
        <f t="shared" si="2"/>
        <v>0.65356265356265353</v>
      </c>
      <c r="AQ59" s="114">
        <f t="shared" si="3"/>
        <v>0.65400000000000003</v>
      </c>
      <c r="AS59" s="114">
        <f t="shared" si="4"/>
        <v>0.68799999999999994</v>
      </c>
      <c r="AT59" s="113">
        <v>0</v>
      </c>
    </row>
    <row r="60" spans="2:46" s="20" customFormat="1">
      <c r="B60" s="316"/>
      <c r="C60" s="351"/>
      <c r="D60" s="340"/>
      <c r="E60" s="31" t="s">
        <v>87</v>
      </c>
      <c r="F60" s="43">
        <v>12</v>
      </c>
      <c r="G60" s="122">
        <f t="shared" ref="G60" si="397">IFERROR(F60/D59,"-")</f>
        <v>0.2608695652173913</v>
      </c>
      <c r="H60" s="340"/>
      <c r="I60" s="31" t="s">
        <v>87</v>
      </c>
      <c r="J60" s="43">
        <v>33</v>
      </c>
      <c r="K60" s="122">
        <f t="shared" ref="K60" si="398">IFERROR(J60/H59,"-")</f>
        <v>0.3473684210526316</v>
      </c>
      <c r="L60" s="340"/>
      <c r="M60" s="31" t="s">
        <v>87</v>
      </c>
      <c r="N60" s="43">
        <v>1188</v>
      </c>
      <c r="O60" s="122">
        <f t="shared" ref="O60" si="399">IFERROR(N60/L59,"-")</f>
        <v>0.24210311799470144</v>
      </c>
      <c r="P60" s="340"/>
      <c r="Q60" s="31" t="s">
        <v>87</v>
      </c>
      <c r="R60" s="43">
        <v>1167</v>
      </c>
      <c r="S60" s="133">
        <f t="shared" ref="S60" si="400">IFERROR(R60/P59,"-")</f>
        <v>0.30493859419911157</v>
      </c>
      <c r="T60" s="340"/>
      <c r="U60" s="31" t="s">
        <v>87</v>
      </c>
      <c r="V60" s="43">
        <v>889</v>
      </c>
      <c r="W60" s="122">
        <f t="shared" ref="W60" si="401">IFERROR(V60/T59,"-")</f>
        <v>0.3593371059013743</v>
      </c>
      <c r="X60" s="340"/>
      <c r="Y60" s="31" t="s">
        <v>87</v>
      </c>
      <c r="Z60" s="43">
        <v>415</v>
      </c>
      <c r="AA60" s="122">
        <f t="shared" ref="AA60" si="402">IFERROR(Z60/X59,"-")</f>
        <v>0.34382767191383595</v>
      </c>
      <c r="AB60" s="340"/>
      <c r="AC60" s="31" t="s">
        <v>87</v>
      </c>
      <c r="AD60" s="43">
        <v>133</v>
      </c>
      <c r="AE60" s="122">
        <f t="shared" ref="AE60" si="403">IFERROR(AD60/AB59,"-")</f>
        <v>0.30787037037037035</v>
      </c>
      <c r="AF60" s="340"/>
      <c r="AG60" s="31" t="s">
        <v>87</v>
      </c>
      <c r="AH60" s="43">
        <v>3837</v>
      </c>
      <c r="AI60" s="133">
        <f t="shared" ref="AI60" si="404">IFERROR(AH60/AF59,"-")</f>
        <v>0.29542654758238374</v>
      </c>
      <c r="AK60" s="120">
        <v>56</v>
      </c>
      <c r="AL60" s="163" t="s">
        <v>12</v>
      </c>
      <c r="AM60" s="159">
        <f t="shared" si="0"/>
        <v>0.66398645789250954</v>
      </c>
      <c r="AO60" s="113" t="str">
        <f t="shared" si="1"/>
        <v>寝屋川市</v>
      </c>
      <c r="AP60" s="114">
        <f t="shared" si="2"/>
        <v>0.65352059007648133</v>
      </c>
      <c r="AQ60" s="114">
        <f t="shared" si="3"/>
        <v>0.65400000000000003</v>
      </c>
      <c r="AS60" s="114">
        <f t="shared" si="4"/>
        <v>0.68799999999999994</v>
      </c>
      <c r="AT60" s="113">
        <v>0</v>
      </c>
    </row>
    <row r="61" spans="2:46" s="20" customFormat="1">
      <c r="B61" s="316"/>
      <c r="C61" s="351"/>
      <c r="D61" s="340"/>
      <c r="E61" s="34" t="s">
        <v>88</v>
      </c>
      <c r="F61" s="43">
        <v>17</v>
      </c>
      <c r="G61" s="122">
        <f t="shared" ref="G61" si="405">IFERROR(F61/D59,"-")</f>
        <v>0.36956521739130432</v>
      </c>
      <c r="H61" s="340"/>
      <c r="I61" s="34" t="s">
        <v>88</v>
      </c>
      <c r="J61" s="43">
        <v>37</v>
      </c>
      <c r="K61" s="122">
        <f t="shared" ref="K61" si="406">IFERROR(J61/H59,"-")</f>
        <v>0.38947368421052631</v>
      </c>
      <c r="L61" s="340"/>
      <c r="M61" s="34" t="s">
        <v>88</v>
      </c>
      <c r="N61" s="43">
        <v>1803</v>
      </c>
      <c r="O61" s="122">
        <f t="shared" ref="O61" si="407">IFERROR(N61/L59,"-")</f>
        <v>0.36743427756266556</v>
      </c>
      <c r="P61" s="340"/>
      <c r="Q61" s="34" t="s">
        <v>88</v>
      </c>
      <c r="R61" s="43">
        <v>1707</v>
      </c>
      <c r="S61" s="133">
        <f t="shared" ref="S61" si="408">IFERROR(R61/P59,"-")</f>
        <v>0.44604128560229944</v>
      </c>
      <c r="T61" s="340"/>
      <c r="U61" s="34" t="s">
        <v>88</v>
      </c>
      <c r="V61" s="43">
        <v>1079</v>
      </c>
      <c r="W61" s="122">
        <f t="shared" ref="W61" si="409">IFERROR(V61/T59,"-")</f>
        <v>0.43613581244947452</v>
      </c>
      <c r="X61" s="340"/>
      <c r="Y61" s="34" t="s">
        <v>88</v>
      </c>
      <c r="Z61" s="43">
        <v>473</v>
      </c>
      <c r="AA61" s="122">
        <f t="shared" ref="AA61" si="410">IFERROR(Z61/X59,"-")</f>
        <v>0.39188069594034797</v>
      </c>
      <c r="AB61" s="340"/>
      <c r="AC61" s="34" t="s">
        <v>88</v>
      </c>
      <c r="AD61" s="43">
        <v>129</v>
      </c>
      <c r="AE61" s="122">
        <f t="shared" ref="AE61" si="411">IFERROR(AD61/AB59,"-")</f>
        <v>0.2986111111111111</v>
      </c>
      <c r="AF61" s="340"/>
      <c r="AG61" s="34" t="s">
        <v>88</v>
      </c>
      <c r="AH61" s="43">
        <v>5245</v>
      </c>
      <c r="AI61" s="133">
        <f t="shared" ref="AI61" si="412">IFERROR(AH61/AF59,"-")</f>
        <v>0.40383430859254699</v>
      </c>
      <c r="AK61" s="120">
        <v>57</v>
      </c>
      <c r="AL61" s="163" t="s">
        <v>51</v>
      </c>
      <c r="AM61" s="159">
        <f t="shared" si="0"/>
        <v>0.69348268839103866</v>
      </c>
      <c r="AO61" s="113" t="str">
        <f t="shared" si="1"/>
        <v>堺市中区</v>
      </c>
      <c r="AP61" s="114">
        <f t="shared" si="2"/>
        <v>0.65213872832369946</v>
      </c>
      <c r="AQ61" s="114">
        <f t="shared" si="3"/>
        <v>0.65200000000000002</v>
      </c>
      <c r="AS61" s="114">
        <f t="shared" si="4"/>
        <v>0.68799999999999994</v>
      </c>
      <c r="AT61" s="113">
        <v>0</v>
      </c>
    </row>
    <row r="62" spans="2:46" s="20" customFormat="1">
      <c r="B62" s="316"/>
      <c r="C62" s="351"/>
      <c r="D62" s="340"/>
      <c r="E62" s="34" t="s">
        <v>89</v>
      </c>
      <c r="F62" s="43">
        <v>3</v>
      </c>
      <c r="G62" s="122">
        <f t="shared" ref="G62" si="413">IFERROR(F62/D59,"-")</f>
        <v>6.5217391304347824E-2</v>
      </c>
      <c r="H62" s="340"/>
      <c r="I62" s="34" t="s">
        <v>89</v>
      </c>
      <c r="J62" s="43">
        <v>12</v>
      </c>
      <c r="K62" s="122">
        <f t="shared" ref="K62" si="414">IFERROR(J62/H59,"-")</f>
        <v>0.12631578947368421</v>
      </c>
      <c r="L62" s="340"/>
      <c r="M62" s="34" t="s">
        <v>89</v>
      </c>
      <c r="N62" s="43">
        <v>421</v>
      </c>
      <c r="O62" s="122">
        <f t="shared" ref="O62" si="415">IFERROR(N62/L59,"-")</f>
        <v>8.5795801915630729E-2</v>
      </c>
      <c r="P62" s="340"/>
      <c r="Q62" s="34" t="s">
        <v>89</v>
      </c>
      <c r="R62" s="43">
        <v>558</v>
      </c>
      <c r="S62" s="133">
        <f t="shared" ref="S62" si="416">IFERROR(R62/P59,"-")</f>
        <v>0.14580611444996081</v>
      </c>
      <c r="T62" s="340"/>
      <c r="U62" s="34" t="s">
        <v>89</v>
      </c>
      <c r="V62" s="43">
        <v>467</v>
      </c>
      <c r="W62" s="122">
        <f t="shared" ref="W62" si="417">IFERROR(V62/T59,"-")</f>
        <v>0.18876313662085692</v>
      </c>
      <c r="X62" s="340"/>
      <c r="Y62" s="34" t="s">
        <v>89</v>
      </c>
      <c r="Z62" s="43">
        <v>242</v>
      </c>
      <c r="AA62" s="122">
        <f t="shared" ref="AA62" si="418">IFERROR(Z62/X59,"-")</f>
        <v>0.20049710024855014</v>
      </c>
      <c r="AB62" s="340"/>
      <c r="AC62" s="34" t="s">
        <v>89</v>
      </c>
      <c r="AD62" s="43">
        <v>87</v>
      </c>
      <c r="AE62" s="122">
        <f t="shared" ref="AE62" si="419">IFERROR(AD62/AB59,"-")</f>
        <v>0.2013888888888889</v>
      </c>
      <c r="AF62" s="340"/>
      <c r="AG62" s="34" t="s">
        <v>89</v>
      </c>
      <c r="AH62" s="43">
        <v>1790</v>
      </c>
      <c r="AI62" s="133">
        <f t="shared" ref="AI62" si="420">IFERROR(AH62/AF59,"-")</f>
        <v>0.13781952571604558</v>
      </c>
      <c r="AK62" s="120">
        <v>58</v>
      </c>
      <c r="AL62" s="163" t="s">
        <v>31</v>
      </c>
      <c r="AM62" s="159">
        <f t="shared" si="0"/>
        <v>0.64856697211932146</v>
      </c>
      <c r="AO62" s="113" t="str">
        <f t="shared" si="1"/>
        <v>藤井寺市</v>
      </c>
      <c r="AP62" s="114">
        <f t="shared" si="2"/>
        <v>0.64856697211932146</v>
      </c>
      <c r="AQ62" s="114">
        <f t="shared" si="3"/>
        <v>0.64900000000000002</v>
      </c>
      <c r="AS62" s="114">
        <f t="shared" si="4"/>
        <v>0.68799999999999994</v>
      </c>
      <c r="AT62" s="113">
        <v>0</v>
      </c>
    </row>
    <row r="63" spans="2:46" s="20" customFormat="1">
      <c r="B63" s="316"/>
      <c r="C63" s="351"/>
      <c r="D63" s="340"/>
      <c r="E63" s="35" t="s">
        <v>90</v>
      </c>
      <c r="F63" s="44">
        <v>17</v>
      </c>
      <c r="G63" s="123">
        <f t="shared" ref="G63" si="421">IFERROR(F63/D59,"-")</f>
        <v>0.36956521739130432</v>
      </c>
      <c r="H63" s="340"/>
      <c r="I63" s="35" t="s">
        <v>90</v>
      </c>
      <c r="J63" s="44">
        <v>33</v>
      </c>
      <c r="K63" s="123">
        <f t="shared" ref="K63" si="422">IFERROR(J63/H59,"-")</f>
        <v>0.3473684210526316</v>
      </c>
      <c r="L63" s="340"/>
      <c r="M63" s="35" t="s">
        <v>90</v>
      </c>
      <c r="N63" s="44">
        <v>1307</v>
      </c>
      <c r="O63" s="123">
        <f t="shared" ref="O63" si="423">IFERROR(N63/L59,"-")</f>
        <v>0.26635418789484411</v>
      </c>
      <c r="P63" s="340"/>
      <c r="Q63" s="35" t="s">
        <v>90</v>
      </c>
      <c r="R63" s="44">
        <v>1189</v>
      </c>
      <c r="S63" s="134">
        <f t="shared" ref="S63" si="424">IFERROR(R63/P59,"-")</f>
        <v>0.3106872223673896</v>
      </c>
      <c r="T63" s="340"/>
      <c r="U63" s="35" t="s">
        <v>90</v>
      </c>
      <c r="V63" s="44">
        <v>891</v>
      </c>
      <c r="W63" s="123">
        <f t="shared" ref="W63" si="425">IFERROR(V63/T59,"-")</f>
        <v>0.36014551333872269</v>
      </c>
      <c r="X63" s="340"/>
      <c r="Y63" s="35" t="s">
        <v>90</v>
      </c>
      <c r="Z63" s="44">
        <v>460</v>
      </c>
      <c r="AA63" s="123">
        <f t="shared" ref="AA63" si="426">IFERROR(Z63/X59,"-")</f>
        <v>0.38111019055509526</v>
      </c>
      <c r="AB63" s="340"/>
      <c r="AC63" s="35" t="s">
        <v>90</v>
      </c>
      <c r="AD63" s="44">
        <v>152</v>
      </c>
      <c r="AE63" s="123">
        <f t="shared" ref="AE63" si="427">IFERROR(AD63/AB59,"-")</f>
        <v>0.35185185185185186</v>
      </c>
      <c r="AF63" s="340"/>
      <c r="AG63" s="35" t="s">
        <v>90</v>
      </c>
      <c r="AH63" s="44">
        <v>4049</v>
      </c>
      <c r="AI63" s="134">
        <f t="shared" ref="AI63" si="428">IFERROR(AH63/AF59,"-")</f>
        <v>0.31174930705266402</v>
      </c>
      <c r="AK63" s="120">
        <v>59</v>
      </c>
      <c r="AL63" s="163" t="s">
        <v>25</v>
      </c>
      <c r="AM63" s="159">
        <f t="shared" si="0"/>
        <v>0.68143916207576682</v>
      </c>
      <c r="AO63" s="113" t="str">
        <f t="shared" si="1"/>
        <v>堺市北区</v>
      </c>
      <c r="AP63" s="114">
        <f t="shared" si="2"/>
        <v>0.64744822650623968</v>
      </c>
      <c r="AQ63" s="114">
        <f t="shared" si="3"/>
        <v>0.64700000000000002</v>
      </c>
      <c r="AS63" s="114">
        <f t="shared" si="4"/>
        <v>0.68799999999999994</v>
      </c>
      <c r="AT63" s="113">
        <v>0</v>
      </c>
    </row>
    <row r="64" spans="2:46" s="20" customFormat="1" ht="24">
      <c r="B64" s="299"/>
      <c r="C64" s="352"/>
      <c r="D64" s="341"/>
      <c r="E64" s="38" t="s">
        <v>176</v>
      </c>
      <c r="F64" s="45">
        <v>34</v>
      </c>
      <c r="G64" s="124">
        <f t="shared" ref="G64" si="429">IFERROR(F64/D59,"-")</f>
        <v>0.73913043478260865</v>
      </c>
      <c r="H64" s="341"/>
      <c r="I64" s="38" t="s">
        <v>176</v>
      </c>
      <c r="J64" s="45">
        <v>66</v>
      </c>
      <c r="K64" s="124">
        <f t="shared" ref="K64" si="430">IFERROR(J64/H59,"-")</f>
        <v>0.69473684210526321</v>
      </c>
      <c r="L64" s="341"/>
      <c r="M64" s="38" t="s">
        <v>176</v>
      </c>
      <c r="N64" s="45">
        <v>3060</v>
      </c>
      <c r="O64" s="124">
        <f t="shared" ref="O64" si="431">IFERROR(N64/L59,"-")</f>
        <v>0.62359894028938256</v>
      </c>
      <c r="P64" s="341"/>
      <c r="Q64" s="38" t="s">
        <v>176</v>
      </c>
      <c r="R64" s="45">
        <v>2711</v>
      </c>
      <c r="S64" s="124">
        <f t="shared" ref="S64" si="432">IFERROR(R64/P59,"-")</f>
        <v>0.70838777110007844</v>
      </c>
      <c r="T64" s="341"/>
      <c r="U64" s="38" t="s">
        <v>176</v>
      </c>
      <c r="V64" s="45">
        <v>1840</v>
      </c>
      <c r="W64" s="124">
        <f t="shared" ref="W64" si="433">IFERROR(V64/T59,"-")</f>
        <v>0.74373484236054976</v>
      </c>
      <c r="X64" s="341"/>
      <c r="Y64" s="38" t="s">
        <v>176</v>
      </c>
      <c r="Z64" s="45">
        <v>913</v>
      </c>
      <c r="AA64" s="124">
        <f t="shared" ref="AA64" si="434">IFERROR(Z64/X59,"-")</f>
        <v>0.75642087821043913</v>
      </c>
      <c r="AB64" s="341"/>
      <c r="AC64" s="38" t="s">
        <v>176</v>
      </c>
      <c r="AD64" s="45">
        <v>289</v>
      </c>
      <c r="AE64" s="124">
        <f t="shared" ref="AE64" si="435">IFERROR(AD64/AB59,"-")</f>
        <v>0.66898148148148151</v>
      </c>
      <c r="AF64" s="341"/>
      <c r="AG64" s="38" t="s">
        <v>176</v>
      </c>
      <c r="AH64" s="45">
        <v>8913</v>
      </c>
      <c r="AI64" s="124">
        <f t="shared" ref="AI64" si="436">IFERROR(AH64/AF59,"-")</f>
        <v>0.68624884508777328</v>
      </c>
      <c r="AK64" s="120">
        <v>60</v>
      </c>
      <c r="AL64" s="163" t="s">
        <v>52</v>
      </c>
      <c r="AM64" s="159">
        <f t="shared" si="0"/>
        <v>0.63898269311945965</v>
      </c>
      <c r="AO64" s="113" t="str">
        <f t="shared" si="1"/>
        <v>箕面市</v>
      </c>
      <c r="AP64" s="114">
        <f t="shared" si="2"/>
        <v>0.64621369294605813</v>
      </c>
      <c r="AQ64" s="114">
        <f t="shared" si="3"/>
        <v>0.64600000000000002</v>
      </c>
      <c r="AS64" s="114">
        <f t="shared" si="4"/>
        <v>0.68799999999999994</v>
      </c>
      <c r="AT64" s="113">
        <v>0</v>
      </c>
    </row>
    <row r="65" spans="2:46" s="20" customFormat="1">
      <c r="B65" s="298">
        <v>11</v>
      </c>
      <c r="C65" s="350" t="s">
        <v>62</v>
      </c>
      <c r="D65" s="339">
        <f>'市区町村別_在宅(医科)'!D17</f>
        <v>108</v>
      </c>
      <c r="E65" s="30" t="s">
        <v>86</v>
      </c>
      <c r="F65" s="242">
        <v>8</v>
      </c>
      <c r="G65" s="121">
        <f t="shared" ref="G65" si="437">IFERROR(F65/D65,"-")</f>
        <v>7.407407407407407E-2</v>
      </c>
      <c r="H65" s="339">
        <f>'市区町村別_在宅(医科)'!M17</f>
        <v>183</v>
      </c>
      <c r="I65" s="30" t="s">
        <v>86</v>
      </c>
      <c r="J65" s="242">
        <v>17</v>
      </c>
      <c r="K65" s="121">
        <f t="shared" ref="K65" si="438">IFERROR(J65/H65,"-")</f>
        <v>9.2896174863387984E-2</v>
      </c>
      <c r="L65" s="339">
        <f>'市区町村別_在宅(医科)'!V17</f>
        <v>8539</v>
      </c>
      <c r="M65" s="30" t="s">
        <v>86</v>
      </c>
      <c r="N65" s="242">
        <v>571</v>
      </c>
      <c r="O65" s="121">
        <f t="shared" ref="O65" si="439">IFERROR(N65/L65,"-")</f>
        <v>6.6869656868485769E-2</v>
      </c>
      <c r="P65" s="339">
        <f>'市区町村別_在宅(医科)'!AE17</f>
        <v>6576</v>
      </c>
      <c r="Q65" s="30" t="s">
        <v>86</v>
      </c>
      <c r="R65" s="242">
        <v>987</v>
      </c>
      <c r="S65" s="132">
        <f t="shared" ref="S65" si="440">IFERROR(R65/P65,"-")</f>
        <v>0.15009124087591241</v>
      </c>
      <c r="T65" s="339">
        <f>'市区町村別_在宅(医科)'!AN17</f>
        <v>4380</v>
      </c>
      <c r="U65" s="30" t="s">
        <v>86</v>
      </c>
      <c r="V65" s="242">
        <v>1125</v>
      </c>
      <c r="W65" s="121">
        <f t="shared" ref="W65" si="441">IFERROR(V65/T65,"-")</f>
        <v>0.25684931506849318</v>
      </c>
      <c r="X65" s="339">
        <f>'市区町村別_在宅(医科)'!AW17</f>
        <v>2065</v>
      </c>
      <c r="Y65" s="30" t="s">
        <v>86</v>
      </c>
      <c r="Z65" s="242">
        <v>678</v>
      </c>
      <c r="AA65" s="121">
        <f t="shared" ref="AA65" si="442">IFERROR(Z65/X65,"-")</f>
        <v>0.32832929782082326</v>
      </c>
      <c r="AB65" s="339">
        <f>'市区町村別_在宅(医科)'!BF17</f>
        <v>698</v>
      </c>
      <c r="AC65" s="30" t="s">
        <v>86</v>
      </c>
      <c r="AD65" s="242">
        <v>239</v>
      </c>
      <c r="AE65" s="121">
        <f t="shared" ref="AE65" si="443">IFERROR(AD65/AB65,"-")</f>
        <v>0.34240687679083093</v>
      </c>
      <c r="AF65" s="339">
        <f>'市区町村別_在宅(医科)'!BO17</f>
        <v>22549</v>
      </c>
      <c r="AG65" s="30" t="s">
        <v>86</v>
      </c>
      <c r="AH65" s="242">
        <v>3625</v>
      </c>
      <c r="AI65" s="132">
        <f t="shared" ref="AI65" si="444">IFERROR(AH65/AF65,"-")</f>
        <v>0.16076100935739945</v>
      </c>
      <c r="AK65" s="120">
        <v>61</v>
      </c>
      <c r="AL65" s="163" t="s">
        <v>20</v>
      </c>
      <c r="AM65" s="159">
        <f t="shared" si="0"/>
        <v>0.65766208251473479</v>
      </c>
      <c r="AO65" s="113" t="str">
        <f t="shared" si="1"/>
        <v>富田林市</v>
      </c>
      <c r="AP65" s="114">
        <f t="shared" si="2"/>
        <v>0.64450408017963745</v>
      </c>
      <c r="AQ65" s="114">
        <f t="shared" si="3"/>
        <v>0.64500000000000002</v>
      </c>
      <c r="AS65" s="114">
        <f t="shared" si="4"/>
        <v>0.68799999999999994</v>
      </c>
      <c r="AT65" s="113">
        <v>0</v>
      </c>
    </row>
    <row r="66" spans="2:46" s="20" customFormat="1">
      <c r="B66" s="316"/>
      <c r="C66" s="351"/>
      <c r="D66" s="340"/>
      <c r="E66" s="31" t="s">
        <v>87</v>
      </c>
      <c r="F66" s="43">
        <v>43</v>
      </c>
      <c r="G66" s="122">
        <f t="shared" ref="G66" si="445">IFERROR(F66/D65,"-")</f>
        <v>0.39814814814814814</v>
      </c>
      <c r="H66" s="340"/>
      <c r="I66" s="31" t="s">
        <v>87</v>
      </c>
      <c r="J66" s="43">
        <v>68</v>
      </c>
      <c r="K66" s="122">
        <f t="shared" ref="K66" si="446">IFERROR(J66/H65,"-")</f>
        <v>0.37158469945355194</v>
      </c>
      <c r="L66" s="340"/>
      <c r="M66" s="31" t="s">
        <v>87</v>
      </c>
      <c r="N66" s="43">
        <v>1988</v>
      </c>
      <c r="O66" s="122">
        <f t="shared" ref="O66" si="447">IFERROR(N66/L65,"-")</f>
        <v>0.2328141468556037</v>
      </c>
      <c r="P66" s="340"/>
      <c r="Q66" s="31" t="s">
        <v>87</v>
      </c>
      <c r="R66" s="43">
        <v>1891</v>
      </c>
      <c r="S66" s="133">
        <f t="shared" ref="S66" si="448">IFERROR(R66/P65,"-")</f>
        <v>0.28756082725060828</v>
      </c>
      <c r="T66" s="340"/>
      <c r="U66" s="31" t="s">
        <v>87</v>
      </c>
      <c r="V66" s="43">
        <v>1337</v>
      </c>
      <c r="W66" s="122">
        <f t="shared" ref="W66" si="449">IFERROR(V66/T65,"-")</f>
        <v>0.30525114155251143</v>
      </c>
      <c r="X66" s="340"/>
      <c r="Y66" s="31" t="s">
        <v>87</v>
      </c>
      <c r="Z66" s="43">
        <v>645</v>
      </c>
      <c r="AA66" s="122">
        <f t="shared" ref="AA66" si="450">IFERROR(Z66/X65,"-")</f>
        <v>0.31234866828087166</v>
      </c>
      <c r="AB66" s="340"/>
      <c r="AC66" s="31" t="s">
        <v>87</v>
      </c>
      <c r="AD66" s="43">
        <v>172</v>
      </c>
      <c r="AE66" s="122">
        <f t="shared" ref="AE66" si="451">IFERROR(AD66/AB65,"-")</f>
        <v>0.24641833810888253</v>
      </c>
      <c r="AF66" s="340"/>
      <c r="AG66" s="31" t="s">
        <v>87</v>
      </c>
      <c r="AH66" s="43">
        <v>6144</v>
      </c>
      <c r="AI66" s="133">
        <f t="shared" ref="AI66" si="452">IFERROR(AH66/AF65,"-")</f>
        <v>0.27247328041154817</v>
      </c>
      <c r="AK66" s="120">
        <v>62</v>
      </c>
      <c r="AL66" s="163" t="s">
        <v>21</v>
      </c>
      <c r="AM66" s="159">
        <f t="shared" si="0"/>
        <v>0.66468155500413562</v>
      </c>
      <c r="AO66" s="113" t="str">
        <f t="shared" si="1"/>
        <v>大東市</v>
      </c>
      <c r="AP66" s="114">
        <f t="shared" si="2"/>
        <v>0.64442444019354117</v>
      </c>
      <c r="AQ66" s="114">
        <f t="shared" si="3"/>
        <v>0.64400000000000002</v>
      </c>
      <c r="AS66" s="114">
        <f t="shared" si="4"/>
        <v>0.68799999999999994</v>
      </c>
      <c r="AT66" s="113">
        <v>0</v>
      </c>
    </row>
    <row r="67" spans="2:46" s="20" customFormat="1">
      <c r="B67" s="316"/>
      <c r="C67" s="351"/>
      <c r="D67" s="340"/>
      <c r="E67" s="34" t="s">
        <v>88</v>
      </c>
      <c r="F67" s="43">
        <v>24</v>
      </c>
      <c r="G67" s="122">
        <f t="shared" ref="G67" si="453">IFERROR(F67/D65,"-")</f>
        <v>0.22222222222222221</v>
      </c>
      <c r="H67" s="340"/>
      <c r="I67" s="34" t="s">
        <v>88</v>
      </c>
      <c r="J67" s="43">
        <v>60</v>
      </c>
      <c r="K67" s="122">
        <f t="shared" ref="K67" si="454">IFERROR(J67/H65,"-")</f>
        <v>0.32786885245901637</v>
      </c>
      <c r="L67" s="340"/>
      <c r="M67" s="34" t="s">
        <v>88</v>
      </c>
      <c r="N67" s="43">
        <v>3191</v>
      </c>
      <c r="O67" s="122">
        <f t="shared" ref="O67" si="455">IFERROR(N67/L65,"-")</f>
        <v>0.37369715423351679</v>
      </c>
      <c r="P67" s="340"/>
      <c r="Q67" s="34" t="s">
        <v>88</v>
      </c>
      <c r="R67" s="43">
        <v>2785</v>
      </c>
      <c r="S67" s="133">
        <f t="shared" ref="S67" si="456">IFERROR(R67/P65,"-")</f>
        <v>0.42350973236009731</v>
      </c>
      <c r="T67" s="340"/>
      <c r="U67" s="34" t="s">
        <v>88</v>
      </c>
      <c r="V67" s="43">
        <v>1874</v>
      </c>
      <c r="W67" s="122">
        <f t="shared" ref="W67" si="457">IFERROR(V67/T65,"-")</f>
        <v>0.42785388127853879</v>
      </c>
      <c r="X67" s="340"/>
      <c r="Y67" s="34" t="s">
        <v>88</v>
      </c>
      <c r="Z67" s="43">
        <v>770</v>
      </c>
      <c r="AA67" s="122">
        <f t="shared" ref="AA67" si="458">IFERROR(Z67/X65,"-")</f>
        <v>0.3728813559322034</v>
      </c>
      <c r="AB67" s="340"/>
      <c r="AC67" s="34" t="s">
        <v>88</v>
      </c>
      <c r="AD67" s="43">
        <v>222</v>
      </c>
      <c r="AE67" s="122">
        <f t="shared" ref="AE67" si="459">IFERROR(AD67/AB65,"-")</f>
        <v>0.31805157593123207</v>
      </c>
      <c r="AF67" s="340"/>
      <c r="AG67" s="34" t="s">
        <v>88</v>
      </c>
      <c r="AH67" s="43">
        <v>8926</v>
      </c>
      <c r="AI67" s="133">
        <f t="shared" ref="AI67" si="460">IFERROR(AH67/AF65,"-")</f>
        <v>0.39584903986873032</v>
      </c>
      <c r="AK67" s="120">
        <v>63</v>
      </c>
      <c r="AL67" s="163" t="s">
        <v>32</v>
      </c>
      <c r="AM67" s="159">
        <f t="shared" si="0"/>
        <v>0.66994128274616083</v>
      </c>
      <c r="AO67" s="113" t="str">
        <f t="shared" si="1"/>
        <v>堺市堺区</v>
      </c>
      <c r="AP67" s="114">
        <f t="shared" si="2"/>
        <v>0.64084378145877186</v>
      </c>
      <c r="AQ67" s="114">
        <f t="shared" si="3"/>
        <v>0.64100000000000001</v>
      </c>
      <c r="AS67" s="114">
        <f t="shared" si="4"/>
        <v>0.68799999999999994</v>
      </c>
      <c r="AT67" s="113">
        <v>0</v>
      </c>
    </row>
    <row r="68" spans="2:46" s="20" customFormat="1">
      <c r="B68" s="316"/>
      <c r="C68" s="351"/>
      <c r="D68" s="340"/>
      <c r="E68" s="34" t="s">
        <v>89</v>
      </c>
      <c r="F68" s="43">
        <v>11</v>
      </c>
      <c r="G68" s="122">
        <f t="shared" ref="G68" si="461">IFERROR(F68/D65,"-")</f>
        <v>0.10185185185185185</v>
      </c>
      <c r="H68" s="340"/>
      <c r="I68" s="34" t="s">
        <v>89</v>
      </c>
      <c r="J68" s="43">
        <v>18</v>
      </c>
      <c r="K68" s="122">
        <f t="shared" ref="K68" si="462">IFERROR(J68/H65,"-")</f>
        <v>9.8360655737704916E-2</v>
      </c>
      <c r="L68" s="340"/>
      <c r="M68" s="34" t="s">
        <v>89</v>
      </c>
      <c r="N68" s="43">
        <v>746</v>
      </c>
      <c r="O68" s="122">
        <f t="shared" ref="O68" si="463">IFERROR(N68/L65,"-")</f>
        <v>8.736385993676074E-2</v>
      </c>
      <c r="P68" s="340"/>
      <c r="Q68" s="34" t="s">
        <v>89</v>
      </c>
      <c r="R68" s="43">
        <v>879</v>
      </c>
      <c r="S68" s="133">
        <f t="shared" ref="S68" si="464">IFERROR(R68/P65,"-")</f>
        <v>0.13366788321167883</v>
      </c>
      <c r="T68" s="340"/>
      <c r="U68" s="34" t="s">
        <v>89</v>
      </c>
      <c r="V68" s="43">
        <v>729</v>
      </c>
      <c r="W68" s="122">
        <f t="shared" ref="W68" si="465">IFERROR(V68/T65,"-")</f>
        <v>0.16643835616438357</v>
      </c>
      <c r="X68" s="340"/>
      <c r="Y68" s="34" t="s">
        <v>89</v>
      </c>
      <c r="Z68" s="43">
        <v>410</v>
      </c>
      <c r="AA68" s="122">
        <f t="shared" ref="AA68" si="466">IFERROR(Z68/X65,"-")</f>
        <v>0.19854721549636803</v>
      </c>
      <c r="AB68" s="340"/>
      <c r="AC68" s="34" t="s">
        <v>89</v>
      </c>
      <c r="AD68" s="43">
        <v>127</v>
      </c>
      <c r="AE68" s="122">
        <f t="shared" ref="AE68" si="467">IFERROR(AD68/AB65,"-")</f>
        <v>0.18194842406876791</v>
      </c>
      <c r="AF68" s="340"/>
      <c r="AG68" s="34" t="s">
        <v>89</v>
      </c>
      <c r="AH68" s="43">
        <v>2920</v>
      </c>
      <c r="AI68" s="133">
        <f t="shared" ref="AI68" si="468">IFERROR(AH68/AF65,"-")</f>
        <v>0.12949576477892588</v>
      </c>
      <c r="AK68" s="120">
        <v>64</v>
      </c>
      <c r="AL68" s="163" t="s">
        <v>53</v>
      </c>
      <c r="AM68" s="159">
        <f t="shared" si="0"/>
        <v>0.67158750534873768</v>
      </c>
      <c r="AO68" s="113" t="str">
        <f t="shared" si="1"/>
        <v>天王寺区</v>
      </c>
      <c r="AP68" s="114">
        <f t="shared" si="2"/>
        <v>0.63970927549607748</v>
      </c>
      <c r="AQ68" s="114">
        <f t="shared" si="3"/>
        <v>0.64</v>
      </c>
      <c r="AS68" s="114">
        <f t="shared" si="4"/>
        <v>0.68799999999999994</v>
      </c>
      <c r="AT68" s="113">
        <v>0</v>
      </c>
    </row>
    <row r="69" spans="2:46" s="20" customFormat="1">
      <c r="B69" s="316"/>
      <c r="C69" s="351"/>
      <c r="D69" s="340"/>
      <c r="E69" s="35" t="s">
        <v>90</v>
      </c>
      <c r="F69" s="44">
        <v>34</v>
      </c>
      <c r="G69" s="123">
        <f t="shared" ref="G69" si="469">IFERROR(F69/D65,"-")</f>
        <v>0.31481481481481483</v>
      </c>
      <c r="H69" s="340"/>
      <c r="I69" s="35" t="s">
        <v>90</v>
      </c>
      <c r="J69" s="44">
        <v>60</v>
      </c>
      <c r="K69" s="123">
        <f t="shared" ref="K69" si="470">IFERROR(J69/H65,"-")</f>
        <v>0.32786885245901637</v>
      </c>
      <c r="L69" s="340"/>
      <c r="M69" s="35" t="s">
        <v>90</v>
      </c>
      <c r="N69" s="44">
        <v>2034</v>
      </c>
      <c r="O69" s="123">
        <f t="shared" ref="O69" si="471">IFERROR(N69/L65,"-")</f>
        <v>0.23820119451926455</v>
      </c>
      <c r="P69" s="340"/>
      <c r="Q69" s="35" t="s">
        <v>90</v>
      </c>
      <c r="R69" s="44">
        <v>1880</v>
      </c>
      <c r="S69" s="134">
        <f t="shared" ref="S69" si="472">IFERROR(R69/P65,"-")</f>
        <v>0.28588807785888076</v>
      </c>
      <c r="T69" s="340"/>
      <c r="U69" s="35" t="s">
        <v>90</v>
      </c>
      <c r="V69" s="44">
        <v>1322</v>
      </c>
      <c r="W69" s="123">
        <f t="shared" ref="W69" si="473">IFERROR(V69/T65,"-")</f>
        <v>0.30182648401826484</v>
      </c>
      <c r="X69" s="340"/>
      <c r="Y69" s="35" t="s">
        <v>90</v>
      </c>
      <c r="Z69" s="44">
        <v>618</v>
      </c>
      <c r="AA69" s="123">
        <f t="shared" ref="AA69" si="474">IFERROR(Z69/X65,"-")</f>
        <v>0.29927360774818401</v>
      </c>
      <c r="AB69" s="340"/>
      <c r="AC69" s="35" t="s">
        <v>90</v>
      </c>
      <c r="AD69" s="44">
        <v>177</v>
      </c>
      <c r="AE69" s="123">
        <f t="shared" ref="AE69" si="475">IFERROR(AD69/AB65,"-")</f>
        <v>0.25358166189111747</v>
      </c>
      <c r="AF69" s="340"/>
      <c r="AG69" s="35" t="s">
        <v>90</v>
      </c>
      <c r="AH69" s="44">
        <v>6125</v>
      </c>
      <c r="AI69" s="134">
        <f t="shared" ref="AI69" si="476">IFERROR(AH69/AF65,"-")</f>
        <v>0.27163067098319216</v>
      </c>
      <c r="AK69" s="120">
        <v>65</v>
      </c>
      <c r="AL69" s="163" t="s">
        <v>13</v>
      </c>
      <c r="AM69" s="159">
        <f t="shared" si="0"/>
        <v>0.67435158501440917</v>
      </c>
      <c r="AO69" s="113" t="str">
        <f t="shared" si="1"/>
        <v>泉南市</v>
      </c>
      <c r="AP69" s="114">
        <f t="shared" si="2"/>
        <v>0.63898269311945965</v>
      </c>
      <c r="AQ69" s="114">
        <f t="shared" si="3"/>
        <v>0.63900000000000001</v>
      </c>
      <c r="AS69" s="114">
        <f t="shared" si="4"/>
        <v>0.68799999999999994</v>
      </c>
      <c r="AT69" s="113">
        <v>0</v>
      </c>
    </row>
    <row r="70" spans="2:46" s="20" customFormat="1" ht="24">
      <c r="B70" s="299"/>
      <c r="C70" s="352"/>
      <c r="D70" s="341"/>
      <c r="E70" s="38" t="s">
        <v>176</v>
      </c>
      <c r="F70" s="45">
        <v>70</v>
      </c>
      <c r="G70" s="124">
        <f t="shared" ref="G70" si="477">IFERROR(F70/D65,"-")</f>
        <v>0.64814814814814814</v>
      </c>
      <c r="H70" s="341"/>
      <c r="I70" s="38" t="s">
        <v>176</v>
      </c>
      <c r="J70" s="45">
        <v>126</v>
      </c>
      <c r="K70" s="124">
        <f t="shared" ref="K70" si="478">IFERROR(J70/H65,"-")</f>
        <v>0.68852459016393441</v>
      </c>
      <c r="L70" s="341"/>
      <c r="M70" s="38" t="s">
        <v>176</v>
      </c>
      <c r="N70" s="45">
        <v>5224</v>
      </c>
      <c r="O70" s="124">
        <f t="shared" ref="O70" si="479">IFERROR(N70/L65,"-")</f>
        <v>0.6117812390209626</v>
      </c>
      <c r="P70" s="341"/>
      <c r="Q70" s="38" t="s">
        <v>176</v>
      </c>
      <c r="R70" s="45">
        <v>4620</v>
      </c>
      <c r="S70" s="124">
        <f t="shared" ref="S70" si="480">IFERROR(R70/P65,"-")</f>
        <v>0.70255474452554745</v>
      </c>
      <c r="T70" s="341"/>
      <c r="U70" s="38" t="s">
        <v>176</v>
      </c>
      <c r="V70" s="45">
        <v>3221</v>
      </c>
      <c r="W70" s="124">
        <f t="shared" ref="W70" si="481">IFERROR(V70/T65,"-")</f>
        <v>0.7353881278538813</v>
      </c>
      <c r="X70" s="341"/>
      <c r="Y70" s="38" t="s">
        <v>176</v>
      </c>
      <c r="Z70" s="45">
        <v>1512</v>
      </c>
      <c r="AA70" s="124">
        <f t="shared" ref="AA70" si="482">IFERROR(Z70/X65,"-")</f>
        <v>0.73220338983050848</v>
      </c>
      <c r="AB70" s="341"/>
      <c r="AC70" s="38" t="s">
        <v>176</v>
      </c>
      <c r="AD70" s="45">
        <v>467</v>
      </c>
      <c r="AE70" s="124">
        <f t="shared" ref="AE70" si="483">IFERROR(AD70/AB65,"-")</f>
        <v>0.66905444126074498</v>
      </c>
      <c r="AF70" s="341"/>
      <c r="AG70" s="38" t="s">
        <v>176</v>
      </c>
      <c r="AH70" s="45">
        <v>15240</v>
      </c>
      <c r="AI70" s="124">
        <f t="shared" ref="AI70" si="484">IFERROR(AH70/AF65,"-")</f>
        <v>0.67586145727083236</v>
      </c>
      <c r="AK70" s="120">
        <v>66</v>
      </c>
      <c r="AL70" s="163" t="s">
        <v>7</v>
      </c>
      <c r="AM70" s="159">
        <f t="shared" ref="AM70:AM78" si="485">INDEX($AI:$AI,(ROW()+(AK70*5)))</f>
        <v>0.62705187130663165</v>
      </c>
      <c r="AO70" s="113" t="str">
        <f t="shared" ref="AO70:AO78" si="486">INDEX($AL$5:$AL$78,MATCH(AP70,AM$5:AM$78,0))</f>
        <v>西成区</v>
      </c>
      <c r="AP70" s="114">
        <f t="shared" ref="AP70:AP78" si="487">LARGE(AM$5:AM$78,ROW(A66))</f>
        <v>0.63853373231773669</v>
      </c>
      <c r="AQ70" s="114">
        <f t="shared" ref="AQ70:AQ78" si="488">ROUND(AP70,3)</f>
        <v>0.63900000000000001</v>
      </c>
      <c r="AS70" s="114">
        <f t="shared" ref="AS70:AS78" si="489">ROUND($AI$454,3)</f>
        <v>0.68799999999999994</v>
      </c>
      <c r="AT70" s="113">
        <v>0</v>
      </c>
    </row>
    <row r="71" spans="2:46" s="20" customFormat="1">
      <c r="B71" s="298">
        <v>12</v>
      </c>
      <c r="C71" s="350" t="s">
        <v>109</v>
      </c>
      <c r="D71" s="339">
        <f>'市区町村別_在宅(医科)'!D18</f>
        <v>52</v>
      </c>
      <c r="E71" s="30" t="s">
        <v>86</v>
      </c>
      <c r="F71" s="242">
        <v>3</v>
      </c>
      <c r="G71" s="121">
        <f t="shared" ref="G71" si="490">IFERROR(F71/D71,"-")</f>
        <v>5.7692307692307696E-2</v>
      </c>
      <c r="H71" s="339">
        <f>'市区町村別_在宅(医科)'!M18</f>
        <v>86</v>
      </c>
      <c r="I71" s="30" t="s">
        <v>86</v>
      </c>
      <c r="J71" s="242">
        <v>6</v>
      </c>
      <c r="K71" s="121">
        <f t="shared" ref="K71" si="491">IFERROR(J71/H71,"-")</f>
        <v>6.9767441860465115E-2</v>
      </c>
      <c r="L71" s="339">
        <f>'市区町村別_在宅(医科)'!V18</f>
        <v>4055</v>
      </c>
      <c r="M71" s="30" t="s">
        <v>86</v>
      </c>
      <c r="N71" s="242">
        <v>289</v>
      </c>
      <c r="O71" s="121">
        <f t="shared" ref="O71" si="492">IFERROR(N71/L71,"-")</f>
        <v>7.1270036991368677E-2</v>
      </c>
      <c r="P71" s="339">
        <f>'市区町村別_在宅(医科)'!AE18</f>
        <v>3371</v>
      </c>
      <c r="Q71" s="30" t="s">
        <v>86</v>
      </c>
      <c r="R71" s="242">
        <v>459</v>
      </c>
      <c r="S71" s="132">
        <f t="shared" ref="S71" si="493">IFERROR(R71/P71,"-")</f>
        <v>0.13616137644615842</v>
      </c>
      <c r="T71" s="339">
        <f>'市区町村別_在宅(医科)'!AN18</f>
        <v>2457</v>
      </c>
      <c r="U71" s="30" t="s">
        <v>86</v>
      </c>
      <c r="V71" s="242">
        <v>531</v>
      </c>
      <c r="W71" s="121">
        <f t="shared" ref="W71" si="494">IFERROR(V71/T71,"-")</f>
        <v>0.21611721611721613</v>
      </c>
      <c r="X71" s="339">
        <f>'市区町村別_在宅(医科)'!AW18</f>
        <v>1244</v>
      </c>
      <c r="Y71" s="30" t="s">
        <v>86</v>
      </c>
      <c r="Z71" s="242">
        <v>327</v>
      </c>
      <c r="AA71" s="121">
        <f t="shared" ref="AA71" si="495">IFERROR(Z71/X71,"-")</f>
        <v>0.26286173633440513</v>
      </c>
      <c r="AB71" s="339">
        <f>'市区町村別_在宅(医科)'!BF18</f>
        <v>497</v>
      </c>
      <c r="AC71" s="30" t="s">
        <v>86</v>
      </c>
      <c r="AD71" s="242">
        <v>98</v>
      </c>
      <c r="AE71" s="121">
        <f t="shared" ref="AE71" si="496">IFERROR(AD71/AB71,"-")</f>
        <v>0.19718309859154928</v>
      </c>
      <c r="AF71" s="339">
        <f>'市区町村別_在宅(医科)'!BO18</f>
        <v>11762</v>
      </c>
      <c r="AG71" s="30" t="s">
        <v>86</v>
      </c>
      <c r="AH71" s="242">
        <v>1713</v>
      </c>
      <c r="AI71" s="132">
        <f t="shared" ref="AI71" si="497">IFERROR(AH71/AF71,"-")</f>
        <v>0.14563849685427649</v>
      </c>
      <c r="AK71" s="120">
        <v>67</v>
      </c>
      <c r="AL71" s="163" t="s">
        <v>8</v>
      </c>
      <c r="AM71" s="159">
        <f t="shared" si="485"/>
        <v>0.65802113352545633</v>
      </c>
      <c r="AO71" s="113" t="str">
        <f t="shared" si="486"/>
        <v>和泉市</v>
      </c>
      <c r="AP71" s="114">
        <f t="shared" si="487"/>
        <v>0.6382172654520688</v>
      </c>
      <c r="AQ71" s="114">
        <f t="shared" si="488"/>
        <v>0.63800000000000001</v>
      </c>
      <c r="AS71" s="114">
        <f t="shared" si="489"/>
        <v>0.68799999999999994</v>
      </c>
      <c r="AT71" s="113">
        <v>0</v>
      </c>
    </row>
    <row r="72" spans="2:46" s="20" customFormat="1">
      <c r="B72" s="316"/>
      <c r="C72" s="351"/>
      <c r="D72" s="340"/>
      <c r="E72" s="31" t="s">
        <v>87</v>
      </c>
      <c r="F72" s="43">
        <v>15</v>
      </c>
      <c r="G72" s="122">
        <f t="shared" ref="G72" si="498">IFERROR(F72/D71,"-")</f>
        <v>0.28846153846153844</v>
      </c>
      <c r="H72" s="340"/>
      <c r="I72" s="31" t="s">
        <v>87</v>
      </c>
      <c r="J72" s="43">
        <v>35</v>
      </c>
      <c r="K72" s="122">
        <f t="shared" ref="K72" si="499">IFERROR(J72/H71,"-")</f>
        <v>0.40697674418604651</v>
      </c>
      <c r="L72" s="340"/>
      <c r="M72" s="31" t="s">
        <v>87</v>
      </c>
      <c r="N72" s="43">
        <v>1134</v>
      </c>
      <c r="O72" s="122">
        <f t="shared" ref="O72" si="500">IFERROR(N72/L71,"-")</f>
        <v>0.27965474722564737</v>
      </c>
      <c r="P72" s="340"/>
      <c r="Q72" s="31" t="s">
        <v>87</v>
      </c>
      <c r="R72" s="43">
        <v>1126</v>
      </c>
      <c r="S72" s="133">
        <f t="shared" ref="S72" si="501">IFERROR(R72/P71,"-")</f>
        <v>0.33402551171759121</v>
      </c>
      <c r="T72" s="340"/>
      <c r="U72" s="31" t="s">
        <v>87</v>
      </c>
      <c r="V72" s="43">
        <v>901</v>
      </c>
      <c r="W72" s="122">
        <f t="shared" ref="W72" si="502">IFERROR(V72/T71,"-")</f>
        <v>0.3667073667073667</v>
      </c>
      <c r="X72" s="340"/>
      <c r="Y72" s="31" t="s">
        <v>87</v>
      </c>
      <c r="Z72" s="43">
        <v>435</v>
      </c>
      <c r="AA72" s="122">
        <f t="shared" ref="AA72" si="503">IFERROR(Z72/X71,"-")</f>
        <v>0.34967845659163987</v>
      </c>
      <c r="AB72" s="340"/>
      <c r="AC72" s="31" t="s">
        <v>87</v>
      </c>
      <c r="AD72" s="43">
        <v>147</v>
      </c>
      <c r="AE72" s="122">
        <f t="shared" ref="AE72" si="504">IFERROR(AD72/AB71,"-")</f>
        <v>0.29577464788732394</v>
      </c>
      <c r="AF72" s="340"/>
      <c r="AG72" s="31" t="s">
        <v>87</v>
      </c>
      <c r="AH72" s="43">
        <v>3793</v>
      </c>
      <c r="AI72" s="133">
        <f t="shared" ref="AI72" si="505">IFERROR(AH72/AF71,"-")</f>
        <v>0.32247917020914812</v>
      </c>
      <c r="AK72" s="120">
        <v>68</v>
      </c>
      <c r="AL72" s="163" t="s">
        <v>54</v>
      </c>
      <c r="AM72" s="159">
        <f t="shared" si="485"/>
        <v>0.71104815864022664</v>
      </c>
      <c r="AO72" s="113" t="str">
        <f t="shared" si="486"/>
        <v>堺市南区</v>
      </c>
      <c r="AP72" s="114">
        <f t="shared" si="487"/>
        <v>0.63651916945330123</v>
      </c>
      <c r="AQ72" s="114">
        <f t="shared" si="488"/>
        <v>0.63700000000000001</v>
      </c>
      <c r="AS72" s="114">
        <f t="shared" si="489"/>
        <v>0.68799999999999994</v>
      </c>
      <c r="AT72" s="113">
        <v>0</v>
      </c>
    </row>
    <row r="73" spans="2:46" s="20" customFormat="1">
      <c r="B73" s="316"/>
      <c r="C73" s="351"/>
      <c r="D73" s="340"/>
      <c r="E73" s="34" t="s">
        <v>88</v>
      </c>
      <c r="F73" s="43">
        <v>14</v>
      </c>
      <c r="G73" s="122">
        <f t="shared" ref="G73" si="506">IFERROR(F73/D71,"-")</f>
        <v>0.26923076923076922</v>
      </c>
      <c r="H73" s="340"/>
      <c r="I73" s="34" t="s">
        <v>88</v>
      </c>
      <c r="J73" s="43">
        <v>27</v>
      </c>
      <c r="K73" s="122">
        <f t="shared" ref="K73" si="507">IFERROR(J73/H71,"-")</f>
        <v>0.31395348837209303</v>
      </c>
      <c r="L73" s="340"/>
      <c r="M73" s="34" t="s">
        <v>88</v>
      </c>
      <c r="N73" s="43">
        <v>1600</v>
      </c>
      <c r="O73" s="122">
        <f t="shared" ref="O73" si="508">IFERROR(N73/L71,"-")</f>
        <v>0.39457459926017263</v>
      </c>
      <c r="P73" s="340"/>
      <c r="Q73" s="34" t="s">
        <v>88</v>
      </c>
      <c r="R73" s="43">
        <v>1482</v>
      </c>
      <c r="S73" s="133">
        <f t="shared" ref="S73" si="509">IFERROR(R73/P71,"-")</f>
        <v>0.4396321566300801</v>
      </c>
      <c r="T73" s="340"/>
      <c r="U73" s="34" t="s">
        <v>88</v>
      </c>
      <c r="V73" s="43">
        <v>1114</v>
      </c>
      <c r="W73" s="122">
        <f t="shared" ref="W73" si="510">IFERROR(V73/T71,"-")</f>
        <v>0.45339845339845342</v>
      </c>
      <c r="X73" s="340"/>
      <c r="Y73" s="34" t="s">
        <v>88</v>
      </c>
      <c r="Z73" s="43">
        <v>520</v>
      </c>
      <c r="AA73" s="122">
        <f t="shared" ref="AA73" si="511">IFERROR(Z73/X71,"-")</f>
        <v>0.41800643086816719</v>
      </c>
      <c r="AB73" s="340"/>
      <c r="AC73" s="34" t="s">
        <v>88</v>
      </c>
      <c r="AD73" s="43">
        <v>149</v>
      </c>
      <c r="AE73" s="122">
        <f t="shared" ref="AE73" si="512">IFERROR(AD73/AB71,"-")</f>
        <v>0.29979879275653926</v>
      </c>
      <c r="AF73" s="340"/>
      <c r="AG73" s="34" t="s">
        <v>88</v>
      </c>
      <c r="AH73" s="43">
        <v>4906</v>
      </c>
      <c r="AI73" s="133">
        <f t="shared" ref="AI73" si="513">IFERROR(AH73/AF71,"-")</f>
        <v>0.41710593436490395</v>
      </c>
      <c r="AK73" s="120">
        <v>69</v>
      </c>
      <c r="AL73" s="163" t="s">
        <v>55</v>
      </c>
      <c r="AM73" s="159">
        <f t="shared" si="485"/>
        <v>0.68851405622489958</v>
      </c>
      <c r="AO73" s="113" t="str">
        <f t="shared" si="486"/>
        <v>浪速区</v>
      </c>
      <c r="AP73" s="114">
        <f t="shared" si="487"/>
        <v>0.63139013452914794</v>
      </c>
      <c r="AQ73" s="114">
        <f t="shared" si="488"/>
        <v>0.63100000000000001</v>
      </c>
      <c r="AS73" s="114">
        <f t="shared" si="489"/>
        <v>0.68799999999999994</v>
      </c>
      <c r="AT73" s="113">
        <v>0</v>
      </c>
    </row>
    <row r="74" spans="2:46" s="20" customFormat="1">
      <c r="B74" s="316"/>
      <c r="C74" s="351"/>
      <c r="D74" s="340"/>
      <c r="E74" s="34" t="s">
        <v>89</v>
      </c>
      <c r="F74" s="43">
        <v>6</v>
      </c>
      <c r="G74" s="122">
        <f t="shared" ref="G74" si="514">IFERROR(F74/D71,"-")</f>
        <v>0.11538461538461539</v>
      </c>
      <c r="H74" s="340"/>
      <c r="I74" s="34" t="s">
        <v>89</v>
      </c>
      <c r="J74" s="43">
        <v>8</v>
      </c>
      <c r="K74" s="122">
        <f t="shared" ref="K74" si="515">IFERROR(J74/H71,"-")</f>
        <v>9.3023255813953487E-2</v>
      </c>
      <c r="L74" s="340"/>
      <c r="M74" s="34" t="s">
        <v>89</v>
      </c>
      <c r="N74" s="43">
        <v>374</v>
      </c>
      <c r="O74" s="122">
        <f t="shared" ref="O74" si="516">IFERROR(N74/L71,"-")</f>
        <v>9.223181257706535E-2</v>
      </c>
      <c r="P74" s="340"/>
      <c r="Q74" s="34" t="s">
        <v>89</v>
      </c>
      <c r="R74" s="43">
        <v>453</v>
      </c>
      <c r="S74" s="133">
        <f t="shared" ref="S74" si="517">IFERROR(R74/P71,"-")</f>
        <v>0.13438148917235243</v>
      </c>
      <c r="T74" s="340"/>
      <c r="U74" s="34" t="s">
        <v>89</v>
      </c>
      <c r="V74" s="43">
        <v>424</v>
      </c>
      <c r="W74" s="122">
        <f t="shared" ref="W74" si="518">IFERROR(V74/T71,"-")</f>
        <v>0.17256817256817256</v>
      </c>
      <c r="X74" s="340"/>
      <c r="Y74" s="34" t="s">
        <v>89</v>
      </c>
      <c r="Z74" s="43">
        <v>237</v>
      </c>
      <c r="AA74" s="122">
        <f t="shared" ref="AA74" si="519">IFERROR(Z74/X71,"-")</f>
        <v>0.19051446945337622</v>
      </c>
      <c r="AB74" s="340"/>
      <c r="AC74" s="34" t="s">
        <v>89</v>
      </c>
      <c r="AD74" s="43">
        <v>81</v>
      </c>
      <c r="AE74" s="122">
        <f t="shared" ref="AE74" si="520">IFERROR(AD74/AB71,"-")</f>
        <v>0.16297786720321933</v>
      </c>
      <c r="AF74" s="340"/>
      <c r="AG74" s="34" t="s">
        <v>89</v>
      </c>
      <c r="AH74" s="43">
        <v>1583</v>
      </c>
      <c r="AI74" s="133">
        <f t="shared" ref="AI74" si="521">IFERROR(AH74/AF71,"-")</f>
        <v>0.134585954769597</v>
      </c>
      <c r="AK74" s="120">
        <v>70</v>
      </c>
      <c r="AL74" s="163" t="s">
        <v>56</v>
      </c>
      <c r="AM74" s="159">
        <f t="shared" si="485"/>
        <v>0.70826306913996628</v>
      </c>
      <c r="AO74" s="113" t="str">
        <f t="shared" si="486"/>
        <v>都島区</v>
      </c>
      <c r="AP74" s="114">
        <f t="shared" si="487"/>
        <v>0.6303686670128329</v>
      </c>
      <c r="AQ74" s="114">
        <f t="shared" si="488"/>
        <v>0.63</v>
      </c>
      <c r="AS74" s="114">
        <f t="shared" si="489"/>
        <v>0.68799999999999994</v>
      </c>
      <c r="AT74" s="113">
        <v>0</v>
      </c>
    </row>
    <row r="75" spans="2:46" s="20" customFormat="1">
      <c r="B75" s="316"/>
      <c r="C75" s="351"/>
      <c r="D75" s="340"/>
      <c r="E75" s="35" t="s">
        <v>90</v>
      </c>
      <c r="F75" s="44">
        <v>16</v>
      </c>
      <c r="G75" s="123">
        <f t="shared" ref="G75" si="522">IFERROR(F75/D71,"-")</f>
        <v>0.30769230769230771</v>
      </c>
      <c r="H75" s="340"/>
      <c r="I75" s="35" t="s">
        <v>90</v>
      </c>
      <c r="J75" s="44">
        <v>19</v>
      </c>
      <c r="K75" s="123">
        <f t="shared" ref="K75" si="523">IFERROR(J75/H71,"-")</f>
        <v>0.22093023255813954</v>
      </c>
      <c r="L75" s="340"/>
      <c r="M75" s="35" t="s">
        <v>90</v>
      </c>
      <c r="N75" s="44">
        <v>904</v>
      </c>
      <c r="O75" s="123">
        <f t="shared" ref="O75" si="524">IFERROR(N75/L71,"-")</f>
        <v>0.22293464858199755</v>
      </c>
      <c r="P75" s="340"/>
      <c r="Q75" s="35" t="s">
        <v>90</v>
      </c>
      <c r="R75" s="44">
        <v>975</v>
      </c>
      <c r="S75" s="134">
        <f t="shared" ref="S75" si="525">IFERROR(R75/P71,"-")</f>
        <v>0.28923168199347377</v>
      </c>
      <c r="T75" s="340"/>
      <c r="U75" s="35" t="s">
        <v>90</v>
      </c>
      <c r="V75" s="44">
        <v>772</v>
      </c>
      <c r="W75" s="123">
        <f t="shared" ref="W75" si="526">IFERROR(V75/T71,"-")</f>
        <v>0.31420431420431422</v>
      </c>
      <c r="X75" s="340"/>
      <c r="Y75" s="35" t="s">
        <v>90</v>
      </c>
      <c r="Z75" s="44">
        <v>380</v>
      </c>
      <c r="AA75" s="123">
        <f t="shared" ref="AA75" si="527">IFERROR(Z75/X71,"-")</f>
        <v>0.30546623794212219</v>
      </c>
      <c r="AB75" s="340"/>
      <c r="AC75" s="35" t="s">
        <v>90</v>
      </c>
      <c r="AD75" s="44">
        <v>118</v>
      </c>
      <c r="AE75" s="123">
        <f t="shared" ref="AE75" si="528">IFERROR(AD75/AB71,"-")</f>
        <v>0.23742454728370221</v>
      </c>
      <c r="AF75" s="340"/>
      <c r="AG75" s="35" t="s">
        <v>90</v>
      </c>
      <c r="AH75" s="44">
        <v>3184</v>
      </c>
      <c r="AI75" s="134">
        <f t="shared" ref="AI75" si="529">IFERROR(AH75/AF71,"-")</f>
        <v>0.27070226152014965</v>
      </c>
      <c r="AK75" s="120">
        <v>71</v>
      </c>
      <c r="AL75" s="163" t="s">
        <v>57</v>
      </c>
      <c r="AM75" s="159">
        <f t="shared" si="485"/>
        <v>0.70897029131814249</v>
      </c>
      <c r="AO75" s="113" t="str">
        <f t="shared" si="486"/>
        <v>西区</v>
      </c>
      <c r="AP75" s="114">
        <f t="shared" si="487"/>
        <v>0.62737597130902567</v>
      </c>
      <c r="AQ75" s="114">
        <f t="shared" si="488"/>
        <v>0.627</v>
      </c>
      <c r="AS75" s="114">
        <f t="shared" si="489"/>
        <v>0.68799999999999994</v>
      </c>
      <c r="AT75" s="113">
        <v>0</v>
      </c>
    </row>
    <row r="76" spans="2:46" s="20" customFormat="1" ht="24">
      <c r="B76" s="299"/>
      <c r="C76" s="352"/>
      <c r="D76" s="341"/>
      <c r="E76" s="38" t="s">
        <v>176</v>
      </c>
      <c r="F76" s="45">
        <v>33</v>
      </c>
      <c r="G76" s="124">
        <f t="shared" ref="G76" si="530">IFERROR(F76/D71,"-")</f>
        <v>0.63461538461538458</v>
      </c>
      <c r="H76" s="341"/>
      <c r="I76" s="38" t="s">
        <v>176</v>
      </c>
      <c r="J76" s="45">
        <v>56</v>
      </c>
      <c r="K76" s="124">
        <f t="shared" ref="K76" si="531">IFERROR(J76/H71,"-")</f>
        <v>0.65116279069767447</v>
      </c>
      <c r="L76" s="341"/>
      <c r="M76" s="38" t="s">
        <v>176</v>
      </c>
      <c r="N76" s="45">
        <v>2536</v>
      </c>
      <c r="O76" s="124">
        <f t="shared" ref="O76" si="532">IFERROR(N76/L71,"-")</f>
        <v>0.62540073982737365</v>
      </c>
      <c r="P76" s="341"/>
      <c r="Q76" s="38" t="s">
        <v>176</v>
      </c>
      <c r="R76" s="45">
        <v>2380</v>
      </c>
      <c r="S76" s="124">
        <f t="shared" ref="S76" si="533">IFERROR(R76/P71,"-")</f>
        <v>0.70602195194304362</v>
      </c>
      <c r="T76" s="341"/>
      <c r="U76" s="38" t="s">
        <v>176</v>
      </c>
      <c r="V76" s="45">
        <v>1817</v>
      </c>
      <c r="W76" s="124">
        <f t="shared" ref="W76" si="534">IFERROR(V76/T71,"-")</f>
        <v>0.73951973951973948</v>
      </c>
      <c r="X76" s="341"/>
      <c r="Y76" s="38" t="s">
        <v>176</v>
      </c>
      <c r="Z76" s="45">
        <v>877</v>
      </c>
      <c r="AA76" s="124">
        <f t="shared" ref="AA76" si="535">IFERROR(Z76/X71,"-")</f>
        <v>0.704983922829582</v>
      </c>
      <c r="AB76" s="341"/>
      <c r="AC76" s="38" t="s">
        <v>176</v>
      </c>
      <c r="AD76" s="45">
        <v>293</v>
      </c>
      <c r="AE76" s="124">
        <f t="shared" ref="AE76" si="536">IFERROR(AD76/AB71,"-")</f>
        <v>0.58953722334004022</v>
      </c>
      <c r="AF76" s="341"/>
      <c r="AG76" s="38" t="s">
        <v>176</v>
      </c>
      <c r="AH76" s="45">
        <v>7992</v>
      </c>
      <c r="AI76" s="124">
        <f t="shared" ref="AI76" si="537">IFERROR(AH76/AF71,"-")</f>
        <v>0.67947627954429524</v>
      </c>
      <c r="AK76" s="120">
        <v>72</v>
      </c>
      <c r="AL76" s="163" t="s">
        <v>33</v>
      </c>
      <c r="AM76" s="159">
        <f t="shared" si="485"/>
        <v>0.61921014139444175</v>
      </c>
      <c r="AO76" s="113" t="str">
        <f t="shared" si="486"/>
        <v>豊能町</v>
      </c>
      <c r="AP76" s="114">
        <f t="shared" si="487"/>
        <v>0.62705187130663165</v>
      </c>
      <c r="AQ76" s="114">
        <f t="shared" si="488"/>
        <v>0.627</v>
      </c>
      <c r="AS76" s="114">
        <f t="shared" si="489"/>
        <v>0.68799999999999994</v>
      </c>
      <c r="AT76" s="113">
        <v>0</v>
      </c>
    </row>
    <row r="77" spans="2:46" s="20" customFormat="1">
      <c r="B77" s="298">
        <v>13</v>
      </c>
      <c r="C77" s="350" t="s">
        <v>110</v>
      </c>
      <c r="D77" s="339">
        <f>'市区町村別_在宅(医科)'!D19</f>
        <v>123</v>
      </c>
      <c r="E77" s="30" t="s">
        <v>86</v>
      </c>
      <c r="F77" s="242">
        <v>4</v>
      </c>
      <c r="G77" s="121">
        <f t="shared" ref="G77" si="538">IFERROR(F77/D77,"-")</f>
        <v>3.2520325203252036E-2</v>
      </c>
      <c r="H77" s="339">
        <f>'市区町村別_在宅(医科)'!M19</f>
        <v>201</v>
      </c>
      <c r="I77" s="30" t="s">
        <v>86</v>
      </c>
      <c r="J77" s="242">
        <v>18</v>
      </c>
      <c r="K77" s="121">
        <f t="shared" ref="K77" si="539">IFERROR(J77/H77,"-")</f>
        <v>8.9552238805970144E-2</v>
      </c>
      <c r="L77" s="339">
        <f>'市区町村別_在宅(医科)'!V19</f>
        <v>7206</v>
      </c>
      <c r="M77" s="30" t="s">
        <v>86</v>
      </c>
      <c r="N77" s="242">
        <v>515</v>
      </c>
      <c r="O77" s="121">
        <f t="shared" ref="O77" si="540">IFERROR(N77/L77,"-")</f>
        <v>7.1468220927005277E-2</v>
      </c>
      <c r="P77" s="339">
        <f>'市区町村別_在宅(医科)'!AE19</f>
        <v>5981</v>
      </c>
      <c r="Q77" s="30" t="s">
        <v>86</v>
      </c>
      <c r="R77" s="242">
        <v>881</v>
      </c>
      <c r="S77" s="132">
        <f t="shared" ref="S77" si="541">IFERROR(R77/P77,"-")</f>
        <v>0.14729978264504265</v>
      </c>
      <c r="T77" s="339">
        <f>'市区町村別_在宅(医科)'!AN19</f>
        <v>4100</v>
      </c>
      <c r="U77" s="30" t="s">
        <v>86</v>
      </c>
      <c r="V77" s="242">
        <v>1000</v>
      </c>
      <c r="W77" s="121">
        <f t="shared" ref="W77" si="542">IFERROR(V77/T77,"-")</f>
        <v>0.24390243902439024</v>
      </c>
      <c r="X77" s="339">
        <f>'市区町村別_在宅(医科)'!AW19</f>
        <v>1953</v>
      </c>
      <c r="Y77" s="30" t="s">
        <v>86</v>
      </c>
      <c r="Z77" s="242">
        <v>568</v>
      </c>
      <c r="AA77" s="121">
        <f t="shared" ref="AA77" si="543">IFERROR(Z77/X77,"-")</f>
        <v>0.29083461341525857</v>
      </c>
      <c r="AB77" s="339">
        <f>'市区町村別_在宅(医科)'!BF19</f>
        <v>856</v>
      </c>
      <c r="AC77" s="30" t="s">
        <v>86</v>
      </c>
      <c r="AD77" s="242">
        <v>250</v>
      </c>
      <c r="AE77" s="121">
        <f t="shared" ref="AE77" si="544">IFERROR(AD77/AB77,"-")</f>
        <v>0.29205607476635514</v>
      </c>
      <c r="AF77" s="339">
        <f>'市区町村別_在宅(医科)'!BO19</f>
        <v>20420</v>
      </c>
      <c r="AG77" s="30" t="s">
        <v>86</v>
      </c>
      <c r="AH77" s="242">
        <v>3236</v>
      </c>
      <c r="AI77" s="132">
        <f t="shared" ref="AI77" si="545">IFERROR(AH77/AF77,"-")</f>
        <v>0.1584720861900098</v>
      </c>
      <c r="AK77" s="120">
        <v>73</v>
      </c>
      <c r="AL77" s="163" t="s">
        <v>34</v>
      </c>
      <c r="AM77" s="159">
        <f t="shared" si="485"/>
        <v>0.65356265356265353</v>
      </c>
      <c r="AO77" s="113" t="str">
        <f t="shared" si="486"/>
        <v>千早赤阪村</v>
      </c>
      <c r="AP77" s="114">
        <f t="shared" si="487"/>
        <v>0.62393162393162394</v>
      </c>
      <c r="AQ77" s="114">
        <f t="shared" si="488"/>
        <v>0.624</v>
      </c>
      <c r="AS77" s="114">
        <f t="shared" si="489"/>
        <v>0.68799999999999994</v>
      </c>
      <c r="AT77" s="113">
        <v>0</v>
      </c>
    </row>
    <row r="78" spans="2:46" s="20" customFormat="1">
      <c r="B78" s="316"/>
      <c r="C78" s="351"/>
      <c r="D78" s="340"/>
      <c r="E78" s="31" t="s">
        <v>87</v>
      </c>
      <c r="F78" s="43">
        <v>37</v>
      </c>
      <c r="G78" s="122">
        <f t="shared" ref="G78" si="546">IFERROR(F78/D77,"-")</f>
        <v>0.30081300813008133</v>
      </c>
      <c r="H78" s="340"/>
      <c r="I78" s="31" t="s">
        <v>87</v>
      </c>
      <c r="J78" s="43">
        <v>74</v>
      </c>
      <c r="K78" s="122">
        <f t="shared" ref="K78" si="547">IFERROR(J78/H77,"-")</f>
        <v>0.36815920398009949</v>
      </c>
      <c r="L78" s="340"/>
      <c r="M78" s="31" t="s">
        <v>87</v>
      </c>
      <c r="N78" s="43">
        <v>1779</v>
      </c>
      <c r="O78" s="122">
        <f t="shared" ref="O78" si="548">IFERROR(N78/L77,"-")</f>
        <v>0.24687760199833472</v>
      </c>
      <c r="P78" s="340"/>
      <c r="Q78" s="31" t="s">
        <v>87</v>
      </c>
      <c r="R78" s="43">
        <v>1819</v>
      </c>
      <c r="S78" s="133">
        <f t="shared" ref="S78" si="549">IFERROR(R78/P77,"-")</f>
        <v>0.30412974418993477</v>
      </c>
      <c r="T78" s="340"/>
      <c r="U78" s="31" t="s">
        <v>87</v>
      </c>
      <c r="V78" s="43">
        <v>1392</v>
      </c>
      <c r="W78" s="122">
        <f t="shared" ref="W78" si="550">IFERROR(V78/T77,"-")</f>
        <v>0.33951219512195124</v>
      </c>
      <c r="X78" s="340"/>
      <c r="Y78" s="31" t="s">
        <v>87</v>
      </c>
      <c r="Z78" s="43">
        <v>614</v>
      </c>
      <c r="AA78" s="122">
        <f t="shared" ref="AA78" si="551">IFERROR(Z78/X77,"-")</f>
        <v>0.31438812083973372</v>
      </c>
      <c r="AB78" s="340"/>
      <c r="AC78" s="31" t="s">
        <v>87</v>
      </c>
      <c r="AD78" s="43">
        <v>263</v>
      </c>
      <c r="AE78" s="122">
        <f t="shared" ref="AE78" si="552">IFERROR(AD78/AB77,"-")</f>
        <v>0.30724299065420563</v>
      </c>
      <c r="AF78" s="340"/>
      <c r="AG78" s="31" t="s">
        <v>87</v>
      </c>
      <c r="AH78" s="43">
        <v>5978</v>
      </c>
      <c r="AI78" s="133">
        <f t="shared" ref="AI78" si="553">IFERROR(AH78/AF77,"-")</f>
        <v>0.29275220372184135</v>
      </c>
      <c r="AK78" s="120">
        <v>74</v>
      </c>
      <c r="AL78" s="163" t="s">
        <v>35</v>
      </c>
      <c r="AM78" s="159">
        <f t="shared" si="485"/>
        <v>0.62393162393162394</v>
      </c>
      <c r="AO78" s="113" t="str">
        <f t="shared" si="486"/>
        <v>太子町</v>
      </c>
      <c r="AP78" s="114">
        <f t="shared" si="487"/>
        <v>0.61921014139444175</v>
      </c>
      <c r="AQ78" s="114">
        <f t="shared" si="488"/>
        <v>0.61899999999999999</v>
      </c>
      <c r="AS78" s="114">
        <f t="shared" si="489"/>
        <v>0.68799999999999994</v>
      </c>
      <c r="AT78" s="113">
        <v>999</v>
      </c>
    </row>
    <row r="79" spans="2:46" s="20" customFormat="1">
      <c r="B79" s="316"/>
      <c r="C79" s="351"/>
      <c r="D79" s="340"/>
      <c r="E79" s="34" t="s">
        <v>88</v>
      </c>
      <c r="F79" s="43">
        <v>39</v>
      </c>
      <c r="G79" s="122">
        <f t="shared" ref="G79" si="554">IFERROR(F79/D77,"-")</f>
        <v>0.31707317073170732</v>
      </c>
      <c r="H79" s="340"/>
      <c r="I79" s="34" t="s">
        <v>88</v>
      </c>
      <c r="J79" s="43">
        <v>72</v>
      </c>
      <c r="K79" s="122">
        <f t="shared" ref="K79" si="555">IFERROR(J79/H77,"-")</f>
        <v>0.35820895522388058</v>
      </c>
      <c r="L79" s="340"/>
      <c r="M79" s="34" t="s">
        <v>88</v>
      </c>
      <c r="N79" s="43">
        <v>2836</v>
      </c>
      <c r="O79" s="122">
        <f t="shared" ref="O79" si="556">IFERROR(N79/L77,"-")</f>
        <v>0.39356092145434363</v>
      </c>
      <c r="P79" s="340"/>
      <c r="Q79" s="34" t="s">
        <v>88</v>
      </c>
      <c r="R79" s="43">
        <v>2733</v>
      </c>
      <c r="S79" s="133">
        <f t="shared" ref="S79" si="557">IFERROR(R79/P77,"-")</f>
        <v>0.45694699882962714</v>
      </c>
      <c r="T79" s="340"/>
      <c r="U79" s="34" t="s">
        <v>88</v>
      </c>
      <c r="V79" s="43">
        <v>1933</v>
      </c>
      <c r="W79" s="122">
        <f t="shared" ref="W79" si="558">IFERROR(V79/T77,"-")</f>
        <v>0.47146341463414632</v>
      </c>
      <c r="X79" s="340"/>
      <c r="Y79" s="34" t="s">
        <v>88</v>
      </c>
      <c r="Z79" s="43">
        <v>796</v>
      </c>
      <c r="AA79" s="122">
        <f t="shared" ref="AA79" si="559">IFERROR(Z79/X77,"-")</f>
        <v>0.40757808499743986</v>
      </c>
      <c r="AB79" s="340"/>
      <c r="AC79" s="34" t="s">
        <v>88</v>
      </c>
      <c r="AD79" s="43">
        <v>286</v>
      </c>
      <c r="AE79" s="122">
        <f t="shared" ref="AE79" si="560">IFERROR(AD79/AB77,"-")</f>
        <v>0.33411214953271029</v>
      </c>
      <c r="AF79" s="340"/>
      <c r="AG79" s="34" t="s">
        <v>88</v>
      </c>
      <c r="AH79" s="43">
        <v>8695</v>
      </c>
      <c r="AI79" s="133">
        <f t="shared" ref="AI79" si="561">IFERROR(AH79/AF77,"-")</f>
        <v>0.42580803134182177</v>
      </c>
    </row>
    <row r="80" spans="2:46" s="20" customFormat="1">
      <c r="B80" s="316"/>
      <c r="C80" s="351"/>
      <c r="D80" s="340"/>
      <c r="E80" s="34" t="s">
        <v>89</v>
      </c>
      <c r="F80" s="43">
        <v>11</v>
      </c>
      <c r="G80" s="122">
        <f t="shared" ref="G80" si="562">IFERROR(F80/D77,"-")</f>
        <v>8.943089430894309E-2</v>
      </c>
      <c r="H80" s="340"/>
      <c r="I80" s="34" t="s">
        <v>89</v>
      </c>
      <c r="J80" s="43">
        <v>13</v>
      </c>
      <c r="K80" s="122">
        <f t="shared" ref="K80" si="563">IFERROR(J80/H77,"-")</f>
        <v>6.4676616915422883E-2</v>
      </c>
      <c r="L80" s="340"/>
      <c r="M80" s="34" t="s">
        <v>89</v>
      </c>
      <c r="N80" s="43">
        <v>598</v>
      </c>
      <c r="O80" s="122">
        <f t="shared" ref="O80" si="564">IFERROR(N80/L77,"-")</f>
        <v>8.2986400222037196E-2</v>
      </c>
      <c r="P80" s="340"/>
      <c r="Q80" s="34" t="s">
        <v>89</v>
      </c>
      <c r="R80" s="43">
        <v>745</v>
      </c>
      <c r="S80" s="133">
        <f t="shared" ref="S80" si="565">IFERROR(R80/P77,"-")</f>
        <v>0.12456111018224378</v>
      </c>
      <c r="T80" s="340"/>
      <c r="U80" s="34" t="s">
        <v>89</v>
      </c>
      <c r="V80" s="43">
        <v>661</v>
      </c>
      <c r="W80" s="122">
        <f t="shared" ref="W80" si="566">IFERROR(V80/T77,"-")</f>
        <v>0.16121951219512196</v>
      </c>
      <c r="X80" s="340"/>
      <c r="Y80" s="34" t="s">
        <v>89</v>
      </c>
      <c r="Z80" s="43">
        <v>352</v>
      </c>
      <c r="AA80" s="122">
        <f t="shared" ref="AA80" si="567">IFERROR(Z80/X77,"-")</f>
        <v>0.18023553507424475</v>
      </c>
      <c r="AB80" s="340"/>
      <c r="AC80" s="34" t="s">
        <v>89</v>
      </c>
      <c r="AD80" s="43">
        <v>160</v>
      </c>
      <c r="AE80" s="122">
        <f t="shared" ref="AE80" si="568">IFERROR(AD80/AB77,"-")</f>
        <v>0.18691588785046728</v>
      </c>
      <c r="AF80" s="340"/>
      <c r="AG80" s="34" t="s">
        <v>89</v>
      </c>
      <c r="AH80" s="43">
        <v>2540</v>
      </c>
      <c r="AI80" s="133">
        <f t="shared" ref="AI80" si="569">IFERROR(AH80/AF77,"-")</f>
        <v>0.12438785504407443</v>
      </c>
    </row>
    <row r="81" spans="2:35" s="20" customFormat="1">
      <c r="B81" s="316"/>
      <c r="C81" s="351"/>
      <c r="D81" s="340"/>
      <c r="E81" s="35" t="s">
        <v>90</v>
      </c>
      <c r="F81" s="44">
        <v>29</v>
      </c>
      <c r="G81" s="123">
        <f t="shared" ref="G81" si="570">IFERROR(F81/D77,"-")</f>
        <v>0.23577235772357724</v>
      </c>
      <c r="H81" s="340"/>
      <c r="I81" s="35" t="s">
        <v>90</v>
      </c>
      <c r="J81" s="44">
        <v>66</v>
      </c>
      <c r="K81" s="123">
        <f t="shared" ref="K81" si="571">IFERROR(J81/H77,"-")</f>
        <v>0.32835820895522388</v>
      </c>
      <c r="L81" s="340"/>
      <c r="M81" s="35" t="s">
        <v>90</v>
      </c>
      <c r="N81" s="44">
        <v>1578</v>
      </c>
      <c r="O81" s="123">
        <f t="shared" ref="O81" si="572">IFERROR(N81/L77,"-")</f>
        <v>0.21898417985012489</v>
      </c>
      <c r="P81" s="340"/>
      <c r="Q81" s="35" t="s">
        <v>90</v>
      </c>
      <c r="R81" s="44">
        <v>1632</v>
      </c>
      <c r="S81" s="134">
        <f t="shared" ref="S81" si="573">IFERROR(R81/P77,"-")</f>
        <v>0.27286406955358633</v>
      </c>
      <c r="T81" s="340"/>
      <c r="U81" s="35" t="s">
        <v>90</v>
      </c>
      <c r="V81" s="44">
        <v>1224</v>
      </c>
      <c r="W81" s="123">
        <f t="shared" ref="W81" si="574">IFERROR(V81/T77,"-")</f>
        <v>0.29853658536585365</v>
      </c>
      <c r="X81" s="340"/>
      <c r="Y81" s="35" t="s">
        <v>90</v>
      </c>
      <c r="Z81" s="44">
        <v>585</v>
      </c>
      <c r="AA81" s="123">
        <f t="shared" ref="AA81" si="575">IFERROR(Z81/X77,"-")</f>
        <v>0.29953917050691242</v>
      </c>
      <c r="AB81" s="340"/>
      <c r="AC81" s="35" t="s">
        <v>90</v>
      </c>
      <c r="AD81" s="44">
        <v>233</v>
      </c>
      <c r="AE81" s="123">
        <f t="shared" ref="AE81" si="576">IFERROR(AD81/AB77,"-")</f>
        <v>0.27219626168224298</v>
      </c>
      <c r="AF81" s="340"/>
      <c r="AG81" s="35" t="s">
        <v>90</v>
      </c>
      <c r="AH81" s="44">
        <v>5347</v>
      </c>
      <c r="AI81" s="134">
        <f t="shared" ref="AI81" si="577">IFERROR(AH81/AF77,"-")</f>
        <v>0.26185112634671892</v>
      </c>
    </row>
    <row r="82" spans="2:35" s="20" customFormat="1" ht="24">
      <c r="B82" s="299"/>
      <c r="C82" s="352"/>
      <c r="D82" s="341"/>
      <c r="E82" s="38" t="s">
        <v>176</v>
      </c>
      <c r="F82" s="45">
        <v>79</v>
      </c>
      <c r="G82" s="124">
        <f t="shared" ref="G82" si="578">IFERROR(F82/D77,"-")</f>
        <v>0.64227642276422769</v>
      </c>
      <c r="H82" s="341"/>
      <c r="I82" s="38" t="s">
        <v>176</v>
      </c>
      <c r="J82" s="45">
        <v>140</v>
      </c>
      <c r="K82" s="124">
        <f t="shared" ref="K82" si="579">IFERROR(J82/H77,"-")</f>
        <v>0.69651741293532343</v>
      </c>
      <c r="L82" s="341"/>
      <c r="M82" s="38" t="s">
        <v>176</v>
      </c>
      <c r="N82" s="45">
        <v>4443</v>
      </c>
      <c r="O82" s="124">
        <f t="shared" ref="O82" si="580">IFERROR(N82/L77,"-")</f>
        <v>0.61656952539550369</v>
      </c>
      <c r="P82" s="341"/>
      <c r="Q82" s="38" t="s">
        <v>176</v>
      </c>
      <c r="R82" s="45">
        <v>4253</v>
      </c>
      <c r="S82" s="124">
        <f t="shared" ref="S82" si="581">IFERROR(R82/P77,"-")</f>
        <v>0.71108510282561443</v>
      </c>
      <c r="T82" s="341"/>
      <c r="U82" s="38" t="s">
        <v>176</v>
      </c>
      <c r="V82" s="45">
        <v>3057</v>
      </c>
      <c r="W82" s="124">
        <f t="shared" ref="W82" si="582">IFERROR(V82/T77,"-")</f>
        <v>0.74560975609756097</v>
      </c>
      <c r="X82" s="341"/>
      <c r="Y82" s="38" t="s">
        <v>176</v>
      </c>
      <c r="Z82" s="45">
        <v>1411</v>
      </c>
      <c r="AA82" s="124">
        <f t="shared" ref="AA82" si="583">IFERROR(Z82/X77,"-")</f>
        <v>0.7224782386072709</v>
      </c>
      <c r="AB82" s="341"/>
      <c r="AC82" s="38" t="s">
        <v>176</v>
      </c>
      <c r="AD82" s="45">
        <v>568</v>
      </c>
      <c r="AE82" s="124">
        <f t="shared" ref="AE82" si="584">IFERROR(AD82/AB77,"-")</f>
        <v>0.66355140186915884</v>
      </c>
      <c r="AF82" s="341"/>
      <c r="AG82" s="38" t="s">
        <v>176</v>
      </c>
      <c r="AH82" s="45">
        <v>13951</v>
      </c>
      <c r="AI82" s="124">
        <f t="shared" ref="AI82" si="585">IFERROR(AH82/AF77,"-")</f>
        <v>0.6832027424094026</v>
      </c>
    </row>
    <row r="83" spans="2:35" s="20" customFormat="1">
      <c r="B83" s="298">
        <v>14</v>
      </c>
      <c r="C83" s="350" t="s">
        <v>111</v>
      </c>
      <c r="D83" s="339">
        <f>'市区町村別_在宅(医科)'!D20</f>
        <v>53</v>
      </c>
      <c r="E83" s="30" t="s">
        <v>86</v>
      </c>
      <c r="F83" s="242">
        <v>3</v>
      </c>
      <c r="G83" s="121">
        <f t="shared" ref="G83" si="586">IFERROR(F83/D83,"-")</f>
        <v>5.6603773584905662E-2</v>
      </c>
      <c r="H83" s="339">
        <f>'市区町村別_在宅(医科)'!M20</f>
        <v>120</v>
      </c>
      <c r="I83" s="30" t="s">
        <v>86</v>
      </c>
      <c r="J83" s="242">
        <v>5</v>
      </c>
      <c r="K83" s="121">
        <f t="shared" ref="K83" si="587">IFERROR(J83/H83,"-")</f>
        <v>4.1666666666666664E-2</v>
      </c>
      <c r="L83" s="339">
        <f>'市区町村別_在宅(医科)'!V20</f>
        <v>5243</v>
      </c>
      <c r="M83" s="30" t="s">
        <v>86</v>
      </c>
      <c r="N83" s="242">
        <v>349</v>
      </c>
      <c r="O83" s="121">
        <f t="shared" ref="O83" si="588">IFERROR(N83/L83,"-")</f>
        <v>6.656494373450314E-2</v>
      </c>
      <c r="P83" s="339">
        <f>'市区町村別_在宅(医科)'!AE20</f>
        <v>4350</v>
      </c>
      <c r="Q83" s="30" t="s">
        <v>86</v>
      </c>
      <c r="R83" s="242">
        <v>615</v>
      </c>
      <c r="S83" s="132">
        <f t="shared" ref="S83" si="589">IFERROR(R83/P83,"-")</f>
        <v>0.14137931034482759</v>
      </c>
      <c r="T83" s="339">
        <f>'市区町村別_在宅(医科)'!AN20</f>
        <v>3312</v>
      </c>
      <c r="U83" s="30" t="s">
        <v>86</v>
      </c>
      <c r="V83" s="242">
        <v>767</v>
      </c>
      <c r="W83" s="121">
        <f t="shared" ref="W83" si="590">IFERROR(V83/T83,"-")</f>
        <v>0.23158212560386474</v>
      </c>
      <c r="X83" s="339">
        <f>'市区町村別_在宅(医科)'!AW20</f>
        <v>1660</v>
      </c>
      <c r="Y83" s="30" t="s">
        <v>86</v>
      </c>
      <c r="Z83" s="242">
        <v>466</v>
      </c>
      <c r="AA83" s="121">
        <f t="shared" ref="AA83" si="591">IFERROR(Z83/X83,"-")</f>
        <v>0.28072289156626506</v>
      </c>
      <c r="AB83" s="339">
        <f>'市区町村別_在宅(医科)'!BF20</f>
        <v>629</v>
      </c>
      <c r="AC83" s="30" t="s">
        <v>86</v>
      </c>
      <c r="AD83" s="242">
        <v>165</v>
      </c>
      <c r="AE83" s="121">
        <f t="shared" ref="AE83" si="592">IFERROR(AD83/AB83,"-")</f>
        <v>0.26232114467408585</v>
      </c>
      <c r="AF83" s="339">
        <f>'市区町村別_在宅(医科)'!BO20</f>
        <v>15367</v>
      </c>
      <c r="AG83" s="30" t="s">
        <v>86</v>
      </c>
      <c r="AH83" s="242">
        <v>2370</v>
      </c>
      <c r="AI83" s="132">
        <f t="shared" ref="AI83" si="593">IFERROR(AH83/AF83,"-")</f>
        <v>0.15422658944491444</v>
      </c>
    </row>
    <row r="84" spans="2:35" s="20" customFormat="1">
      <c r="B84" s="316"/>
      <c r="C84" s="351"/>
      <c r="D84" s="340"/>
      <c r="E84" s="31" t="s">
        <v>87</v>
      </c>
      <c r="F84" s="43">
        <v>19</v>
      </c>
      <c r="G84" s="122">
        <f t="shared" ref="G84" si="594">IFERROR(F84/D83,"-")</f>
        <v>0.35849056603773582</v>
      </c>
      <c r="H84" s="340"/>
      <c r="I84" s="31" t="s">
        <v>87</v>
      </c>
      <c r="J84" s="43">
        <v>45</v>
      </c>
      <c r="K84" s="122">
        <f t="shared" ref="K84" si="595">IFERROR(J84/H83,"-")</f>
        <v>0.375</v>
      </c>
      <c r="L84" s="340"/>
      <c r="M84" s="31" t="s">
        <v>87</v>
      </c>
      <c r="N84" s="43">
        <v>1169</v>
      </c>
      <c r="O84" s="122">
        <f t="shared" ref="O84" si="596">IFERROR(N84/L83,"-")</f>
        <v>0.22296395193591456</v>
      </c>
      <c r="P84" s="340"/>
      <c r="Q84" s="31" t="s">
        <v>87</v>
      </c>
      <c r="R84" s="43">
        <v>1205</v>
      </c>
      <c r="S84" s="133">
        <f t="shared" ref="S84" si="597">IFERROR(R84/P83,"-")</f>
        <v>0.27701149425287358</v>
      </c>
      <c r="T84" s="340"/>
      <c r="U84" s="31" t="s">
        <v>87</v>
      </c>
      <c r="V84" s="43">
        <v>1037</v>
      </c>
      <c r="W84" s="122">
        <f t="shared" ref="W84" si="598">IFERROR(V84/T83,"-")</f>
        <v>0.31310386473429952</v>
      </c>
      <c r="X84" s="340"/>
      <c r="Y84" s="31" t="s">
        <v>87</v>
      </c>
      <c r="Z84" s="43">
        <v>519</v>
      </c>
      <c r="AA84" s="122">
        <f t="shared" ref="AA84" si="599">IFERROR(Z84/X83,"-")</f>
        <v>0.31265060240963854</v>
      </c>
      <c r="AB84" s="340"/>
      <c r="AC84" s="31" t="s">
        <v>87</v>
      </c>
      <c r="AD84" s="43">
        <v>165</v>
      </c>
      <c r="AE84" s="122">
        <f t="shared" ref="AE84" si="600">IFERROR(AD84/AB83,"-")</f>
        <v>0.26232114467408585</v>
      </c>
      <c r="AF84" s="340"/>
      <c r="AG84" s="31" t="s">
        <v>87</v>
      </c>
      <c r="AH84" s="43">
        <v>4159</v>
      </c>
      <c r="AI84" s="133">
        <f t="shared" ref="AI84" si="601">IFERROR(AH84/AF83,"-")</f>
        <v>0.27064488839721479</v>
      </c>
    </row>
    <row r="85" spans="2:35" s="20" customFormat="1">
      <c r="B85" s="316"/>
      <c r="C85" s="351"/>
      <c r="D85" s="340"/>
      <c r="E85" s="34" t="s">
        <v>88</v>
      </c>
      <c r="F85" s="43">
        <v>14</v>
      </c>
      <c r="G85" s="122">
        <f t="shared" ref="G85" si="602">IFERROR(F85/D83,"-")</f>
        <v>0.26415094339622641</v>
      </c>
      <c r="H85" s="340"/>
      <c r="I85" s="34" t="s">
        <v>88</v>
      </c>
      <c r="J85" s="43">
        <v>40</v>
      </c>
      <c r="K85" s="122">
        <f t="shared" ref="K85" si="603">IFERROR(J85/H83,"-")</f>
        <v>0.33333333333333331</v>
      </c>
      <c r="L85" s="340"/>
      <c r="M85" s="34" t="s">
        <v>88</v>
      </c>
      <c r="N85" s="43">
        <v>1855</v>
      </c>
      <c r="O85" s="122">
        <f t="shared" ref="O85" si="604">IFERROR(N85/L83,"-")</f>
        <v>0.35380507343124168</v>
      </c>
      <c r="P85" s="340"/>
      <c r="Q85" s="34" t="s">
        <v>88</v>
      </c>
      <c r="R85" s="43">
        <v>1899</v>
      </c>
      <c r="S85" s="133">
        <f t="shared" ref="S85" si="605">IFERROR(R85/P83,"-")</f>
        <v>0.43655172413793103</v>
      </c>
      <c r="T85" s="340"/>
      <c r="U85" s="34" t="s">
        <v>88</v>
      </c>
      <c r="V85" s="43">
        <v>1437</v>
      </c>
      <c r="W85" s="122">
        <f t="shared" ref="W85" si="606">IFERROR(V85/T83,"-")</f>
        <v>0.43387681159420288</v>
      </c>
      <c r="X85" s="340"/>
      <c r="Y85" s="34" t="s">
        <v>88</v>
      </c>
      <c r="Z85" s="43">
        <v>629</v>
      </c>
      <c r="AA85" s="122">
        <f t="shared" ref="AA85" si="607">IFERROR(Z85/X83,"-")</f>
        <v>0.37891566265060239</v>
      </c>
      <c r="AB85" s="340"/>
      <c r="AC85" s="34" t="s">
        <v>88</v>
      </c>
      <c r="AD85" s="43">
        <v>211</v>
      </c>
      <c r="AE85" s="122">
        <f t="shared" ref="AE85" si="608">IFERROR(AD85/AB83,"-")</f>
        <v>0.3354531001589825</v>
      </c>
      <c r="AF85" s="340"/>
      <c r="AG85" s="34" t="s">
        <v>88</v>
      </c>
      <c r="AH85" s="43">
        <v>6085</v>
      </c>
      <c r="AI85" s="133">
        <f t="shared" ref="AI85" si="609">IFERROR(AH85/AF83,"-")</f>
        <v>0.39597839526257567</v>
      </c>
    </row>
    <row r="86" spans="2:35" s="20" customFormat="1">
      <c r="B86" s="316"/>
      <c r="C86" s="351"/>
      <c r="D86" s="340"/>
      <c r="E86" s="34" t="s">
        <v>89</v>
      </c>
      <c r="F86" s="43">
        <v>2</v>
      </c>
      <c r="G86" s="122">
        <f t="shared" ref="G86" si="610">IFERROR(F86/D83,"-")</f>
        <v>3.7735849056603772E-2</v>
      </c>
      <c r="H86" s="340"/>
      <c r="I86" s="34" t="s">
        <v>89</v>
      </c>
      <c r="J86" s="43">
        <v>15</v>
      </c>
      <c r="K86" s="122">
        <f t="shared" ref="K86" si="611">IFERROR(J86/H83,"-")</f>
        <v>0.125</v>
      </c>
      <c r="L86" s="340"/>
      <c r="M86" s="34" t="s">
        <v>89</v>
      </c>
      <c r="N86" s="43">
        <v>417</v>
      </c>
      <c r="O86" s="122">
        <f t="shared" ref="O86" si="612">IFERROR(N86/L83,"-")</f>
        <v>7.9534617585351894E-2</v>
      </c>
      <c r="P86" s="340"/>
      <c r="Q86" s="34" t="s">
        <v>89</v>
      </c>
      <c r="R86" s="43">
        <v>550</v>
      </c>
      <c r="S86" s="133">
        <f t="shared" ref="S86" si="613">IFERROR(R86/P83,"-")</f>
        <v>0.12643678160919541</v>
      </c>
      <c r="T86" s="340"/>
      <c r="U86" s="34" t="s">
        <v>89</v>
      </c>
      <c r="V86" s="43">
        <v>602</v>
      </c>
      <c r="W86" s="122">
        <f t="shared" ref="W86" si="614">IFERROR(V86/T83,"-")</f>
        <v>0.18176328502415459</v>
      </c>
      <c r="X86" s="340"/>
      <c r="Y86" s="34" t="s">
        <v>89</v>
      </c>
      <c r="Z86" s="43">
        <v>307</v>
      </c>
      <c r="AA86" s="122">
        <f t="shared" ref="AA86" si="615">IFERROR(Z86/X83,"-")</f>
        <v>0.18493975903614457</v>
      </c>
      <c r="AB86" s="340"/>
      <c r="AC86" s="34" t="s">
        <v>89</v>
      </c>
      <c r="AD86" s="43">
        <v>112</v>
      </c>
      <c r="AE86" s="122">
        <f t="shared" ref="AE86" si="616">IFERROR(AD86/AB83,"-")</f>
        <v>0.17806041335453099</v>
      </c>
      <c r="AF86" s="340"/>
      <c r="AG86" s="34" t="s">
        <v>89</v>
      </c>
      <c r="AH86" s="43">
        <v>2005</v>
      </c>
      <c r="AI86" s="133">
        <f t="shared" ref="AI86" si="617">IFERROR(AH86/AF83,"-")</f>
        <v>0.13047439318019133</v>
      </c>
    </row>
    <row r="87" spans="2:35" s="20" customFormat="1">
      <c r="B87" s="316"/>
      <c r="C87" s="351"/>
      <c r="D87" s="340"/>
      <c r="E87" s="35" t="s">
        <v>90</v>
      </c>
      <c r="F87" s="44">
        <v>16</v>
      </c>
      <c r="G87" s="123">
        <f t="shared" ref="G87" si="618">IFERROR(F87/D83,"-")</f>
        <v>0.30188679245283018</v>
      </c>
      <c r="H87" s="340"/>
      <c r="I87" s="35" t="s">
        <v>90</v>
      </c>
      <c r="J87" s="44">
        <v>42</v>
      </c>
      <c r="K87" s="123">
        <f t="shared" ref="K87" si="619">IFERROR(J87/H83,"-")</f>
        <v>0.35</v>
      </c>
      <c r="L87" s="340"/>
      <c r="M87" s="35" t="s">
        <v>90</v>
      </c>
      <c r="N87" s="44">
        <v>1167</v>
      </c>
      <c r="O87" s="123">
        <f t="shared" ref="O87" si="620">IFERROR(N87/L83,"-")</f>
        <v>0.22258249094030136</v>
      </c>
      <c r="P87" s="340"/>
      <c r="Q87" s="35" t="s">
        <v>90</v>
      </c>
      <c r="R87" s="44">
        <v>1171</v>
      </c>
      <c r="S87" s="134">
        <f t="shared" ref="S87" si="621">IFERROR(R87/P83,"-")</f>
        <v>0.26919540229885058</v>
      </c>
      <c r="T87" s="340"/>
      <c r="U87" s="35" t="s">
        <v>90</v>
      </c>
      <c r="V87" s="44">
        <v>1039</v>
      </c>
      <c r="W87" s="123">
        <f t="shared" ref="W87" si="622">IFERROR(V87/T83,"-")</f>
        <v>0.31370772946859904</v>
      </c>
      <c r="X87" s="340"/>
      <c r="Y87" s="35" t="s">
        <v>90</v>
      </c>
      <c r="Z87" s="44">
        <v>529</v>
      </c>
      <c r="AA87" s="123">
        <f t="shared" ref="AA87" si="623">IFERROR(Z87/X83,"-")</f>
        <v>0.31867469879518073</v>
      </c>
      <c r="AB87" s="340"/>
      <c r="AC87" s="35" t="s">
        <v>90</v>
      </c>
      <c r="AD87" s="44">
        <v>177</v>
      </c>
      <c r="AE87" s="123">
        <f t="shared" ref="AE87" si="624">IFERROR(AD87/AB83,"-")</f>
        <v>0.28139904610492844</v>
      </c>
      <c r="AF87" s="340"/>
      <c r="AG87" s="35" t="s">
        <v>90</v>
      </c>
      <c r="AH87" s="44">
        <v>4141</v>
      </c>
      <c r="AI87" s="134">
        <f t="shared" ref="AI87" si="625">IFERROR(AH87/AF83,"-")</f>
        <v>0.26947354721155725</v>
      </c>
    </row>
    <row r="88" spans="2:35" s="20" customFormat="1" ht="24">
      <c r="B88" s="299"/>
      <c r="C88" s="352"/>
      <c r="D88" s="341"/>
      <c r="E88" s="38" t="s">
        <v>176</v>
      </c>
      <c r="F88" s="45">
        <v>34</v>
      </c>
      <c r="G88" s="124">
        <f t="shared" ref="G88" si="626">IFERROR(F88/D83,"-")</f>
        <v>0.64150943396226412</v>
      </c>
      <c r="H88" s="341"/>
      <c r="I88" s="38" t="s">
        <v>176</v>
      </c>
      <c r="J88" s="45">
        <v>85</v>
      </c>
      <c r="K88" s="124">
        <f t="shared" ref="K88" si="627">IFERROR(J88/H83,"-")</f>
        <v>0.70833333333333337</v>
      </c>
      <c r="L88" s="341"/>
      <c r="M88" s="38" t="s">
        <v>176</v>
      </c>
      <c r="N88" s="45">
        <v>3073</v>
      </c>
      <c r="O88" s="124">
        <f t="shared" ref="O88" si="628">IFERROR(N88/L83,"-")</f>
        <v>0.58611481975967961</v>
      </c>
      <c r="P88" s="341"/>
      <c r="Q88" s="38" t="s">
        <v>176</v>
      </c>
      <c r="R88" s="45">
        <v>3022</v>
      </c>
      <c r="S88" s="124">
        <f t="shared" ref="S88" si="629">IFERROR(R88/P83,"-")</f>
        <v>0.69471264367816088</v>
      </c>
      <c r="T88" s="341"/>
      <c r="U88" s="38" t="s">
        <v>176</v>
      </c>
      <c r="V88" s="45">
        <v>2493</v>
      </c>
      <c r="W88" s="124">
        <f t="shared" ref="W88" si="630">IFERROR(V88/T83,"-")</f>
        <v>0.75271739130434778</v>
      </c>
      <c r="X88" s="341"/>
      <c r="Y88" s="38" t="s">
        <v>176</v>
      </c>
      <c r="Z88" s="45">
        <v>1209</v>
      </c>
      <c r="AA88" s="124">
        <f t="shared" ref="AA88" si="631">IFERROR(Z88/X83,"-")</f>
        <v>0.72831325301204819</v>
      </c>
      <c r="AB88" s="341"/>
      <c r="AC88" s="38" t="s">
        <v>176</v>
      </c>
      <c r="AD88" s="45">
        <v>423</v>
      </c>
      <c r="AE88" s="124">
        <f t="shared" ref="AE88" si="632">IFERROR(AD88/AB83,"-")</f>
        <v>0.67249602543720188</v>
      </c>
      <c r="AF88" s="341"/>
      <c r="AG88" s="38" t="s">
        <v>176</v>
      </c>
      <c r="AH88" s="45">
        <v>10339</v>
      </c>
      <c r="AI88" s="124">
        <f t="shared" ref="AI88" si="633">IFERROR(AH88/AF83,"-")</f>
        <v>0.67280536213964992</v>
      </c>
    </row>
    <row r="89" spans="2:35" s="20" customFormat="1">
      <c r="B89" s="298">
        <v>15</v>
      </c>
      <c r="C89" s="350" t="s">
        <v>112</v>
      </c>
      <c r="D89" s="339">
        <f>'市区町村別_在宅(医科)'!D21</f>
        <v>113</v>
      </c>
      <c r="E89" s="30" t="s">
        <v>86</v>
      </c>
      <c r="F89" s="242">
        <v>10</v>
      </c>
      <c r="G89" s="121">
        <f t="shared" ref="G89" si="634">IFERROR(F89/D89,"-")</f>
        <v>8.8495575221238937E-2</v>
      </c>
      <c r="H89" s="339">
        <f>'市区町村別_在宅(医科)'!M21</f>
        <v>229</v>
      </c>
      <c r="I89" s="30" t="s">
        <v>86</v>
      </c>
      <c r="J89" s="242">
        <v>15</v>
      </c>
      <c r="K89" s="121">
        <f t="shared" ref="K89" si="635">IFERROR(J89/H89,"-")</f>
        <v>6.5502183406113537E-2</v>
      </c>
      <c r="L89" s="339">
        <f>'市区町村別_在宅(医科)'!V21</f>
        <v>9039</v>
      </c>
      <c r="M89" s="30" t="s">
        <v>86</v>
      </c>
      <c r="N89" s="242">
        <v>598</v>
      </c>
      <c r="O89" s="121">
        <f t="shared" ref="O89" si="636">IFERROR(N89/L89,"-")</f>
        <v>6.6157760814249358E-2</v>
      </c>
      <c r="P89" s="339">
        <f>'市区町村別_在宅(医科)'!AE21</f>
        <v>7008</v>
      </c>
      <c r="Q89" s="30" t="s">
        <v>86</v>
      </c>
      <c r="R89" s="242">
        <v>899</v>
      </c>
      <c r="S89" s="132">
        <f t="shared" ref="S89" si="637">IFERROR(R89/P89,"-")</f>
        <v>0.12828196347031964</v>
      </c>
      <c r="T89" s="339">
        <f>'市区町村別_在宅(医科)'!AN21</f>
        <v>4951</v>
      </c>
      <c r="U89" s="30" t="s">
        <v>86</v>
      </c>
      <c r="V89" s="242">
        <v>1008</v>
      </c>
      <c r="W89" s="121">
        <f t="shared" ref="W89" si="638">IFERROR(V89/T89,"-")</f>
        <v>0.2035952332862048</v>
      </c>
      <c r="X89" s="339">
        <f>'市区町村別_在宅(医科)'!AW21</f>
        <v>2257</v>
      </c>
      <c r="Y89" s="30" t="s">
        <v>86</v>
      </c>
      <c r="Z89" s="242">
        <v>516</v>
      </c>
      <c r="AA89" s="121">
        <f t="shared" ref="AA89" si="639">IFERROR(Z89/X89,"-")</f>
        <v>0.22862206468763846</v>
      </c>
      <c r="AB89" s="339">
        <f>'市区町村別_在宅(医科)'!BF21</f>
        <v>822</v>
      </c>
      <c r="AC89" s="30" t="s">
        <v>86</v>
      </c>
      <c r="AD89" s="242">
        <v>183</v>
      </c>
      <c r="AE89" s="121">
        <f t="shared" ref="AE89" si="640">IFERROR(AD89/AB89,"-")</f>
        <v>0.22262773722627738</v>
      </c>
      <c r="AF89" s="339">
        <f>'市区町村別_在宅(医科)'!BO21</f>
        <v>24419</v>
      </c>
      <c r="AG89" s="30" t="s">
        <v>86</v>
      </c>
      <c r="AH89" s="242">
        <v>3229</v>
      </c>
      <c r="AI89" s="132">
        <f t="shared" ref="AI89" si="641">IFERROR(AH89/AF89,"-")</f>
        <v>0.13223309717842663</v>
      </c>
    </row>
    <row r="90" spans="2:35" s="20" customFormat="1">
      <c r="B90" s="316"/>
      <c r="C90" s="351"/>
      <c r="D90" s="340"/>
      <c r="E90" s="31" t="s">
        <v>87</v>
      </c>
      <c r="F90" s="43">
        <v>39</v>
      </c>
      <c r="G90" s="122">
        <f t="shared" ref="G90" si="642">IFERROR(F90/D89,"-")</f>
        <v>0.34513274336283184</v>
      </c>
      <c r="H90" s="340"/>
      <c r="I90" s="31" t="s">
        <v>87</v>
      </c>
      <c r="J90" s="43">
        <v>87</v>
      </c>
      <c r="K90" s="122">
        <f t="shared" ref="K90" si="643">IFERROR(J90/H89,"-")</f>
        <v>0.37991266375545851</v>
      </c>
      <c r="L90" s="340"/>
      <c r="M90" s="31" t="s">
        <v>87</v>
      </c>
      <c r="N90" s="43">
        <v>2392</v>
      </c>
      <c r="O90" s="122">
        <f t="shared" ref="O90" si="644">IFERROR(N90/L89,"-")</f>
        <v>0.26463104325699743</v>
      </c>
      <c r="P90" s="340"/>
      <c r="Q90" s="31" t="s">
        <v>87</v>
      </c>
      <c r="R90" s="43">
        <v>2278</v>
      </c>
      <c r="S90" s="133">
        <f t="shared" ref="S90" si="645">IFERROR(R90/P89,"-")</f>
        <v>0.32505707762557079</v>
      </c>
      <c r="T90" s="340"/>
      <c r="U90" s="31" t="s">
        <v>87</v>
      </c>
      <c r="V90" s="43">
        <v>1633</v>
      </c>
      <c r="W90" s="122">
        <f t="shared" ref="W90" si="646">IFERROR(V90/T89,"-")</f>
        <v>0.32983235709957587</v>
      </c>
      <c r="X90" s="340"/>
      <c r="Y90" s="31" t="s">
        <v>87</v>
      </c>
      <c r="Z90" s="43">
        <v>733</v>
      </c>
      <c r="AA90" s="122">
        <f t="shared" ref="AA90" si="647">IFERROR(Z90/X89,"-")</f>
        <v>0.32476739034116081</v>
      </c>
      <c r="AB90" s="340"/>
      <c r="AC90" s="31" t="s">
        <v>87</v>
      </c>
      <c r="AD90" s="43">
        <v>235</v>
      </c>
      <c r="AE90" s="122">
        <f t="shared" ref="AE90" si="648">IFERROR(AD90/AB89,"-")</f>
        <v>0.28588807785888076</v>
      </c>
      <c r="AF90" s="340"/>
      <c r="AG90" s="31" t="s">
        <v>87</v>
      </c>
      <c r="AH90" s="43">
        <v>7397</v>
      </c>
      <c r="AI90" s="133">
        <f t="shared" ref="AI90" si="649">IFERROR(AH90/AF89,"-")</f>
        <v>0.30291985748802164</v>
      </c>
    </row>
    <row r="91" spans="2:35" s="20" customFormat="1">
      <c r="B91" s="316"/>
      <c r="C91" s="351"/>
      <c r="D91" s="340"/>
      <c r="E91" s="34" t="s">
        <v>88</v>
      </c>
      <c r="F91" s="43">
        <v>32</v>
      </c>
      <c r="G91" s="122">
        <f t="shared" ref="G91" si="650">IFERROR(F91/D89,"-")</f>
        <v>0.2831858407079646</v>
      </c>
      <c r="H91" s="340"/>
      <c r="I91" s="34" t="s">
        <v>88</v>
      </c>
      <c r="J91" s="43">
        <v>75</v>
      </c>
      <c r="K91" s="122">
        <f t="shared" ref="K91" si="651">IFERROR(J91/H89,"-")</f>
        <v>0.32751091703056767</v>
      </c>
      <c r="L91" s="340"/>
      <c r="M91" s="34" t="s">
        <v>88</v>
      </c>
      <c r="N91" s="43">
        <v>3228</v>
      </c>
      <c r="O91" s="122">
        <f t="shared" ref="O91" si="652">IFERROR(N91/L89,"-")</f>
        <v>0.3571191503484899</v>
      </c>
      <c r="P91" s="340"/>
      <c r="Q91" s="34" t="s">
        <v>88</v>
      </c>
      <c r="R91" s="43">
        <v>2953</v>
      </c>
      <c r="S91" s="133">
        <f t="shared" ref="S91" si="653">IFERROR(R91/P89,"-")</f>
        <v>0.4213755707762557</v>
      </c>
      <c r="T91" s="340"/>
      <c r="U91" s="34" t="s">
        <v>88</v>
      </c>
      <c r="V91" s="43">
        <v>2115</v>
      </c>
      <c r="W91" s="122">
        <f t="shared" ref="W91" si="654">IFERROR(V91/T89,"-")</f>
        <v>0.42718642698444759</v>
      </c>
      <c r="X91" s="340"/>
      <c r="Y91" s="34" t="s">
        <v>88</v>
      </c>
      <c r="Z91" s="43">
        <v>857</v>
      </c>
      <c r="AA91" s="122">
        <f t="shared" ref="AA91" si="655">IFERROR(Z91/X89,"-")</f>
        <v>0.37970757642888792</v>
      </c>
      <c r="AB91" s="340"/>
      <c r="AC91" s="34" t="s">
        <v>88</v>
      </c>
      <c r="AD91" s="43">
        <v>215</v>
      </c>
      <c r="AE91" s="122">
        <f t="shared" ref="AE91" si="656">IFERROR(AD91/AB89,"-")</f>
        <v>0.26155717761557179</v>
      </c>
      <c r="AF91" s="340"/>
      <c r="AG91" s="34" t="s">
        <v>88</v>
      </c>
      <c r="AH91" s="43">
        <v>9475</v>
      </c>
      <c r="AI91" s="133">
        <f t="shared" ref="AI91" si="657">IFERROR(AH91/AF89,"-")</f>
        <v>0.38801752733527173</v>
      </c>
    </row>
    <row r="92" spans="2:35" s="20" customFormat="1">
      <c r="B92" s="316"/>
      <c r="C92" s="351"/>
      <c r="D92" s="340"/>
      <c r="E92" s="34" t="s">
        <v>89</v>
      </c>
      <c r="F92" s="43">
        <v>7</v>
      </c>
      <c r="G92" s="122">
        <f t="shared" ref="G92" si="658">IFERROR(F92/D89,"-")</f>
        <v>6.1946902654867256E-2</v>
      </c>
      <c r="H92" s="340"/>
      <c r="I92" s="34" t="s">
        <v>89</v>
      </c>
      <c r="J92" s="43">
        <v>20</v>
      </c>
      <c r="K92" s="122">
        <f t="shared" ref="K92" si="659">IFERROR(J92/H89,"-")</f>
        <v>8.7336244541484712E-2</v>
      </c>
      <c r="L92" s="340"/>
      <c r="M92" s="34" t="s">
        <v>89</v>
      </c>
      <c r="N92" s="43">
        <v>659</v>
      </c>
      <c r="O92" s="122">
        <f t="shared" ref="O92" si="660">IFERROR(N92/L89,"-")</f>
        <v>7.2906294944130992E-2</v>
      </c>
      <c r="P92" s="340"/>
      <c r="Q92" s="34" t="s">
        <v>89</v>
      </c>
      <c r="R92" s="43">
        <v>885</v>
      </c>
      <c r="S92" s="133">
        <f t="shared" ref="S92" si="661">IFERROR(R92/P89,"-")</f>
        <v>0.12628424657534246</v>
      </c>
      <c r="T92" s="340"/>
      <c r="U92" s="34" t="s">
        <v>89</v>
      </c>
      <c r="V92" s="43">
        <v>794</v>
      </c>
      <c r="W92" s="122">
        <f t="shared" ref="W92" si="662">IFERROR(V92/T89,"-")</f>
        <v>0.16037164209250657</v>
      </c>
      <c r="X92" s="340"/>
      <c r="Y92" s="34" t="s">
        <v>89</v>
      </c>
      <c r="Z92" s="43">
        <v>399</v>
      </c>
      <c r="AA92" s="122">
        <f t="shared" ref="AA92" si="663">IFERROR(Z92/X89,"-")</f>
        <v>0.17678334071776694</v>
      </c>
      <c r="AB92" s="340"/>
      <c r="AC92" s="34" t="s">
        <v>89</v>
      </c>
      <c r="AD92" s="43">
        <v>156</v>
      </c>
      <c r="AE92" s="122">
        <f t="shared" ref="AE92" si="664">IFERROR(AD92/AB89,"-")</f>
        <v>0.18978102189781021</v>
      </c>
      <c r="AF92" s="340"/>
      <c r="AG92" s="34" t="s">
        <v>89</v>
      </c>
      <c r="AH92" s="43">
        <v>2920</v>
      </c>
      <c r="AI92" s="133">
        <f t="shared" ref="AI92" si="665">IFERROR(AH92/AF89,"-")</f>
        <v>0.11957901633973546</v>
      </c>
    </row>
    <row r="93" spans="2:35" s="20" customFormat="1">
      <c r="B93" s="316"/>
      <c r="C93" s="351"/>
      <c r="D93" s="340"/>
      <c r="E93" s="35" t="s">
        <v>90</v>
      </c>
      <c r="F93" s="44">
        <v>36</v>
      </c>
      <c r="G93" s="123">
        <f t="shared" ref="G93" si="666">IFERROR(F93/D89,"-")</f>
        <v>0.31858407079646017</v>
      </c>
      <c r="H93" s="340"/>
      <c r="I93" s="35" t="s">
        <v>90</v>
      </c>
      <c r="J93" s="44">
        <v>65</v>
      </c>
      <c r="K93" s="123">
        <f t="shared" ref="K93" si="667">IFERROR(J93/H89,"-")</f>
        <v>0.28384279475982532</v>
      </c>
      <c r="L93" s="340"/>
      <c r="M93" s="35" t="s">
        <v>90</v>
      </c>
      <c r="N93" s="44">
        <v>1955</v>
      </c>
      <c r="O93" s="123">
        <f t="shared" ref="O93" si="668">IFERROR(N93/L89,"-")</f>
        <v>0.21628498727735368</v>
      </c>
      <c r="P93" s="340"/>
      <c r="Q93" s="35" t="s">
        <v>90</v>
      </c>
      <c r="R93" s="44">
        <v>1888</v>
      </c>
      <c r="S93" s="134">
        <f t="shared" ref="S93" si="669">IFERROR(R93/P89,"-")</f>
        <v>0.26940639269406391</v>
      </c>
      <c r="T93" s="340"/>
      <c r="U93" s="35" t="s">
        <v>90</v>
      </c>
      <c r="V93" s="44">
        <v>1406</v>
      </c>
      <c r="W93" s="123">
        <f t="shared" ref="W93" si="670">IFERROR(V93/T89,"-")</f>
        <v>0.2839830337305595</v>
      </c>
      <c r="X93" s="340"/>
      <c r="Y93" s="35" t="s">
        <v>90</v>
      </c>
      <c r="Z93" s="44">
        <v>657</v>
      </c>
      <c r="AA93" s="123">
        <f t="shared" ref="AA93" si="671">IFERROR(Z93/X89,"-")</f>
        <v>0.2910943730615862</v>
      </c>
      <c r="AB93" s="340"/>
      <c r="AC93" s="35" t="s">
        <v>90</v>
      </c>
      <c r="AD93" s="44">
        <v>201</v>
      </c>
      <c r="AE93" s="123">
        <f t="shared" ref="AE93" si="672">IFERROR(AD93/AB89,"-")</f>
        <v>0.24452554744525548</v>
      </c>
      <c r="AF93" s="340"/>
      <c r="AG93" s="35" t="s">
        <v>90</v>
      </c>
      <c r="AH93" s="44">
        <v>6208</v>
      </c>
      <c r="AI93" s="134">
        <f t="shared" ref="AI93" si="673">IFERROR(AH93/AF89,"-")</f>
        <v>0.25422826487571154</v>
      </c>
    </row>
    <row r="94" spans="2:35" s="20" customFormat="1" ht="24">
      <c r="B94" s="299"/>
      <c r="C94" s="352"/>
      <c r="D94" s="341"/>
      <c r="E94" s="38" t="s">
        <v>176</v>
      </c>
      <c r="F94" s="45">
        <v>76</v>
      </c>
      <c r="G94" s="124">
        <f t="shared" ref="G94" si="674">IFERROR(F94/D89,"-")</f>
        <v>0.67256637168141598</v>
      </c>
      <c r="H94" s="341"/>
      <c r="I94" s="38" t="s">
        <v>176</v>
      </c>
      <c r="J94" s="45">
        <v>157</v>
      </c>
      <c r="K94" s="124">
        <f t="shared" ref="K94" si="675">IFERROR(J94/H89,"-")</f>
        <v>0.68558951965065507</v>
      </c>
      <c r="L94" s="341"/>
      <c r="M94" s="38" t="s">
        <v>176</v>
      </c>
      <c r="N94" s="45">
        <v>5530</v>
      </c>
      <c r="O94" s="124">
        <f t="shared" ref="O94" si="676">IFERROR(N94/L89,"-")</f>
        <v>0.61179333997123575</v>
      </c>
      <c r="P94" s="341"/>
      <c r="Q94" s="38" t="s">
        <v>176</v>
      </c>
      <c r="R94" s="45">
        <v>4893</v>
      </c>
      <c r="S94" s="124">
        <f t="shared" ref="S94" si="677">IFERROR(R94/P89,"-")</f>
        <v>0.69820205479452058</v>
      </c>
      <c r="T94" s="341"/>
      <c r="U94" s="38" t="s">
        <v>176</v>
      </c>
      <c r="V94" s="45">
        <v>3610</v>
      </c>
      <c r="W94" s="124">
        <f t="shared" ref="W94" si="678">IFERROR(V94/T89,"-")</f>
        <v>0.72914562714603115</v>
      </c>
      <c r="X94" s="341"/>
      <c r="Y94" s="38" t="s">
        <v>176</v>
      </c>
      <c r="Z94" s="45">
        <v>1581</v>
      </c>
      <c r="AA94" s="124">
        <f t="shared" ref="AA94" si="679">IFERROR(Z94/X89,"-")</f>
        <v>0.70048737261852012</v>
      </c>
      <c r="AB94" s="341"/>
      <c r="AC94" s="38" t="s">
        <v>176</v>
      </c>
      <c r="AD94" s="45">
        <v>520</v>
      </c>
      <c r="AE94" s="124">
        <f t="shared" ref="AE94" si="680">IFERROR(AD94/AB89,"-")</f>
        <v>0.63260340632603407</v>
      </c>
      <c r="AF94" s="341"/>
      <c r="AG94" s="38" t="s">
        <v>176</v>
      </c>
      <c r="AH94" s="45">
        <v>16367</v>
      </c>
      <c r="AI94" s="124">
        <f t="shared" ref="AI94" si="681">IFERROR(AH94/AF89,"-")</f>
        <v>0.67025676727138706</v>
      </c>
    </row>
    <row r="95" spans="2:35" s="20" customFormat="1">
      <c r="B95" s="298">
        <v>16</v>
      </c>
      <c r="C95" s="350" t="s">
        <v>63</v>
      </c>
      <c r="D95" s="339">
        <f>'市区町村別_在宅(医科)'!D22</f>
        <v>49</v>
      </c>
      <c r="E95" s="30" t="s">
        <v>86</v>
      </c>
      <c r="F95" s="242">
        <v>2</v>
      </c>
      <c r="G95" s="121">
        <f t="shared" ref="G95" si="682">IFERROR(F95/D95,"-")</f>
        <v>4.0816326530612242E-2</v>
      </c>
      <c r="H95" s="339">
        <f>'市区町村別_在宅(医科)'!M22</f>
        <v>131</v>
      </c>
      <c r="I95" s="30" t="s">
        <v>86</v>
      </c>
      <c r="J95" s="242">
        <v>9</v>
      </c>
      <c r="K95" s="121">
        <f t="shared" ref="K95" si="683">IFERROR(J95/H95,"-")</f>
        <v>6.8702290076335881E-2</v>
      </c>
      <c r="L95" s="339">
        <f>'市区町村別_在宅(医科)'!V22</f>
        <v>5412</v>
      </c>
      <c r="M95" s="30" t="s">
        <v>86</v>
      </c>
      <c r="N95" s="242">
        <v>349</v>
      </c>
      <c r="O95" s="121">
        <f t="shared" ref="O95" si="684">IFERROR(N95/L95,"-")</f>
        <v>6.448632668144863E-2</v>
      </c>
      <c r="P95" s="339">
        <f>'市区町村別_在宅(医科)'!AE22</f>
        <v>4601</v>
      </c>
      <c r="Q95" s="30" t="s">
        <v>86</v>
      </c>
      <c r="R95" s="242">
        <v>604</v>
      </c>
      <c r="S95" s="132">
        <f t="shared" ref="S95" si="685">IFERROR(R95/P95,"-")</f>
        <v>0.13127580960660726</v>
      </c>
      <c r="T95" s="339">
        <f>'市区町村別_在宅(医科)'!AN22</f>
        <v>3666</v>
      </c>
      <c r="U95" s="30" t="s">
        <v>86</v>
      </c>
      <c r="V95" s="242">
        <v>840</v>
      </c>
      <c r="W95" s="121">
        <f t="shared" ref="W95" si="686">IFERROR(V95/T95,"-")</f>
        <v>0.22913256955810146</v>
      </c>
      <c r="X95" s="339">
        <f>'市区町村別_在宅(医科)'!AW22</f>
        <v>1917</v>
      </c>
      <c r="Y95" s="30" t="s">
        <v>86</v>
      </c>
      <c r="Z95" s="242">
        <v>538</v>
      </c>
      <c r="AA95" s="121">
        <f t="shared" ref="AA95" si="687">IFERROR(Z95/X95,"-")</f>
        <v>0.2806468440271257</v>
      </c>
      <c r="AB95" s="339">
        <f>'市区町村別_在宅(医科)'!BF22</f>
        <v>705</v>
      </c>
      <c r="AC95" s="30" t="s">
        <v>86</v>
      </c>
      <c r="AD95" s="242">
        <v>186</v>
      </c>
      <c r="AE95" s="121">
        <f t="shared" ref="AE95" si="688">IFERROR(AD95/AB95,"-")</f>
        <v>0.26382978723404255</v>
      </c>
      <c r="AF95" s="339">
        <f>'市区町村別_在宅(医科)'!BO22</f>
        <v>16481</v>
      </c>
      <c r="AG95" s="30" t="s">
        <v>86</v>
      </c>
      <c r="AH95" s="242">
        <v>2528</v>
      </c>
      <c r="AI95" s="132">
        <f t="shared" ref="AI95" si="689">IFERROR(AH95/AF95,"-")</f>
        <v>0.15338875068260421</v>
      </c>
    </row>
    <row r="96" spans="2:35" s="20" customFormat="1">
      <c r="B96" s="316"/>
      <c r="C96" s="351"/>
      <c r="D96" s="340"/>
      <c r="E96" s="31" t="s">
        <v>87</v>
      </c>
      <c r="F96" s="43">
        <v>19</v>
      </c>
      <c r="G96" s="122">
        <f t="shared" ref="G96" si="690">IFERROR(F96/D95,"-")</f>
        <v>0.38775510204081631</v>
      </c>
      <c r="H96" s="340"/>
      <c r="I96" s="31" t="s">
        <v>87</v>
      </c>
      <c r="J96" s="43">
        <v>49</v>
      </c>
      <c r="K96" s="122">
        <f t="shared" ref="K96" si="691">IFERROR(J96/H95,"-")</f>
        <v>0.37404580152671757</v>
      </c>
      <c r="L96" s="340"/>
      <c r="M96" s="31" t="s">
        <v>87</v>
      </c>
      <c r="N96" s="43">
        <v>1230</v>
      </c>
      <c r="O96" s="122">
        <f t="shared" ref="O96" si="692">IFERROR(N96/L95,"-")</f>
        <v>0.22727272727272727</v>
      </c>
      <c r="P96" s="340"/>
      <c r="Q96" s="31" t="s">
        <v>87</v>
      </c>
      <c r="R96" s="43">
        <v>1340</v>
      </c>
      <c r="S96" s="133">
        <f t="shared" ref="S96" si="693">IFERROR(R96/P95,"-")</f>
        <v>0.29124103455770484</v>
      </c>
      <c r="T96" s="340"/>
      <c r="U96" s="31" t="s">
        <v>87</v>
      </c>
      <c r="V96" s="43">
        <v>1239</v>
      </c>
      <c r="W96" s="122">
        <f t="shared" ref="W96" si="694">IFERROR(V96/T95,"-")</f>
        <v>0.33797054009819966</v>
      </c>
      <c r="X96" s="340"/>
      <c r="Y96" s="31" t="s">
        <v>87</v>
      </c>
      <c r="Z96" s="43">
        <v>609</v>
      </c>
      <c r="AA96" s="122">
        <f t="shared" ref="AA96" si="695">IFERROR(Z96/X95,"-")</f>
        <v>0.31768388106416273</v>
      </c>
      <c r="AB96" s="340"/>
      <c r="AC96" s="31" t="s">
        <v>87</v>
      </c>
      <c r="AD96" s="43">
        <v>175</v>
      </c>
      <c r="AE96" s="122">
        <f t="shared" ref="AE96" si="696">IFERROR(AD96/AB95,"-")</f>
        <v>0.24822695035460993</v>
      </c>
      <c r="AF96" s="340"/>
      <c r="AG96" s="31" t="s">
        <v>87</v>
      </c>
      <c r="AH96" s="43">
        <v>4661</v>
      </c>
      <c r="AI96" s="133">
        <f t="shared" ref="AI96" si="697">IFERROR(AH96/AF95,"-")</f>
        <v>0.28281050907105154</v>
      </c>
    </row>
    <row r="97" spans="2:35" s="20" customFormat="1">
      <c r="B97" s="316"/>
      <c r="C97" s="351"/>
      <c r="D97" s="340"/>
      <c r="E97" s="34" t="s">
        <v>88</v>
      </c>
      <c r="F97" s="43">
        <v>11</v>
      </c>
      <c r="G97" s="122">
        <f t="shared" ref="G97" si="698">IFERROR(F97/D95,"-")</f>
        <v>0.22448979591836735</v>
      </c>
      <c r="H97" s="340"/>
      <c r="I97" s="34" t="s">
        <v>88</v>
      </c>
      <c r="J97" s="43">
        <v>38</v>
      </c>
      <c r="K97" s="122">
        <f t="shared" ref="K97" si="699">IFERROR(J97/H95,"-")</f>
        <v>0.29007633587786258</v>
      </c>
      <c r="L97" s="340"/>
      <c r="M97" s="34" t="s">
        <v>88</v>
      </c>
      <c r="N97" s="43">
        <v>2078</v>
      </c>
      <c r="O97" s="122">
        <f t="shared" ref="O97" si="700">IFERROR(N97/L95,"-")</f>
        <v>0.38396156688839617</v>
      </c>
      <c r="P97" s="340"/>
      <c r="Q97" s="34" t="s">
        <v>88</v>
      </c>
      <c r="R97" s="43">
        <v>2027</v>
      </c>
      <c r="S97" s="133">
        <f t="shared" ref="S97" si="701">IFERROR(R97/P95,"-")</f>
        <v>0.44055640078243857</v>
      </c>
      <c r="T97" s="340"/>
      <c r="U97" s="34" t="s">
        <v>88</v>
      </c>
      <c r="V97" s="43">
        <v>1621</v>
      </c>
      <c r="W97" s="122">
        <f t="shared" ref="W97" si="702">IFERROR(V97/T95,"-")</f>
        <v>0.44217130387343151</v>
      </c>
      <c r="X97" s="340"/>
      <c r="Y97" s="34" t="s">
        <v>88</v>
      </c>
      <c r="Z97" s="43">
        <v>700</v>
      </c>
      <c r="AA97" s="122">
        <f t="shared" ref="AA97" si="703">IFERROR(Z97/X95,"-")</f>
        <v>0.36515388628064682</v>
      </c>
      <c r="AB97" s="340"/>
      <c r="AC97" s="34" t="s">
        <v>88</v>
      </c>
      <c r="AD97" s="43">
        <v>195</v>
      </c>
      <c r="AE97" s="122">
        <f t="shared" ref="AE97" si="704">IFERROR(AD97/AB95,"-")</f>
        <v>0.27659574468085107</v>
      </c>
      <c r="AF97" s="340"/>
      <c r="AG97" s="34" t="s">
        <v>88</v>
      </c>
      <c r="AH97" s="43">
        <v>6670</v>
      </c>
      <c r="AI97" s="133">
        <f t="shared" ref="AI97" si="705">IFERROR(AH97/AF95,"-")</f>
        <v>0.40470845215702933</v>
      </c>
    </row>
    <row r="98" spans="2:35" s="20" customFormat="1">
      <c r="B98" s="316"/>
      <c r="C98" s="351"/>
      <c r="D98" s="340"/>
      <c r="E98" s="34" t="s">
        <v>89</v>
      </c>
      <c r="F98" s="43">
        <v>7</v>
      </c>
      <c r="G98" s="122">
        <f t="shared" ref="G98" si="706">IFERROR(F98/D95,"-")</f>
        <v>0.14285714285714285</v>
      </c>
      <c r="H98" s="340"/>
      <c r="I98" s="34" t="s">
        <v>89</v>
      </c>
      <c r="J98" s="43">
        <v>3</v>
      </c>
      <c r="K98" s="122">
        <f t="shared" ref="K98" si="707">IFERROR(J98/H95,"-")</f>
        <v>2.2900763358778626E-2</v>
      </c>
      <c r="L98" s="340"/>
      <c r="M98" s="34" t="s">
        <v>89</v>
      </c>
      <c r="N98" s="43">
        <v>465</v>
      </c>
      <c r="O98" s="122">
        <f t="shared" ref="O98" si="708">IFERROR(N98/L95,"-")</f>
        <v>8.592017738359202E-2</v>
      </c>
      <c r="P98" s="340"/>
      <c r="Q98" s="34" t="s">
        <v>89</v>
      </c>
      <c r="R98" s="43">
        <v>562</v>
      </c>
      <c r="S98" s="133">
        <f t="shared" ref="S98" si="709">IFERROR(R98/P95,"-")</f>
        <v>0.12214735926972398</v>
      </c>
      <c r="T98" s="340"/>
      <c r="U98" s="34" t="s">
        <v>89</v>
      </c>
      <c r="V98" s="43">
        <v>598</v>
      </c>
      <c r="W98" s="122">
        <f t="shared" ref="W98" si="710">IFERROR(V98/T95,"-")</f>
        <v>0.16312056737588654</v>
      </c>
      <c r="X98" s="340"/>
      <c r="Y98" s="34" t="s">
        <v>89</v>
      </c>
      <c r="Z98" s="43">
        <v>332</v>
      </c>
      <c r="AA98" s="122">
        <f t="shared" ref="AA98" si="711">IFERROR(Z98/X95,"-")</f>
        <v>0.17318727177882107</v>
      </c>
      <c r="AB98" s="340"/>
      <c r="AC98" s="34" t="s">
        <v>89</v>
      </c>
      <c r="AD98" s="43">
        <v>114</v>
      </c>
      <c r="AE98" s="122">
        <f t="shared" ref="AE98" si="712">IFERROR(AD98/AB95,"-")</f>
        <v>0.16170212765957448</v>
      </c>
      <c r="AF98" s="340"/>
      <c r="AG98" s="34" t="s">
        <v>89</v>
      </c>
      <c r="AH98" s="43">
        <v>2081</v>
      </c>
      <c r="AI98" s="133">
        <f t="shared" ref="AI98" si="713">IFERROR(AH98/AF95,"-")</f>
        <v>0.12626661003579881</v>
      </c>
    </row>
    <row r="99" spans="2:35" s="20" customFormat="1">
      <c r="B99" s="316"/>
      <c r="C99" s="351"/>
      <c r="D99" s="340"/>
      <c r="E99" s="35" t="s">
        <v>90</v>
      </c>
      <c r="F99" s="44">
        <v>15</v>
      </c>
      <c r="G99" s="123">
        <f t="shared" ref="G99" si="714">IFERROR(F99/D95,"-")</f>
        <v>0.30612244897959184</v>
      </c>
      <c r="H99" s="340"/>
      <c r="I99" s="35" t="s">
        <v>90</v>
      </c>
      <c r="J99" s="44">
        <v>41</v>
      </c>
      <c r="K99" s="123">
        <f t="shared" ref="K99" si="715">IFERROR(J99/H95,"-")</f>
        <v>0.31297709923664124</v>
      </c>
      <c r="L99" s="340"/>
      <c r="M99" s="35" t="s">
        <v>90</v>
      </c>
      <c r="N99" s="44">
        <v>1280</v>
      </c>
      <c r="O99" s="123">
        <f t="shared" ref="O99" si="716">IFERROR(N99/L95,"-")</f>
        <v>0.23651145602365115</v>
      </c>
      <c r="P99" s="340"/>
      <c r="Q99" s="35" t="s">
        <v>90</v>
      </c>
      <c r="R99" s="44">
        <v>1261</v>
      </c>
      <c r="S99" s="134">
        <f t="shared" ref="S99" si="717">IFERROR(R99/P95,"-")</f>
        <v>0.27407085416213867</v>
      </c>
      <c r="T99" s="340"/>
      <c r="U99" s="35" t="s">
        <v>90</v>
      </c>
      <c r="V99" s="44">
        <v>1108</v>
      </c>
      <c r="W99" s="123">
        <f t="shared" ref="W99" si="718">IFERROR(V99/T95,"-")</f>
        <v>0.30223677032187668</v>
      </c>
      <c r="X99" s="340"/>
      <c r="Y99" s="35" t="s">
        <v>90</v>
      </c>
      <c r="Z99" s="44">
        <v>585</v>
      </c>
      <c r="AA99" s="123">
        <f t="shared" ref="AA99" si="719">IFERROR(Z99/X95,"-")</f>
        <v>0.30516431924882631</v>
      </c>
      <c r="AB99" s="340"/>
      <c r="AC99" s="35" t="s">
        <v>90</v>
      </c>
      <c r="AD99" s="44">
        <v>157</v>
      </c>
      <c r="AE99" s="123">
        <f t="shared" ref="AE99" si="720">IFERROR(AD99/AB95,"-")</f>
        <v>0.2226950354609929</v>
      </c>
      <c r="AF99" s="340"/>
      <c r="AG99" s="35" t="s">
        <v>90</v>
      </c>
      <c r="AH99" s="44">
        <v>4447</v>
      </c>
      <c r="AI99" s="134">
        <f t="shared" ref="AI99" si="721">IFERROR(AH99/AF95,"-")</f>
        <v>0.26982586008130577</v>
      </c>
    </row>
    <row r="100" spans="2:35" s="20" customFormat="1" ht="24">
      <c r="B100" s="299"/>
      <c r="C100" s="352"/>
      <c r="D100" s="341"/>
      <c r="E100" s="38" t="s">
        <v>176</v>
      </c>
      <c r="F100" s="45">
        <v>32</v>
      </c>
      <c r="G100" s="124">
        <f t="shared" ref="G100" si="722">IFERROR(F100/D95,"-")</f>
        <v>0.65306122448979587</v>
      </c>
      <c r="H100" s="341"/>
      <c r="I100" s="38" t="s">
        <v>176</v>
      </c>
      <c r="J100" s="45">
        <v>87</v>
      </c>
      <c r="K100" s="124">
        <f t="shared" ref="K100" si="723">IFERROR(J100/H95,"-")</f>
        <v>0.66412213740458015</v>
      </c>
      <c r="L100" s="341"/>
      <c r="M100" s="38" t="s">
        <v>176</v>
      </c>
      <c r="N100" s="45">
        <v>3294</v>
      </c>
      <c r="O100" s="124">
        <f t="shared" ref="O100" si="724">IFERROR(N100/L95,"-")</f>
        <v>0.60864745011086474</v>
      </c>
      <c r="P100" s="341"/>
      <c r="Q100" s="38" t="s">
        <v>176</v>
      </c>
      <c r="R100" s="45">
        <v>3125</v>
      </c>
      <c r="S100" s="124">
        <f t="shared" ref="S100" si="725">IFERROR(R100/P95,"-")</f>
        <v>0.67920017387524456</v>
      </c>
      <c r="T100" s="341"/>
      <c r="U100" s="38" t="s">
        <v>176</v>
      </c>
      <c r="V100" s="45">
        <v>2631</v>
      </c>
      <c r="W100" s="124">
        <f t="shared" ref="W100" si="726">IFERROR(V100/T95,"-")</f>
        <v>0.71767594108019639</v>
      </c>
      <c r="X100" s="341"/>
      <c r="Y100" s="38" t="s">
        <v>176</v>
      </c>
      <c r="Z100" s="45">
        <v>1348</v>
      </c>
      <c r="AA100" s="124">
        <f t="shared" ref="AA100" si="727">IFERROR(Z100/X95,"-")</f>
        <v>0.70318205529473132</v>
      </c>
      <c r="AB100" s="341"/>
      <c r="AC100" s="38" t="s">
        <v>176</v>
      </c>
      <c r="AD100" s="45">
        <v>423</v>
      </c>
      <c r="AE100" s="124">
        <f t="shared" ref="AE100" si="728">IFERROR(AD100/AB95,"-")</f>
        <v>0.6</v>
      </c>
      <c r="AF100" s="341"/>
      <c r="AG100" s="38" t="s">
        <v>176</v>
      </c>
      <c r="AH100" s="45">
        <v>10940</v>
      </c>
      <c r="AI100" s="124">
        <f t="shared" ref="AI100" si="729">IFERROR(AH100/AF95,"-")</f>
        <v>0.66379467265335845</v>
      </c>
    </row>
    <row r="101" spans="2:35" s="20" customFormat="1">
      <c r="B101" s="298">
        <v>17</v>
      </c>
      <c r="C101" s="350" t="s">
        <v>113</v>
      </c>
      <c r="D101" s="339">
        <f>'市区町村別_在宅(医科)'!D23</f>
        <v>101</v>
      </c>
      <c r="E101" s="30" t="s">
        <v>86</v>
      </c>
      <c r="F101" s="242">
        <v>11</v>
      </c>
      <c r="G101" s="121">
        <f t="shared" ref="G101" si="730">IFERROR(F101/D101,"-")</f>
        <v>0.10891089108910891</v>
      </c>
      <c r="H101" s="339">
        <f>'市区町村別_在宅(医科)'!M23</f>
        <v>202</v>
      </c>
      <c r="I101" s="30" t="s">
        <v>86</v>
      </c>
      <c r="J101" s="242">
        <v>21</v>
      </c>
      <c r="K101" s="121">
        <f t="shared" ref="K101" si="731">IFERROR(J101/H101,"-")</f>
        <v>0.10396039603960396</v>
      </c>
      <c r="L101" s="339">
        <f>'市区町村別_在宅(医科)'!V23</f>
        <v>7980</v>
      </c>
      <c r="M101" s="30" t="s">
        <v>86</v>
      </c>
      <c r="N101" s="242">
        <v>654</v>
      </c>
      <c r="O101" s="121">
        <f t="shared" ref="O101" si="732">IFERROR(N101/L101,"-")</f>
        <v>8.1954887218045114E-2</v>
      </c>
      <c r="P101" s="339">
        <f>'市区町村別_在宅(医科)'!AE23</f>
        <v>6729</v>
      </c>
      <c r="Q101" s="30" t="s">
        <v>86</v>
      </c>
      <c r="R101" s="242">
        <v>1141</v>
      </c>
      <c r="S101" s="132">
        <f t="shared" ref="S101" si="733">IFERROR(R101/P101,"-")</f>
        <v>0.16956457125873087</v>
      </c>
      <c r="T101" s="339">
        <f>'市区町村別_在宅(医科)'!AN23</f>
        <v>5029</v>
      </c>
      <c r="U101" s="30" t="s">
        <v>86</v>
      </c>
      <c r="V101" s="242">
        <v>1304</v>
      </c>
      <c r="W101" s="121">
        <f t="shared" ref="W101" si="734">IFERROR(V101/T101,"-")</f>
        <v>0.2592960827202227</v>
      </c>
      <c r="X101" s="339">
        <f>'市区町村別_在宅(医科)'!AW23</f>
        <v>2461</v>
      </c>
      <c r="Y101" s="30" t="s">
        <v>86</v>
      </c>
      <c r="Z101" s="242">
        <v>752</v>
      </c>
      <c r="AA101" s="121">
        <f t="shared" ref="AA101" si="735">IFERROR(Z101/X101,"-")</f>
        <v>0.30556684274685086</v>
      </c>
      <c r="AB101" s="339">
        <f>'市区町村別_在宅(医科)'!BF23</f>
        <v>891</v>
      </c>
      <c r="AC101" s="30" t="s">
        <v>86</v>
      </c>
      <c r="AD101" s="242">
        <v>288</v>
      </c>
      <c r="AE101" s="121">
        <f t="shared" ref="AE101" si="736">IFERROR(AD101/AB101,"-")</f>
        <v>0.32323232323232326</v>
      </c>
      <c r="AF101" s="339">
        <f>'市区町村別_在宅(医科)'!BO23</f>
        <v>23393</v>
      </c>
      <c r="AG101" s="30" t="s">
        <v>86</v>
      </c>
      <c r="AH101" s="242">
        <v>4171</v>
      </c>
      <c r="AI101" s="132">
        <f t="shared" ref="AI101" si="737">IFERROR(AH101/AF101,"-")</f>
        <v>0.17830120121403839</v>
      </c>
    </row>
    <row r="102" spans="2:35" s="20" customFormat="1">
      <c r="B102" s="316"/>
      <c r="C102" s="351"/>
      <c r="D102" s="340"/>
      <c r="E102" s="31" t="s">
        <v>87</v>
      </c>
      <c r="F102" s="43">
        <v>31</v>
      </c>
      <c r="G102" s="122">
        <f t="shared" ref="G102" si="738">IFERROR(F102/D101,"-")</f>
        <v>0.30693069306930693</v>
      </c>
      <c r="H102" s="340"/>
      <c r="I102" s="31" t="s">
        <v>87</v>
      </c>
      <c r="J102" s="43">
        <v>77</v>
      </c>
      <c r="K102" s="122">
        <f t="shared" ref="K102" si="739">IFERROR(J102/H101,"-")</f>
        <v>0.38118811881188119</v>
      </c>
      <c r="L102" s="340"/>
      <c r="M102" s="31" t="s">
        <v>87</v>
      </c>
      <c r="N102" s="43">
        <v>2064</v>
      </c>
      <c r="O102" s="122">
        <f t="shared" ref="O102" si="740">IFERROR(N102/L101,"-")</f>
        <v>0.2586466165413534</v>
      </c>
      <c r="P102" s="340"/>
      <c r="Q102" s="31" t="s">
        <v>87</v>
      </c>
      <c r="R102" s="43">
        <v>2260</v>
      </c>
      <c r="S102" s="133">
        <f t="shared" ref="S102" si="741">IFERROR(R102/P101,"-")</f>
        <v>0.33585971169564571</v>
      </c>
      <c r="T102" s="340"/>
      <c r="U102" s="31" t="s">
        <v>87</v>
      </c>
      <c r="V102" s="43">
        <v>1875</v>
      </c>
      <c r="W102" s="122">
        <f t="shared" ref="W102" si="742">IFERROR(V102/T101,"-")</f>
        <v>0.37283754225492144</v>
      </c>
      <c r="X102" s="340"/>
      <c r="Y102" s="31" t="s">
        <v>87</v>
      </c>
      <c r="Z102" s="43">
        <v>874</v>
      </c>
      <c r="AA102" s="122">
        <f t="shared" ref="AA102" si="743">IFERROR(Z102/X101,"-")</f>
        <v>0.35514018691588783</v>
      </c>
      <c r="AB102" s="340"/>
      <c r="AC102" s="31" t="s">
        <v>87</v>
      </c>
      <c r="AD102" s="43">
        <v>306</v>
      </c>
      <c r="AE102" s="122">
        <f t="shared" ref="AE102" si="744">IFERROR(AD102/AB101,"-")</f>
        <v>0.34343434343434343</v>
      </c>
      <c r="AF102" s="340"/>
      <c r="AG102" s="31" t="s">
        <v>87</v>
      </c>
      <c r="AH102" s="43">
        <v>7487</v>
      </c>
      <c r="AI102" s="133">
        <f t="shared" ref="AI102" si="745">IFERROR(AH102/AF101,"-")</f>
        <v>0.32005300730987901</v>
      </c>
    </row>
    <row r="103" spans="2:35" s="20" customFormat="1">
      <c r="B103" s="316"/>
      <c r="C103" s="351"/>
      <c r="D103" s="340"/>
      <c r="E103" s="34" t="s">
        <v>88</v>
      </c>
      <c r="F103" s="43">
        <v>29</v>
      </c>
      <c r="G103" s="122">
        <f t="shared" ref="G103" si="746">IFERROR(F103/D101,"-")</f>
        <v>0.28712871287128711</v>
      </c>
      <c r="H103" s="340"/>
      <c r="I103" s="34" t="s">
        <v>88</v>
      </c>
      <c r="J103" s="43">
        <v>71</v>
      </c>
      <c r="K103" s="122">
        <f t="shared" ref="K103" si="747">IFERROR(J103/H101,"-")</f>
        <v>0.35148514851485146</v>
      </c>
      <c r="L103" s="340"/>
      <c r="M103" s="34" t="s">
        <v>88</v>
      </c>
      <c r="N103" s="43">
        <v>3026</v>
      </c>
      <c r="O103" s="122">
        <f t="shared" ref="O103" si="748">IFERROR(N103/L101,"-")</f>
        <v>0.37919799498746865</v>
      </c>
      <c r="P103" s="340"/>
      <c r="Q103" s="34" t="s">
        <v>88</v>
      </c>
      <c r="R103" s="43">
        <v>2836</v>
      </c>
      <c r="S103" s="133">
        <f t="shared" ref="S103" si="749">IFERROR(R103/P101,"-")</f>
        <v>0.42145935503046517</v>
      </c>
      <c r="T103" s="340"/>
      <c r="U103" s="34" t="s">
        <v>88</v>
      </c>
      <c r="V103" s="43">
        <v>2188</v>
      </c>
      <c r="W103" s="122">
        <f t="shared" ref="W103" si="750">IFERROR(V103/T101,"-")</f>
        <v>0.435076555975343</v>
      </c>
      <c r="X103" s="340"/>
      <c r="Y103" s="34" t="s">
        <v>88</v>
      </c>
      <c r="Z103" s="43">
        <v>926</v>
      </c>
      <c r="AA103" s="122">
        <f t="shared" ref="AA103" si="751">IFERROR(Z103/X101,"-")</f>
        <v>0.37626980902072327</v>
      </c>
      <c r="AB103" s="340"/>
      <c r="AC103" s="34" t="s">
        <v>88</v>
      </c>
      <c r="AD103" s="43">
        <v>271</v>
      </c>
      <c r="AE103" s="122">
        <f t="shared" ref="AE103" si="752">IFERROR(AD103/AB101,"-")</f>
        <v>0.30415263748597082</v>
      </c>
      <c r="AF103" s="340"/>
      <c r="AG103" s="34" t="s">
        <v>88</v>
      </c>
      <c r="AH103" s="43">
        <v>9347</v>
      </c>
      <c r="AI103" s="133">
        <f t="shared" ref="AI103" si="753">IFERROR(AH103/AF101,"-")</f>
        <v>0.39956397212841449</v>
      </c>
    </row>
    <row r="104" spans="2:35" s="20" customFormat="1">
      <c r="B104" s="316"/>
      <c r="C104" s="351"/>
      <c r="D104" s="340"/>
      <c r="E104" s="34" t="s">
        <v>89</v>
      </c>
      <c r="F104" s="43">
        <v>12</v>
      </c>
      <c r="G104" s="122">
        <f t="shared" ref="G104" si="754">IFERROR(F104/D101,"-")</f>
        <v>0.11881188118811881</v>
      </c>
      <c r="H104" s="340"/>
      <c r="I104" s="34" t="s">
        <v>89</v>
      </c>
      <c r="J104" s="43">
        <v>20</v>
      </c>
      <c r="K104" s="122">
        <f t="shared" ref="K104" si="755">IFERROR(J104/H101,"-")</f>
        <v>9.9009900990099015E-2</v>
      </c>
      <c r="L104" s="340"/>
      <c r="M104" s="34" t="s">
        <v>89</v>
      </c>
      <c r="N104" s="43">
        <v>707</v>
      </c>
      <c r="O104" s="122">
        <f t="shared" ref="O104" si="756">IFERROR(N104/L101,"-")</f>
        <v>8.8596491228070173E-2</v>
      </c>
      <c r="P104" s="340"/>
      <c r="Q104" s="34" t="s">
        <v>89</v>
      </c>
      <c r="R104" s="43">
        <v>863</v>
      </c>
      <c r="S104" s="133">
        <f t="shared" ref="S104" si="757">IFERROR(R104/P101,"-")</f>
        <v>0.12825085451032842</v>
      </c>
      <c r="T104" s="340"/>
      <c r="U104" s="34" t="s">
        <v>89</v>
      </c>
      <c r="V104" s="43">
        <v>883</v>
      </c>
      <c r="W104" s="122">
        <f t="shared" ref="W104" si="758">IFERROR(V104/T101,"-")</f>
        <v>0.17558162656591766</v>
      </c>
      <c r="X104" s="340"/>
      <c r="Y104" s="34" t="s">
        <v>89</v>
      </c>
      <c r="Z104" s="43">
        <v>459</v>
      </c>
      <c r="AA104" s="122">
        <f t="shared" ref="AA104" si="759">IFERROR(Z104/X101,"-")</f>
        <v>0.18650954896383584</v>
      </c>
      <c r="AB104" s="340"/>
      <c r="AC104" s="34" t="s">
        <v>89</v>
      </c>
      <c r="AD104" s="43">
        <v>168</v>
      </c>
      <c r="AE104" s="122">
        <f t="shared" ref="AE104" si="760">IFERROR(AD104/AB101,"-")</f>
        <v>0.18855218855218855</v>
      </c>
      <c r="AF104" s="340"/>
      <c r="AG104" s="34" t="s">
        <v>89</v>
      </c>
      <c r="AH104" s="43">
        <v>3112</v>
      </c>
      <c r="AI104" s="133">
        <f t="shared" ref="AI104" si="761">IFERROR(AH104/AF101,"-")</f>
        <v>0.1330312486641303</v>
      </c>
    </row>
    <row r="105" spans="2:35" s="20" customFormat="1">
      <c r="B105" s="316"/>
      <c r="C105" s="351"/>
      <c r="D105" s="340"/>
      <c r="E105" s="35" t="s">
        <v>90</v>
      </c>
      <c r="F105" s="44">
        <v>27</v>
      </c>
      <c r="G105" s="123">
        <f t="shared" ref="G105" si="762">IFERROR(F105/D101,"-")</f>
        <v>0.26732673267326734</v>
      </c>
      <c r="H105" s="340"/>
      <c r="I105" s="35" t="s">
        <v>90</v>
      </c>
      <c r="J105" s="44">
        <v>62</v>
      </c>
      <c r="K105" s="123">
        <f t="shared" ref="K105" si="763">IFERROR(J105/H101,"-")</f>
        <v>0.30693069306930693</v>
      </c>
      <c r="L105" s="340"/>
      <c r="M105" s="35" t="s">
        <v>90</v>
      </c>
      <c r="N105" s="44">
        <v>2003</v>
      </c>
      <c r="O105" s="123">
        <f t="shared" ref="O105" si="764">IFERROR(N105/L101,"-")</f>
        <v>0.25100250626566417</v>
      </c>
      <c r="P105" s="340"/>
      <c r="Q105" s="35" t="s">
        <v>90</v>
      </c>
      <c r="R105" s="44">
        <v>2037</v>
      </c>
      <c r="S105" s="134">
        <f t="shared" ref="S105" si="765">IFERROR(R105/P101,"-")</f>
        <v>0.30271957200178334</v>
      </c>
      <c r="T105" s="340"/>
      <c r="U105" s="35" t="s">
        <v>90</v>
      </c>
      <c r="V105" s="44">
        <v>1677</v>
      </c>
      <c r="W105" s="123">
        <f t="shared" ref="W105" si="766">IFERROR(V105/T101,"-")</f>
        <v>0.33346589779280172</v>
      </c>
      <c r="X105" s="340"/>
      <c r="Y105" s="35" t="s">
        <v>90</v>
      </c>
      <c r="Z105" s="44">
        <v>776</v>
      </c>
      <c r="AA105" s="123">
        <f t="shared" ref="AA105" si="767">IFERROR(Z105/X101,"-")</f>
        <v>0.31531897602600567</v>
      </c>
      <c r="AB105" s="340"/>
      <c r="AC105" s="35" t="s">
        <v>90</v>
      </c>
      <c r="AD105" s="44">
        <v>251</v>
      </c>
      <c r="AE105" s="123">
        <f t="shared" ref="AE105" si="768">IFERROR(AD105/AB101,"-")</f>
        <v>0.28170594837261503</v>
      </c>
      <c r="AF105" s="340"/>
      <c r="AG105" s="35" t="s">
        <v>90</v>
      </c>
      <c r="AH105" s="44">
        <v>6833</v>
      </c>
      <c r="AI105" s="134">
        <f t="shared" ref="AI105" si="769">IFERROR(AH105/AF101,"-")</f>
        <v>0.29209592613174884</v>
      </c>
    </row>
    <row r="106" spans="2:35" s="20" customFormat="1" ht="24">
      <c r="B106" s="299"/>
      <c r="C106" s="352"/>
      <c r="D106" s="341"/>
      <c r="E106" s="38" t="s">
        <v>176</v>
      </c>
      <c r="F106" s="45">
        <v>68</v>
      </c>
      <c r="G106" s="124">
        <f t="shared" ref="G106" si="770">IFERROR(F106/D101,"-")</f>
        <v>0.67326732673267331</v>
      </c>
      <c r="H106" s="341"/>
      <c r="I106" s="38" t="s">
        <v>176</v>
      </c>
      <c r="J106" s="45">
        <v>142</v>
      </c>
      <c r="K106" s="124">
        <f t="shared" ref="K106" si="771">IFERROR(J106/H101,"-")</f>
        <v>0.70297029702970293</v>
      </c>
      <c r="L106" s="341"/>
      <c r="M106" s="38" t="s">
        <v>176</v>
      </c>
      <c r="N106" s="45">
        <v>4969</v>
      </c>
      <c r="O106" s="124">
        <f t="shared" ref="O106" si="772">IFERROR(N106/L101,"-")</f>
        <v>0.62268170426065161</v>
      </c>
      <c r="P106" s="341"/>
      <c r="Q106" s="38" t="s">
        <v>176</v>
      </c>
      <c r="R106" s="45">
        <v>4717</v>
      </c>
      <c r="S106" s="124">
        <f t="shared" ref="S106" si="773">IFERROR(R106/P101,"-")</f>
        <v>0.70099569029573483</v>
      </c>
      <c r="T106" s="341"/>
      <c r="U106" s="38" t="s">
        <v>176</v>
      </c>
      <c r="V106" s="45">
        <v>3768</v>
      </c>
      <c r="W106" s="124">
        <f t="shared" ref="W106" si="774">IFERROR(V106/T101,"-")</f>
        <v>0.74925432491549016</v>
      </c>
      <c r="X106" s="341"/>
      <c r="Y106" s="38" t="s">
        <v>176</v>
      </c>
      <c r="Z106" s="45">
        <v>1783</v>
      </c>
      <c r="AA106" s="124">
        <f t="shared" ref="AA106" si="775">IFERROR(Z106/X101,"-")</f>
        <v>0.72450223486387644</v>
      </c>
      <c r="AB106" s="341"/>
      <c r="AC106" s="38" t="s">
        <v>176</v>
      </c>
      <c r="AD106" s="45">
        <v>615</v>
      </c>
      <c r="AE106" s="124">
        <f t="shared" ref="AE106" si="776">IFERROR(AD106/AB101,"-")</f>
        <v>0.6902356902356902</v>
      </c>
      <c r="AF106" s="341"/>
      <c r="AG106" s="38" t="s">
        <v>176</v>
      </c>
      <c r="AH106" s="45">
        <v>16062</v>
      </c>
      <c r="AI106" s="124">
        <f t="shared" ref="AI106" si="777">IFERROR(AH106/AF101,"-")</f>
        <v>0.68661565425554649</v>
      </c>
    </row>
    <row r="107" spans="2:35" s="20" customFormat="1">
      <c r="B107" s="298">
        <v>18</v>
      </c>
      <c r="C107" s="350" t="s">
        <v>64</v>
      </c>
      <c r="D107" s="339">
        <f>'市区町村別_在宅(医科)'!D24</f>
        <v>69</v>
      </c>
      <c r="E107" s="30" t="s">
        <v>86</v>
      </c>
      <c r="F107" s="242">
        <v>5</v>
      </c>
      <c r="G107" s="121">
        <f t="shared" ref="G107" si="778">IFERROR(F107/D107,"-")</f>
        <v>7.2463768115942032E-2</v>
      </c>
      <c r="H107" s="339">
        <f>'市区町村別_在宅(医科)'!M24</f>
        <v>148</v>
      </c>
      <c r="I107" s="30" t="s">
        <v>86</v>
      </c>
      <c r="J107" s="242">
        <v>17</v>
      </c>
      <c r="K107" s="121">
        <f t="shared" ref="K107" si="779">IFERROR(J107/H107,"-")</f>
        <v>0.11486486486486487</v>
      </c>
      <c r="L107" s="339">
        <f>'市区町村別_在宅(医科)'!V24</f>
        <v>7291</v>
      </c>
      <c r="M107" s="30" t="s">
        <v>86</v>
      </c>
      <c r="N107" s="242">
        <v>473</v>
      </c>
      <c r="O107" s="121">
        <f t="shared" ref="O107" si="780">IFERROR(N107/L107,"-")</f>
        <v>6.4874502811685636E-2</v>
      </c>
      <c r="P107" s="339">
        <f>'市区町村別_在宅(医科)'!AE24</f>
        <v>6045</v>
      </c>
      <c r="Q107" s="30" t="s">
        <v>86</v>
      </c>
      <c r="R107" s="242">
        <v>903</v>
      </c>
      <c r="S107" s="132">
        <f t="shared" ref="S107" si="781">IFERROR(R107/P107,"-")</f>
        <v>0.14937965260545905</v>
      </c>
      <c r="T107" s="339">
        <f>'市区町村別_在宅(医科)'!AN24</f>
        <v>4470</v>
      </c>
      <c r="U107" s="30" t="s">
        <v>86</v>
      </c>
      <c r="V107" s="242">
        <v>1099</v>
      </c>
      <c r="W107" s="121">
        <f t="shared" ref="W107" si="782">IFERROR(V107/T107,"-")</f>
        <v>0.2458612975391499</v>
      </c>
      <c r="X107" s="339">
        <f>'市区町村別_在宅(医科)'!AW24</f>
        <v>2290</v>
      </c>
      <c r="Y107" s="30" t="s">
        <v>86</v>
      </c>
      <c r="Z107" s="242">
        <v>704</v>
      </c>
      <c r="AA107" s="121">
        <f t="shared" ref="AA107" si="783">IFERROR(Z107/X107,"-")</f>
        <v>0.30742358078602622</v>
      </c>
      <c r="AB107" s="339">
        <f>'市区町村別_在宅(医科)'!BF24</f>
        <v>842</v>
      </c>
      <c r="AC107" s="30" t="s">
        <v>86</v>
      </c>
      <c r="AD107" s="242">
        <v>284</v>
      </c>
      <c r="AE107" s="121">
        <f t="shared" ref="AE107" si="784">IFERROR(AD107/AB107,"-")</f>
        <v>0.33729216152019004</v>
      </c>
      <c r="AF107" s="339">
        <f>'市区町村別_在宅(医科)'!BO24</f>
        <v>21155</v>
      </c>
      <c r="AG107" s="30" t="s">
        <v>86</v>
      </c>
      <c r="AH107" s="242">
        <v>3485</v>
      </c>
      <c r="AI107" s="132">
        <f t="shared" ref="AI107" si="785">IFERROR(AH107/AF107,"-")</f>
        <v>0.16473646891987709</v>
      </c>
    </row>
    <row r="108" spans="2:35" s="20" customFormat="1">
      <c r="B108" s="316"/>
      <c r="C108" s="351"/>
      <c r="D108" s="340"/>
      <c r="E108" s="31" t="s">
        <v>87</v>
      </c>
      <c r="F108" s="43">
        <v>26</v>
      </c>
      <c r="G108" s="122">
        <f t="shared" ref="G108" si="786">IFERROR(F108/D107,"-")</f>
        <v>0.37681159420289856</v>
      </c>
      <c r="H108" s="340"/>
      <c r="I108" s="31" t="s">
        <v>87</v>
      </c>
      <c r="J108" s="43">
        <v>61</v>
      </c>
      <c r="K108" s="122">
        <f t="shared" ref="K108" si="787">IFERROR(J108/H107,"-")</f>
        <v>0.41216216216216217</v>
      </c>
      <c r="L108" s="340"/>
      <c r="M108" s="31" t="s">
        <v>87</v>
      </c>
      <c r="N108" s="43">
        <v>1782</v>
      </c>
      <c r="O108" s="122">
        <f t="shared" ref="O108" si="788">IFERROR(N108/L107,"-")</f>
        <v>0.24441091756960637</v>
      </c>
      <c r="P108" s="340"/>
      <c r="Q108" s="31" t="s">
        <v>87</v>
      </c>
      <c r="R108" s="43">
        <v>1878</v>
      </c>
      <c r="S108" s="133">
        <f t="shared" ref="S108" si="789">IFERROR(R108/P107,"-")</f>
        <v>0.31066997518610423</v>
      </c>
      <c r="T108" s="340"/>
      <c r="U108" s="31" t="s">
        <v>87</v>
      </c>
      <c r="V108" s="43">
        <v>1515</v>
      </c>
      <c r="W108" s="122">
        <f t="shared" ref="W108" si="790">IFERROR(V108/T107,"-")</f>
        <v>0.33892617449664431</v>
      </c>
      <c r="X108" s="340"/>
      <c r="Y108" s="31" t="s">
        <v>87</v>
      </c>
      <c r="Z108" s="43">
        <v>767</v>
      </c>
      <c r="AA108" s="122">
        <f t="shared" ref="AA108" si="791">IFERROR(Z108/X107,"-")</f>
        <v>0.3349344978165939</v>
      </c>
      <c r="AB108" s="340"/>
      <c r="AC108" s="31" t="s">
        <v>87</v>
      </c>
      <c r="AD108" s="43">
        <v>306</v>
      </c>
      <c r="AE108" s="122">
        <f t="shared" ref="AE108" si="792">IFERROR(AD108/AB107,"-")</f>
        <v>0.36342042755344417</v>
      </c>
      <c r="AF108" s="340"/>
      <c r="AG108" s="31" t="s">
        <v>87</v>
      </c>
      <c r="AH108" s="43">
        <v>6335</v>
      </c>
      <c r="AI108" s="133">
        <f t="shared" ref="AI108" si="793">IFERROR(AH108/AF107,"-")</f>
        <v>0.29945639328763884</v>
      </c>
    </row>
    <row r="109" spans="2:35" s="20" customFormat="1">
      <c r="B109" s="316"/>
      <c r="C109" s="351"/>
      <c r="D109" s="340"/>
      <c r="E109" s="34" t="s">
        <v>88</v>
      </c>
      <c r="F109" s="43">
        <v>16</v>
      </c>
      <c r="G109" s="122">
        <f t="shared" ref="G109" si="794">IFERROR(F109/D107,"-")</f>
        <v>0.2318840579710145</v>
      </c>
      <c r="H109" s="340"/>
      <c r="I109" s="34" t="s">
        <v>88</v>
      </c>
      <c r="J109" s="43">
        <v>39</v>
      </c>
      <c r="K109" s="122">
        <f t="shared" ref="K109" si="795">IFERROR(J109/H107,"-")</f>
        <v>0.26351351351351349</v>
      </c>
      <c r="L109" s="340"/>
      <c r="M109" s="34" t="s">
        <v>88</v>
      </c>
      <c r="N109" s="43">
        <v>2835</v>
      </c>
      <c r="O109" s="122">
        <f t="shared" ref="O109" si="796">IFERROR(N109/L107,"-")</f>
        <v>0.38883555067891923</v>
      </c>
      <c r="P109" s="340"/>
      <c r="Q109" s="34" t="s">
        <v>88</v>
      </c>
      <c r="R109" s="43">
        <v>2760</v>
      </c>
      <c r="S109" s="133">
        <f t="shared" ref="S109" si="797">IFERROR(R109/P107,"-")</f>
        <v>0.45657568238213397</v>
      </c>
      <c r="T109" s="340"/>
      <c r="U109" s="34" t="s">
        <v>88</v>
      </c>
      <c r="V109" s="43">
        <v>2081</v>
      </c>
      <c r="W109" s="122">
        <f t="shared" ref="W109" si="798">IFERROR(V109/T107,"-")</f>
        <v>0.46554809843400446</v>
      </c>
      <c r="X109" s="340"/>
      <c r="Y109" s="34" t="s">
        <v>88</v>
      </c>
      <c r="Z109" s="43">
        <v>928</v>
      </c>
      <c r="AA109" s="122">
        <f t="shared" ref="AA109" si="799">IFERROR(Z109/X107,"-")</f>
        <v>0.40524017467248907</v>
      </c>
      <c r="AB109" s="340"/>
      <c r="AC109" s="34" t="s">
        <v>88</v>
      </c>
      <c r="AD109" s="43">
        <v>297</v>
      </c>
      <c r="AE109" s="122">
        <f t="shared" ref="AE109" si="800">IFERROR(AD109/AB107,"-")</f>
        <v>0.35273159144893113</v>
      </c>
      <c r="AF109" s="340"/>
      <c r="AG109" s="34" t="s">
        <v>88</v>
      </c>
      <c r="AH109" s="43">
        <v>8956</v>
      </c>
      <c r="AI109" s="133">
        <f t="shared" ref="AI109" si="801">IFERROR(AH109/AF107,"-")</f>
        <v>0.42335145355707871</v>
      </c>
    </row>
    <row r="110" spans="2:35" s="20" customFormat="1">
      <c r="B110" s="316"/>
      <c r="C110" s="351"/>
      <c r="D110" s="340"/>
      <c r="E110" s="34" t="s">
        <v>89</v>
      </c>
      <c r="F110" s="43">
        <v>3</v>
      </c>
      <c r="G110" s="122">
        <f t="shared" ref="G110" si="802">IFERROR(F110/D107,"-")</f>
        <v>4.3478260869565216E-2</v>
      </c>
      <c r="H110" s="340"/>
      <c r="I110" s="34" t="s">
        <v>89</v>
      </c>
      <c r="J110" s="43">
        <v>7</v>
      </c>
      <c r="K110" s="122">
        <f t="shared" ref="K110" si="803">IFERROR(J110/H107,"-")</f>
        <v>4.72972972972973E-2</v>
      </c>
      <c r="L110" s="340"/>
      <c r="M110" s="34" t="s">
        <v>89</v>
      </c>
      <c r="N110" s="43">
        <v>637</v>
      </c>
      <c r="O110" s="122">
        <f t="shared" ref="O110" si="804">IFERROR(N110/L107,"-")</f>
        <v>8.7367987930325061E-2</v>
      </c>
      <c r="P110" s="340"/>
      <c r="Q110" s="34" t="s">
        <v>89</v>
      </c>
      <c r="R110" s="43">
        <v>860</v>
      </c>
      <c r="S110" s="133">
        <f t="shared" ref="S110" si="805">IFERROR(R110/P107,"-")</f>
        <v>0.14226633581472292</v>
      </c>
      <c r="T110" s="340"/>
      <c r="U110" s="34" t="s">
        <v>89</v>
      </c>
      <c r="V110" s="43">
        <v>798</v>
      </c>
      <c r="W110" s="122">
        <f t="shared" ref="W110" si="806">IFERROR(V110/T107,"-")</f>
        <v>0.17852348993288591</v>
      </c>
      <c r="X110" s="340"/>
      <c r="Y110" s="34" t="s">
        <v>89</v>
      </c>
      <c r="Z110" s="43">
        <v>470</v>
      </c>
      <c r="AA110" s="122">
        <f t="shared" ref="AA110" si="807">IFERROR(Z110/X107,"-")</f>
        <v>0.20524017467248909</v>
      </c>
      <c r="AB110" s="340"/>
      <c r="AC110" s="34" t="s">
        <v>89</v>
      </c>
      <c r="AD110" s="43">
        <v>151</v>
      </c>
      <c r="AE110" s="122">
        <f t="shared" ref="AE110" si="808">IFERROR(AD110/AB107,"-")</f>
        <v>0.17933491686460806</v>
      </c>
      <c r="AF110" s="340"/>
      <c r="AG110" s="34" t="s">
        <v>89</v>
      </c>
      <c r="AH110" s="43">
        <v>2926</v>
      </c>
      <c r="AI110" s="133">
        <f t="shared" ref="AI110" si="809">IFERROR(AH110/AF107,"-")</f>
        <v>0.13831245568423542</v>
      </c>
    </row>
    <row r="111" spans="2:35" s="20" customFormat="1">
      <c r="B111" s="316"/>
      <c r="C111" s="351"/>
      <c r="D111" s="340"/>
      <c r="E111" s="35" t="s">
        <v>90</v>
      </c>
      <c r="F111" s="44">
        <v>24</v>
      </c>
      <c r="G111" s="123">
        <f t="shared" ref="G111" si="810">IFERROR(F111/D107,"-")</f>
        <v>0.34782608695652173</v>
      </c>
      <c r="H111" s="340"/>
      <c r="I111" s="35" t="s">
        <v>90</v>
      </c>
      <c r="J111" s="44">
        <v>54</v>
      </c>
      <c r="K111" s="123">
        <f t="shared" ref="K111" si="811">IFERROR(J111/H107,"-")</f>
        <v>0.36486486486486486</v>
      </c>
      <c r="L111" s="340"/>
      <c r="M111" s="35" t="s">
        <v>90</v>
      </c>
      <c r="N111" s="44">
        <v>1569</v>
      </c>
      <c r="O111" s="123">
        <f t="shared" ref="O111" si="812">IFERROR(N111/L107,"-")</f>
        <v>0.2151968179947881</v>
      </c>
      <c r="P111" s="340"/>
      <c r="Q111" s="35" t="s">
        <v>90</v>
      </c>
      <c r="R111" s="44">
        <v>1625</v>
      </c>
      <c r="S111" s="134">
        <f t="shared" ref="S111" si="813">IFERROR(R111/P107,"-")</f>
        <v>0.26881720430107525</v>
      </c>
      <c r="T111" s="340"/>
      <c r="U111" s="35" t="s">
        <v>90</v>
      </c>
      <c r="V111" s="44">
        <v>1374</v>
      </c>
      <c r="W111" s="123">
        <f t="shared" ref="W111" si="814">IFERROR(V111/T107,"-")</f>
        <v>0.30738255033557049</v>
      </c>
      <c r="X111" s="340"/>
      <c r="Y111" s="35" t="s">
        <v>90</v>
      </c>
      <c r="Z111" s="44">
        <v>695</v>
      </c>
      <c r="AA111" s="123">
        <f t="shared" ref="AA111" si="815">IFERROR(Z111/X107,"-")</f>
        <v>0.30349344978165937</v>
      </c>
      <c r="AB111" s="340"/>
      <c r="AC111" s="35" t="s">
        <v>90</v>
      </c>
      <c r="AD111" s="44">
        <v>239</v>
      </c>
      <c r="AE111" s="123">
        <f t="shared" ref="AE111" si="816">IFERROR(AD111/AB107,"-")</f>
        <v>0.2838479809976247</v>
      </c>
      <c r="AF111" s="340"/>
      <c r="AG111" s="35" t="s">
        <v>90</v>
      </c>
      <c r="AH111" s="44">
        <v>5580</v>
      </c>
      <c r="AI111" s="134">
        <f t="shared" ref="AI111" si="817">IFERROR(AH111/AF107,"-")</f>
        <v>0.26376743086740723</v>
      </c>
    </row>
    <row r="112" spans="2:35" s="20" customFormat="1" ht="24">
      <c r="B112" s="299"/>
      <c r="C112" s="352"/>
      <c r="D112" s="341"/>
      <c r="E112" s="38" t="s">
        <v>176</v>
      </c>
      <c r="F112" s="45">
        <v>49</v>
      </c>
      <c r="G112" s="124">
        <f t="shared" ref="G112" si="818">IFERROR(F112/D107,"-")</f>
        <v>0.71014492753623193</v>
      </c>
      <c r="H112" s="341"/>
      <c r="I112" s="38" t="s">
        <v>176</v>
      </c>
      <c r="J112" s="45">
        <v>105</v>
      </c>
      <c r="K112" s="124">
        <f t="shared" ref="K112" si="819">IFERROR(J112/H107,"-")</f>
        <v>0.70945945945945943</v>
      </c>
      <c r="L112" s="341"/>
      <c r="M112" s="38" t="s">
        <v>176</v>
      </c>
      <c r="N112" s="45">
        <v>4446</v>
      </c>
      <c r="O112" s="124">
        <f t="shared" ref="O112" si="820">IFERROR(N112/L107,"-")</f>
        <v>0.60979289535043202</v>
      </c>
      <c r="P112" s="341"/>
      <c r="Q112" s="38" t="s">
        <v>176</v>
      </c>
      <c r="R112" s="45">
        <v>4296</v>
      </c>
      <c r="S112" s="124">
        <f t="shared" ref="S112" si="821">IFERROR(R112/P107,"-")</f>
        <v>0.7106699751861042</v>
      </c>
      <c r="T112" s="341"/>
      <c r="U112" s="38" t="s">
        <v>176</v>
      </c>
      <c r="V112" s="45">
        <v>3407</v>
      </c>
      <c r="W112" s="124">
        <f t="shared" ref="W112" si="822">IFERROR(V112/T107,"-")</f>
        <v>0.76219239373601788</v>
      </c>
      <c r="X112" s="341"/>
      <c r="Y112" s="38" t="s">
        <v>176</v>
      </c>
      <c r="Z112" s="45">
        <v>1707</v>
      </c>
      <c r="AA112" s="124">
        <f t="shared" ref="AA112" si="823">IFERROR(Z112/X107,"-")</f>
        <v>0.74541484716157203</v>
      </c>
      <c r="AB112" s="341"/>
      <c r="AC112" s="38" t="s">
        <v>176</v>
      </c>
      <c r="AD112" s="45">
        <v>593</v>
      </c>
      <c r="AE112" s="124">
        <f t="shared" ref="AE112" si="824">IFERROR(AD112/AB107,"-")</f>
        <v>0.70427553444180524</v>
      </c>
      <c r="AF112" s="341"/>
      <c r="AG112" s="38" t="s">
        <v>176</v>
      </c>
      <c r="AH112" s="45">
        <v>14603</v>
      </c>
      <c r="AI112" s="124">
        <f t="shared" ref="AI112" si="825">IFERROR(AH112/AF107,"-")</f>
        <v>0.69028598440085087</v>
      </c>
    </row>
    <row r="113" spans="2:35" s="20" customFormat="1">
      <c r="B113" s="298">
        <v>19</v>
      </c>
      <c r="C113" s="350" t="s">
        <v>114</v>
      </c>
      <c r="D113" s="339">
        <f>'市区町村別_在宅(医科)'!D25</f>
        <v>102</v>
      </c>
      <c r="E113" s="30" t="s">
        <v>86</v>
      </c>
      <c r="F113" s="242">
        <v>5</v>
      </c>
      <c r="G113" s="121">
        <f t="shared" ref="G113" si="826">IFERROR(F113/D113,"-")</f>
        <v>4.9019607843137254E-2</v>
      </c>
      <c r="H113" s="339">
        <f>'市区町村別_在宅(医科)'!M25</f>
        <v>155</v>
      </c>
      <c r="I113" s="30" t="s">
        <v>86</v>
      </c>
      <c r="J113" s="242">
        <v>13</v>
      </c>
      <c r="K113" s="121">
        <f t="shared" ref="K113" si="827">IFERROR(J113/H113,"-")</f>
        <v>8.387096774193549E-2</v>
      </c>
      <c r="L113" s="339">
        <f>'市区町村別_在宅(医科)'!V25</f>
        <v>5292</v>
      </c>
      <c r="M113" s="30" t="s">
        <v>86</v>
      </c>
      <c r="N113" s="242">
        <v>386</v>
      </c>
      <c r="O113" s="121">
        <f t="shared" ref="O113" si="828">IFERROR(N113/L113,"-")</f>
        <v>7.2940287226001516E-2</v>
      </c>
      <c r="P113" s="339">
        <f>'市区町村別_在宅(医科)'!AE25</f>
        <v>4266</v>
      </c>
      <c r="Q113" s="30" t="s">
        <v>86</v>
      </c>
      <c r="R113" s="242">
        <v>614</v>
      </c>
      <c r="S113" s="132">
        <f t="shared" ref="S113" si="829">IFERROR(R113/P113,"-")</f>
        <v>0.14392873886544771</v>
      </c>
      <c r="T113" s="339">
        <f>'市区町村別_在宅(医科)'!AN25</f>
        <v>2907</v>
      </c>
      <c r="U113" s="30" t="s">
        <v>86</v>
      </c>
      <c r="V113" s="242">
        <v>671</v>
      </c>
      <c r="W113" s="121">
        <f t="shared" ref="W113" si="830">IFERROR(V113/T113,"-")</f>
        <v>0.23082215342277262</v>
      </c>
      <c r="X113" s="339">
        <f>'市区町村別_在宅(医科)'!AW25</f>
        <v>1450</v>
      </c>
      <c r="Y113" s="30" t="s">
        <v>86</v>
      </c>
      <c r="Z113" s="242">
        <v>400</v>
      </c>
      <c r="AA113" s="121">
        <f t="shared" ref="AA113" si="831">IFERROR(Z113/X113,"-")</f>
        <v>0.27586206896551724</v>
      </c>
      <c r="AB113" s="339">
        <f>'市区町村別_在宅(医科)'!BF25</f>
        <v>532</v>
      </c>
      <c r="AC113" s="30" t="s">
        <v>86</v>
      </c>
      <c r="AD113" s="242">
        <v>139</v>
      </c>
      <c r="AE113" s="121">
        <f t="shared" ref="AE113" si="832">IFERROR(AD113/AB113,"-")</f>
        <v>0.26127819548872183</v>
      </c>
      <c r="AF113" s="339">
        <f>'市区町村別_在宅(医科)'!BO25</f>
        <v>14704</v>
      </c>
      <c r="AG113" s="30" t="s">
        <v>86</v>
      </c>
      <c r="AH113" s="242">
        <v>2228</v>
      </c>
      <c r="AI113" s="132">
        <f t="shared" ref="AI113" si="833">IFERROR(AH113/AF113,"-")</f>
        <v>0.1515233949945593</v>
      </c>
    </row>
    <row r="114" spans="2:35" s="20" customFormat="1">
      <c r="B114" s="316"/>
      <c r="C114" s="351"/>
      <c r="D114" s="340"/>
      <c r="E114" s="31" t="s">
        <v>87</v>
      </c>
      <c r="F114" s="43">
        <v>36</v>
      </c>
      <c r="G114" s="122">
        <f t="shared" ref="G114" si="834">IFERROR(F114/D113,"-")</f>
        <v>0.35294117647058826</v>
      </c>
      <c r="H114" s="340"/>
      <c r="I114" s="31" t="s">
        <v>87</v>
      </c>
      <c r="J114" s="43">
        <v>54</v>
      </c>
      <c r="K114" s="122">
        <f t="shared" ref="K114" si="835">IFERROR(J114/H113,"-")</f>
        <v>0.34838709677419355</v>
      </c>
      <c r="L114" s="340"/>
      <c r="M114" s="31" t="s">
        <v>87</v>
      </c>
      <c r="N114" s="43">
        <v>1126</v>
      </c>
      <c r="O114" s="122">
        <f t="shared" ref="O114" si="836">IFERROR(N114/L113,"-")</f>
        <v>0.21277399848828421</v>
      </c>
      <c r="P114" s="340"/>
      <c r="Q114" s="31" t="s">
        <v>87</v>
      </c>
      <c r="R114" s="43">
        <v>1181</v>
      </c>
      <c r="S114" s="133">
        <f t="shared" ref="S114" si="837">IFERROR(R114/P113,"-")</f>
        <v>0.27684013127051099</v>
      </c>
      <c r="T114" s="340"/>
      <c r="U114" s="31" t="s">
        <v>87</v>
      </c>
      <c r="V114" s="43">
        <v>895</v>
      </c>
      <c r="W114" s="122">
        <f t="shared" ref="W114" si="838">IFERROR(V114/T113,"-")</f>
        <v>0.30787753697970416</v>
      </c>
      <c r="X114" s="340"/>
      <c r="Y114" s="31" t="s">
        <v>87</v>
      </c>
      <c r="Z114" s="43">
        <v>416</v>
      </c>
      <c r="AA114" s="122">
        <f t="shared" ref="AA114" si="839">IFERROR(Z114/X113,"-")</f>
        <v>0.28689655172413792</v>
      </c>
      <c r="AB114" s="340"/>
      <c r="AC114" s="31" t="s">
        <v>87</v>
      </c>
      <c r="AD114" s="43">
        <v>138</v>
      </c>
      <c r="AE114" s="122">
        <f t="shared" ref="AE114" si="840">IFERROR(AD114/AB113,"-")</f>
        <v>0.25939849624060152</v>
      </c>
      <c r="AF114" s="340"/>
      <c r="AG114" s="31" t="s">
        <v>87</v>
      </c>
      <c r="AH114" s="43">
        <v>3846</v>
      </c>
      <c r="AI114" s="133">
        <f t="shared" ref="AI114" si="841">IFERROR(AH114/AF113,"-")</f>
        <v>0.2615614798694233</v>
      </c>
    </row>
    <row r="115" spans="2:35" s="20" customFormat="1">
      <c r="B115" s="316"/>
      <c r="C115" s="351"/>
      <c r="D115" s="340"/>
      <c r="E115" s="34" t="s">
        <v>88</v>
      </c>
      <c r="F115" s="43">
        <v>33</v>
      </c>
      <c r="G115" s="122">
        <f t="shared" ref="G115" si="842">IFERROR(F115/D113,"-")</f>
        <v>0.3235294117647059</v>
      </c>
      <c r="H115" s="340"/>
      <c r="I115" s="34" t="s">
        <v>88</v>
      </c>
      <c r="J115" s="43">
        <v>47</v>
      </c>
      <c r="K115" s="122">
        <f t="shared" ref="K115" si="843">IFERROR(J115/H113,"-")</f>
        <v>0.3032258064516129</v>
      </c>
      <c r="L115" s="340"/>
      <c r="M115" s="34" t="s">
        <v>88</v>
      </c>
      <c r="N115" s="43">
        <v>1895</v>
      </c>
      <c r="O115" s="122">
        <f t="shared" ref="O115" si="844">IFERROR(N115/L113,"-")</f>
        <v>0.35808767951625092</v>
      </c>
      <c r="P115" s="340"/>
      <c r="Q115" s="34" t="s">
        <v>88</v>
      </c>
      <c r="R115" s="43">
        <v>1800</v>
      </c>
      <c r="S115" s="133">
        <f t="shared" ref="S115" si="845">IFERROR(R115/P113,"-")</f>
        <v>0.4219409282700422</v>
      </c>
      <c r="T115" s="340"/>
      <c r="U115" s="34" t="s">
        <v>88</v>
      </c>
      <c r="V115" s="43">
        <v>1235</v>
      </c>
      <c r="W115" s="122">
        <f t="shared" ref="W115" si="846">IFERROR(V115/T113,"-")</f>
        <v>0.42483660130718953</v>
      </c>
      <c r="X115" s="340"/>
      <c r="Y115" s="34" t="s">
        <v>88</v>
      </c>
      <c r="Z115" s="43">
        <v>541</v>
      </c>
      <c r="AA115" s="122">
        <f t="shared" ref="AA115" si="847">IFERROR(Z115/X113,"-")</f>
        <v>0.37310344827586206</v>
      </c>
      <c r="AB115" s="340"/>
      <c r="AC115" s="34" t="s">
        <v>88</v>
      </c>
      <c r="AD115" s="43">
        <v>140</v>
      </c>
      <c r="AE115" s="122">
        <f t="shared" ref="AE115" si="848">IFERROR(AD115/AB113,"-")</f>
        <v>0.26315789473684209</v>
      </c>
      <c r="AF115" s="340"/>
      <c r="AG115" s="34" t="s">
        <v>88</v>
      </c>
      <c r="AH115" s="43">
        <v>5691</v>
      </c>
      <c r="AI115" s="133">
        <f t="shared" ref="AI115" si="849">IFERROR(AH115/AF113,"-")</f>
        <v>0.38703754080522307</v>
      </c>
    </row>
    <row r="116" spans="2:35" s="20" customFormat="1">
      <c r="B116" s="316"/>
      <c r="C116" s="351"/>
      <c r="D116" s="340"/>
      <c r="E116" s="34" t="s">
        <v>89</v>
      </c>
      <c r="F116" s="43">
        <v>9</v>
      </c>
      <c r="G116" s="122">
        <f t="shared" ref="G116" si="850">IFERROR(F116/D113,"-")</f>
        <v>8.8235294117647065E-2</v>
      </c>
      <c r="H116" s="340"/>
      <c r="I116" s="34" t="s">
        <v>89</v>
      </c>
      <c r="J116" s="43">
        <v>14</v>
      </c>
      <c r="K116" s="122">
        <f t="shared" ref="K116" si="851">IFERROR(J116/H113,"-")</f>
        <v>9.0322580645161285E-2</v>
      </c>
      <c r="L116" s="340"/>
      <c r="M116" s="34" t="s">
        <v>89</v>
      </c>
      <c r="N116" s="43">
        <v>422</v>
      </c>
      <c r="O116" s="122">
        <f t="shared" ref="O116" si="852">IFERROR(N116/L113,"-")</f>
        <v>7.9743008314436883E-2</v>
      </c>
      <c r="P116" s="340"/>
      <c r="Q116" s="34" t="s">
        <v>89</v>
      </c>
      <c r="R116" s="43">
        <v>507</v>
      </c>
      <c r="S116" s="133">
        <f t="shared" ref="S116" si="853">IFERROR(R116/P113,"-")</f>
        <v>0.11884669479606189</v>
      </c>
      <c r="T116" s="340"/>
      <c r="U116" s="34" t="s">
        <v>89</v>
      </c>
      <c r="V116" s="43">
        <v>435</v>
      </c>
      <c r="W116" s="122">
        <f t="shared" ref="W116" si="854">IFERROR(V116/T113,"-")</f>
        <v>0.14963880288957687</v>
      </c>
      <c r="X116" s="340"/>
      <c r="Y116" s="34" t="s">
        <v>89</v>
      </c>
      <c r="Z116" s="43">
        <v>263</v>
      </c>
      <c r="AA116" s="122">
        <f t="shared" ref="AA116" si="855">IFERROR(Z116/X113,"-")</f>
        <v>0.1813793103448276</v>
      </c>
      <c r="AB116" s="340"/>
      <c r="AC116" s="34" t="s">
        <v>89</v>
      </c>
      <c r="AD116" s="43">
        <v>84</v>
      </c>
      <c r="AE116" s="122">
        <f t="shared" ref="AE116" si="856">IFERROR(AD116/AB113,"-")</f>
        <v>0.15789473684210525</v>
      </c>
      <c r="AF116" s="340"/>
      <c r="AG116" s="34" t="s">
        <v>89</v>
      </c>
      <c r="AH116" s="43">
        <v>1734</v>
      </c>
      <c r="AI116" s="133">
        <f t="shared" ref="AI116" si="857">IFERROR(AH116/AF113,"-")</f>
        <v>0.11792709466811752</v>
      </c>
    </row>
    <row r="117" spans="2:35" s="20" customFormat="1">
      <c r="B117" s="316"/>
      <c r="C117" s="351"/>
      <c r="D117" s="340"/>
      <c r="E117" s="35" t="s">
        <v>90</v>
      </c>
      <c r="F117" s="44">
        <v>34</v>
      </c>
      <c r="G117" s="123">
        <f t="shared" ref="G117" si="858">IFERROR(F117/D113,"-")</f>
        <v>0.33333333333333331</v>
      </c>
      <c r="H117" s="340"/>
      <c r="I117" s="35" t="s">
        <v>90</v>
      </c>
      <c r="J117" s="44">
        <v>51</v>
      </c>
      <c r="K117" s="123">
        <f t="shared" ref="K117" si="859">IFERROR(J117/H113,"-")</f>
        <v>0.32903225806451614</v>
      </c>
      <c r="L117" s="340"/>
      <c r="M117" s="35" t="s">
        <v>90</v>
      </c>
      <c r="N117" s="44">
        <v>1083</v>
      </c>
      <c r="O117" s="123">
        <f t="shared" ref="O117" si="860">IFERROR(N117/L113,"-")</f>
        <v>0.20464852607709749</v>
      </c>
      <c r="P117" s="340"/>
      <c r="Q117" s="35" t="s">
        <v>90</v>
      </c>
      <c r="R117" s="44">
        <v>1100</v>
      </c>
      <c r="S117" s="134">
        <f t="shared" ref="S117" si="861">IFERROR(R117/P113,"-")</f>
        <v>0.2578527894983591</v>
      </c>
      <c r="T117" s="340"/>
      <c r="U117" s="35" t="s">
        <v>90</v>
      </c>
      <c r="V117" s="44">
        <v>777</v>
      </c>
      <c r="W117" s="123">
        <f t="shared" ref="W117" si="862">IFERROR(V117/T113,"-")</f>
        <v>0.26728586171310631</v>
      </c>
      <c r="X117" s="340"/>
      <c r="Y117" s="35" t="s">
        <v>90</v>
      </c>
      <c r="Z117" s="44">
        <v>383</v>
      </c>
      <c r="AA117" s="123">
        <f t="shared" ref="AA117" si="863">IFERROR(Z117/X113,"-")</f>
        <v>0.26413793103448274</v>
      </c>
      <c r="AB117" s="340"/>
      <c r="AC117" s="35" t="s">
        <v>90</v>
      </c>
      <c r="AD117" s="44">
        <v>110</v>
      </c>
      <c r="AE117" s="123">
        <f t="shared" ref="AE117" si="864">IFERROR(AD117/AB113,"-")</f>
        <v>0.20676691729323307</v>
      </c>
      <c r="AF117" s="340"/>
      <c r="AG117" s="35" t="s">
        <v>90</v>
      </c>
      <c r="AH117" s="44">
        <v>3538</v>
      </c>
      <c r="AI117" s="134">
        <f t="shared" ref="AI117" si="865">IFERROR(AH117/AF113,"-")</f>
        <v>0.24061479869423286</v>
      </c>
    </row>
    <row r="118" spans="2:35" s="20" customFormat="1" ht="24">
      <c r="B118" s="299"/>
      <c r="C118" s="352"/>
      <c r="D118" s="341"/>
      <c r="E118" s="38" t="s">
        <v>176</v>
      </c>
      <c r="F118" s="45">
        <v>68</v>
      </c>
      <c r="G118" s="124">
        <f t="shared" ref="G118" si="866">IFERROR(F118/D113,"-")</f>
        <v>0.66666666666666663</v>
      </c>
      <c r="H118" s="341"/>
      <c r="I118" s="38" t="s">
        <v>176</v>
      </c>
      <c r="J118" s="45">
        <v>102</v>
      </c>
      <c r="K118" s="124">
        <f t="shared" ref="K118" si="867">IFERROR(J118/H113,"-")</f>
        <v>0.65806451612903227</v>
      </c>
      <c r="L118" s="341"/>
      <c r="M118" s="38" t="s">
        <v>176</v>
      </c>
      <c r="N118" s="45">
        <v>2994</v>
      </c>
      <c r="O118" s="124">
        <f t="shared" ref="O118" si="868">IFERROR(N118/L113,"-")</f>
        <v>0.56575963718820865</v>
      </c>
      <c r="P118" s="341"/>
      <c r="Q118" s="38" t="s">
        <v>176</v>
      </c>
      <c r="R118" s="45">
        <v>2847</v>
      </c>
      <c r="S118" s="124">
        <f t="shared" ref="S118" si="869">IFERROR(R118/P113,"-")</f>
        <v>0.66736990154711673</v>
      </c>
      <c r="T118" s="341"/>
      <c r="U118" s="38" t="s">
        <v>176</v>
      </c>
      <c r="V118" s="45">
        <v>2060</v>
      </c>
      <c r="W118" s="124">
        <f t="shared" ref="W118" si="870">IFERROR(V118/T113,"-")</f>
        <v>0.70863433092535255</v>
      </c>
      <c r="X118" s="341"/>
      <c r="Y118" s="38" t="s">
        <v>176</v>
      </c>
      <c r="Z118" s="45">
        <v>1009</v>
      </c>
      <c r="AA118" s="124">
        <f t="shared" ref="AA118" si="871">IFERROR(Z118/X113,"-")</f>
        <v>0.69586206896551728</v>
      </c>
      <c r="AB118" s="341"/>
      <c r="AC118" s="38" t="s">
        <v>176</v>
      </c>
      <c r="AD118" s="45">
        <v>309</v>
      </c>
      <c r="AE118" s="124">
        <f t="shared" ref="AE118" si="872">IFERROR(AD118/AB113,"-")</f>
        <v>0.58082706766917291</v>
      </c>
      <c r="AF118" s="341"/>
      <c r="AG118" s="38" t="s">
        <v>176</v>
      </c>
      <c r="AH118" s="45">
        <v>9389</v>
      </c>
      <c r="AI118" s="124">
        <f t="shared" ref="AI118" si="873">IFERROR(AH118/AF113,"-")</f>
        <v>0.63853373231773669</v>
      </c>
    </row>
    <row r="119" spans="2:35" s="20" customFormat="1">
      <c r="B119" s="298">
        <v>20</v>
      </c>
      <c r="C119" s="350" t="s">
        <v>115</v>
      </c>
      <c r="D119" s="339">
        <f>'市区町村別_在宅(医科)'!D26</f>
        <v>84</v>
      </c>
      <c r="E119" s="30" t="s">
        <v>86</v>
      </c>
      <c r="F119" s="242">
        <v>5</v>
      </c>
      <c r="G119" s="121">
        <f t="shared" ref="G119" si="874">IFERROR(F119/D119,"-")</f>
        <v>5.9523809523809521E-2</v>
      </c>
      <c r="H119" s="339">
        <f>'市区町村別_在宅(医科)'!M26</f>
        <v>200</v>
      </c>
      <c r="I119" s="30" t="s">
        <v>86</v>
      </c>
      <c r="J119" s="242">
        <v>18</v>
      </c>
      <c r="K119" s="121">
        <f t="shared" ref="K119" si="875">IFERROR(J119/H119,"-")</f>
        <v>0.09</v>
      </c>
      <c r="L119" s="339">
        <f>'市区町村別_在宅(医科)'!V26</f>
        <v>8178</v>
      </c>
      <c r="M119" s="30" t="s">
        <v>86</v>
      </c>
      <c r="N119" s="242">
        <v>516</v>
      </c>
      <c r="O119" s="121">
        <f t="shared" ref="O119" si="876">IFERROR(N119/L119,"-")</f>
        <v>6.3096111518708725E-2</v>
      </c>
      <c r="P119" s="339">
        <f>'市区町村別_在宅(医科)'!AE26</f>
        <v>6227</v>
      </c>
      <c r="Q119" s="30" t="s">
        <v>86</v>
      </c>
      <c r="R119" s="242">
        <v>927</v>
      </c>
      <c r="S119" s="132">
        <f t="shared" ref="S119" si="877">IFERROR(R119/P119,"-")</f>
        <v>0.14886783362775011</v>
      </c>
      <c r="T119" s="339">
        <f>'市区町村別_在宅(医科)'!AN26</f>
        <v>4296</v>
      </c>
      <c r="U119" s="30" t="s">
        <v>86</v>
      </c>
      <c r="V119" s="242">
        <v>949</v>
      </c>
      <c r="W119" s="121">
        <f t="shared" ref="W119" si="878">IFERROR(V119/T119,"-")</f>
        <v>0.22090316573556798</v>
      </c>
      <c r="X119" s="339">
        <f>'市区町村別_在宅(医科)'!AW26</f>
        <v>2027</v>
      </c>
      <c r="Y119" s="30" t="s">
        <v>86</v>
      </c>
      <c r="Z119" s="242">
        <v>592</v>
      </c>
      <c r="AA119" s="121">
        <f t="shared" ref="AA119" si="879">IFERROR(Z119/X119,"-")</f>
        <v>0.29205722742969908</v>
      </c>
      <c r="AB119" s="339">
        <f>'市区町村別_在宅(医科)'!BF26</f>
        <v>785</v>
      </c>
      <c r="AC119" s="30" t="s">
        <v>86</v>
      </c>
      <c r="AD119" s="242">
        <v>261</v>
      </c>
      <c r="AE119" s="121">
        <f t="shared" ref="AE119" si="880">IFERROR(AD119/AB119,"-")</f>
        <v>0.332484076433121</v>
      </c>
      <c r="AF119" s="339">
        <f>'市区町村別_在宅(医科)'!BO26</f>
        <v>21797</v>
      </c>
      <c r="AG119" s="30" t="s">
        <v>86</v>
      </c>
      <c r="AH119" s="242">
        <v>3268</v>
      </c>
      <c r="AI119" s="132">
        <f t="shared" ref="AI119" si="881">IFERROR(AH119/AF119,"-")</f>
        <v>0.14992888929669221</v>
      </c>
    </row>
    <row r="120" spans="2:35" s="20" customFormat="1">
      <c r="B120" s="316"/>
      <c r="C120" s="351"/>
      <c r="D120" s="340"/>
      <c r="E120" s="31" t="s">
        <v>87</v>
      </c>
      <c r="F120" s="43">
        <v>24</v>
      </c>
      <c r="G120" s="122">
        <f t="shared" ref="G120" si="882">IFERROR(F120/D119,"-")</f>
        <v>0.2857142857142857</v>
      </c>
      <c r="H120" s="340"/>
      <c r="I120" s="31" t="s">
        <v>87</v>
      </c>
      <c r="J120" s="43">
        <v>82</v>
      </c>
      <c r="K120" s="122">
        <f t="shared" ref="K120" si="883">IFERROR(J120/H119,"-")</f>
        <v>0.41</v>
      </c>
      <c r="L120" s="340"/>
      <c r="M120" s="31" t="s">
        <v>87</v>
      </c>
      <c r="N120" s="43">
        <v>1918</v>
      </c>
      <c r="O120" s="122">
        <f t="shared" ref="O120" si="884">IFERROR(N120/L119,"-")</f>
        <v>0.23453167033504524</v>
      </c>
      <c r="P120" s="340"/>
      <c r="Q120" s="31" t="s">
        <v>87</v>
      </c>
      <c r="R120" s="43">
        <v>1877</v>
      </c>
      <c r="S120" s="133">
        <f t="shared" ref="S120" si="885">IFERROR(R120/P119,"-")</f>
        <v>0.30142925967560624</v>
      </c>
      <c r="T120" s="340"/>
      <c r="U120" s="31" t="s">
        <v>87</v>
      </c>
      <c r="V120" s="43">
        <v>1382</v>
      </c>
      <c r="W120" s="122">
        <f t="shared" ref="W120" si="886">IFERROR(V120/T119,"-")</f>
        <v>0.32169459962756053</v>
      </c>
      <c r="X120" s="340"/>
      <c r="Y120" s="31" t="s">
        <v>87</v>
      </c>
      <c r="Z120" s="43">
        <v>653</v>
      </c>
      <c r="AA120" s="122">
        <f t="shared" ref="AA120" si="887">IFERROR(Z120/X119,"-")</f>
        <v>0.32215096201282684</v>
      </c>
      <c r="AB120" s="340"/>
      <c r="AC120" s="31" t="s">
        <v>87</v>
      </c>
      <c r="AD120" s="43">
        <v>248</v>
      </c>
      <c r="AE120" s="122">
        <f t="shared" ref="AE120" si="888">IFERROR(AD120/AB119,"-")</f>
        <v>0.31592356687898088</v>
      </c>
      <c r="AF120" s="340"/>
      <c r="AG120" s="31" t="s">
        <v>87</v>
      </c>
      <c r="AH120" s="43">
        <v>6184</v>
      </c>
      <c r="AI120" s="133">
        <f t="shared" ref="AI120" si="889">IFERROR(AH120/AF119,"-")</f>
        <v>0.28370876726154975</v>
      </c>
    </row>
    <row r="121" spans="2:35" s="20" customFormat="1">
      <c r="B121" s="316"/>
      <c r="C121" s="351"/>
      <c r="D121" s="340"/>
      <c r="E121" s="34" t="s">
        <v>88</v>
      </c>
      <c r="F121" s="43">
        <v>25</v>
      </c>
      <c r="G121" s="122">
        <f t="shared" ref="G121" si="890">IFERROR(F121/D119,"-")</f>
        <v>0.29761904761904762</v>
      </c>
      <c r="H121" s="340"/>
      <c r="I121" s="34" t="s">
        <v>88</v>
      </c>
      <c r="J121" s="43">
        <v>74</v>
      </c>
      <c r="K121" s="122">
        <f t="shared" ref="K121" si="891">IFERROR(J121/H119,"-")</f>
        <v>0.37</v>
      </c>
      <c r="L121" s="340"/>
      <c r="M121" s="34" t="s">
        <v>88</v>
      </c>
      <c r="N121" s="43">
        <v>2948</v>
      </c>
      <c r="O121" s="122">
        <f t="shared" ref="O121" si="892">IFERROR(N121/L119,"-")</f>
        <v>0.36047933480068478</v>
      </c>
      <c r="P121" s="340"/>
      <c r="Q121" s="34" t="s">
        <v>88</v>
      </c>
      <c r="R121" s="43">
        <v>2640</v>
      </c>
      <c r="S121" s="133">
        <f t="shared" ref="S121" si="893">IFERROR(R121/P119,"-")</f>
        <v>0.42396017343825276</v>
      </c>
      <c r="T121" s="340"/>
      <c r="U121" s="34" t="s">
        <v>88</v>
      </c>
      <c r="V121" s="43">
        <v>1888</v>
      </c>
      <c r="W121" s="122">
        <f t="shared" ref="W121" si="894">IFERROR(V121/T119,"-")</f>
        <v>0.43947858472998136</v>
      </c>
      <c r="X121" s="340"/>
      <c r="Y121" s="34" t="s">
        <v>88</v>
      </c>
      <c r="Z121" s="43">
        <v>780</v>
      </c>
      <c r="AA121" s="122">
        <f t="shared" ref="AA121" si="895">IFERROR(Z121/X119,"-")</f>
        <v>0.38480513073507649</v>
      </c>
      <c r="AB121" s="340"/>
      <c r="AC121" s="34" t="s">
        <v>88</v>
      </c>
      <c r="AD121" s="43">
        <v>253</v>
      </c>
      <c r="AE121" s="122">
        <f t="shared" ref="AE121" si="896">IFERROR(AD121/AB119,"-")</f>
        <v>0.32229299363057323</v>
      </c>
      <c r="AF121" s="340"/>
      <c r="AG121" s="34" t="s">
        <v>88</v>
      </c>
      <c r="AH121" s="43">
        <v>8608</v>
      </c>
      <c r="AI121" s="133">
        <f t="shared" ref="AI121" si="897">IFERROR(AH121/AF119,"-")</f>
        <v>0.39491673166032021</v>
      </c>
    </row>
    <row r="122" spans="2:35" s="20" customFormat="1">
      <c r="B122" s="316"/>
      <c r="C122" s="351"/>
      <c r="D122" s="340"/>
      <c r="E122" s="34" t="s">
        <v>89</v>
      </c>
      <c r="F122" s="43">
        <v>3</v>
      </c>
      <c r="G122" s="122">
        <f t="shared" ref="G122" si="898">IFERROR(F122/D119,"-")</f>
        <v>3.5714285714285712E-2</v>
      </c>
      <c r="H122" s="340"/>
      <c r="I122" s="34" t="s">
        <v>89</v>
      </c>
      <c r="J122" s="43">
        <v>27</v>
      </c>
      <c r="K122" s="122">
        <f t="shared" ref="K122" si="899">IFERROR(J122/H119,"-")</f>
        <v>0.13500000000000001</v>
      </c>
      <c r="L122" s="340"/>
      <c r="M122" s="34" t="s">
        <v>89</v>
      </c>
      <c r="N122" s="43">
        <v>730</v>
      </c>
      <c r="O122" s="122">
        <f t="shared" ref="O122" si="900">IFERROR(N122/L119,"-")</f>
        <v>8.9263878698948404E-2</v>
      </c>
      <c r="P122" s="340"/>
      <c r="Q122" s="34" t="s">
        <v>89</v>
      </c>
      <c r="R122" s="43">
        <v>862</v>
      </c>
      <c r="S122" s="133">
        <f t="shared" ref="S122" si="901">IFERROR(R122/P119,"-")</f>
        <v>0.138429420266581</v>
      </c>
      <c r="T122" s="340"/>
      <c r="U122" s="34" t="s">
        <v>89</v>
      </c>
      <c r="V122" s="43">
        <v>785</v>
      </c>
      <c r="W122" s="122">
        <f t="shared" ref="W122" si="902">IFERROR(V122/T119,"-")</f>
        <v>0.18272811918063314</v>
      </c>
      <c r="X122" s="340"/>
      <c r="Y122" s="34" t="s">
        <v>89</v>
      </c>
      <c r="Z122" s="43">
        <v>365</v>
      </c>
      <c r="AA122" s="122">
        <f t="shared" ref="AA122" si="903">IFERROR(Z122/X119,"-")</f>
        <v>0.18006906758756783</v>
      </c>
      <c r="AB122" s="340"/>
      <c r="AC122" s="34" t="s">
        <v>89</v>
      </c>
      <c r="AD122" s="43">
        <v>149</v>
      </c>
      <c r="AE122" s="122">
        <f t="shared" ref="AE122" si="904">IFERROR(AD122/AB119,"-")</f>
        <v>0.18980891719745224</v>
      </c>
      <c r="AF122" s="340"/>
      <c r="AG122" s="34" t="s">
        <v>89</v>
      </c>
      <c r="AH122" s="43">
        <v>2921</v>
      </c>
      <c r="AI122" s="133">
        <f t="shared" ref="AI122" si="905">IFERROR(AH122/AF119,"-")</f>
        <v>0.13400926733036655</v>
      </c>
    </row>
    <row r="123" spans="2:35" s="20" customFormat="1">
      <c r="B123" s="316"/>
      <c r="C123" s="351"/>
      <c r="D123" s="340"/>
      <c r="E123" s="35" t="s">
        <v>90</v>
      </c>
      <c r="F123" s="44">
        <v>24</v>
      </c>
      <c r="G123" s="123">
        <f t="shared" ref="G123" si="906">IFERROR(F123/D119,"-")</f>
        <v>0.2857142857142857</v>
      </c>
      <c r="H123" s="340"/>
      <c r="I123" s="35" t="s">
        <v>90</v>
      </c>
      <c r="J123" s="44">
        <v>63</v>
      </c>
      <c r="K123" s="123">
        <f t="shared" ref="K123" si="907">IFERROR(J123/H119,"-")</f>
        <v>0.315</v>
      </c>
      <c r="L123" s="340"/>
      <c r="M123" s="35" t="s">
        <v>90</v>
      </c>
      <c r="N123" s="44">
        <v>2022</v>
      </c>
      <c r="O123" s="123">
        <f t="shared" ref="O123" si="908">IFERROR(N123/L119,"-")</f>
        <v>0.24724871606749815</v>
      </c>
      <c r="P123" s="340"/>
      <c r="Q123" s="35" t="s">
        <v>90</v>
      </c>
      <c r="R123" s="44">
        <v>1915</v>
      </c>
      <c r="S123" s="134">
        <f t="shared" ref="S123" si="909">IFERROR(R123/P119,"-")</f>
        <v>0.3075317167175205</v>
      </c>
      <c r="T123" s="340"/>
      <c r="U123" s="35" t="s">
        <v>90</v>
      </c>
      <c r="V123" s="44">
        <v>1369</v>
      </c>
      <c r="W123" s="123">
        <f t="shared" ref="W123" si="910">IFERROR(V123/T119,"-")</f>
        <v>0.31866852886405961</v>
      </c>
      <c r="X123" s="340"/>
      <c r="Y123" s="35" t="s">
        <v>90</v>
      </c>
      <c r="Z123" s="44">
        <v>657</v>
      </c>
      <c r="AA123" s="123">
        <f t="shared" ref="AA123" si="911">IFERROR(Z123/X119,"-")</f>
        <v>0.32412432165762212</v>
      </c>
      <c r="AB123" s="340"/>
      <c r="AC123" s="35" t="s">
        <v>90</v>
      </c>
      <c r="AD123" s="44">
        <v>231</v>
      </c>
      <c r="AE123" s="123">
        <f t="shared" ref="AE123" si="912">IFERROR(AD123/AB119,"-")</f>
        <v>0.29426751592356687</v>
      </c>
      <c r="AF123" s="340"/>
      <c r="AG123" s="35" t="s">
        <v>90</v>
      </c>
      <c r="AH123" s="44">
        <v>6281</v>
      </c>
      <c r="AI123" s="134">
        <f t="shared" ref="AI123" si="913">IFERROR(AH123/AF119,"-")</f>
        <v>0.28815892095242462</v>
      </c>
    </row>
    <row r="124" spans="2:35" s="20" customFormat="1" ht="24">
      <c r="B124" s="299"/>
      <c r="C124" s="352"/>
      <c r="D124" s="341"/>
      <c r="E124" s="38" t="s">
        <v>176</v>
      </c>
      <c r="F124" s="45">
        <v>51</v>
      </c>
      <c r="G124" s="124">
        <f t="shared" ref="G124" si="914">IFERROR(F124/D119,"-")</f>
        <v>0.6071428571428571</v>
      </c>
      <c r="H124" s="341"/>
      <c r="I124" s="38" t="s">
        <v>176</v>
      </c>
      <c r="J124" s="45">
        <v>144</v>
      </c>
      <c r="K124" s="124">
        <f t="shared" ref="K124" si="915">IFERROR(J124/H119,"-")</f>
        <v>0.72</v>
      </c>
      <c r="L124" s="341"/>
      <c r="M124" s="38" t="s">
        <v>176</v>
      </c>
      <c r="N124" s="45">
        <v>4998</v>
      </c>
      <c r="O124" s="124">
        <f t="shared" ref="O124" si="916">IFERROR(N124/L119,"-")</f>
        <v>0.6111518708730741</v>
      </c>
      <c r="P124" s="341"/>
      <c r="Q124" s="38" t="s">
        <v>176</v>
      </c>
      <c r="R124" s="45">
        <v>4422</v>
      </c>
      <c r="S124" s="124">
        <f t="shared" ref="S124" si="917">IFERROR(R124/P119,"-")</f>
        <v>0.71013329050907337</v>
      </c>
      <c r="T124" s="341"/>
      <c r="U124" s="38" t="s">
        <v>176</v>
      </c>
      <c r="V124" s="45">
        <v>3206</v>
      </c>
      <c r="W124" s="124">
        <f t="shared" ref="W124" si="918">IFERROR(V124/T119,"-")</f>
        <v>0.7462756052141527</v>
      </c>
      <c r="X124" s="341"/>
      <c r="Y124" s="38" t="s">
        <v>176</v>
      </c>
      <c r="Z124" s="45">
        <v>1498</v>
      </c>
      <c r="AA124" s="124">
        <f t="shared" ref="AA124" si="919">IFERROR(Z124/X119,"-")</f>
        <v>0.73902318697582636</v>
      </c>
      <c r="AB124" s="341"/>
      <c r="AC124" s="38" t="s">
        <v>176</v>
      </c>
      <c r="AD124" s="45">
        <v>561</v>
      </c>
      <c r="AE124" s="124">
        <f t="shared" ref="AE124" si="920">IFERROR(AD124/AB119,"-")</f>
        <v>0.71464968152866237</v>
      </c>
      <c r="AF124" s="341"/>
      <c r="AG124" s="38" t="s">
        <v>176</v>
      </c>
      <c r="AH124" s="45">
        <v>14880</v>
      </c>
      <c r="AI124" s="124">
        <f t="shared" ref="AI124" si="921">IFERROR(AH124/AF119,"-")</f>
        <v>0.6826627517548286</v>
      </c>
    </row>
    <row r="125" spans="2:35" s="20" customFormat="1">
      <c r="B125" s="298">
        <v>21</v>
      </c>
      <c r="C125" s="350" t="s">
        <v>116</v>
      </c>
      <c r="D125" s="339">
        <f>'市区町村別_在宅(医科)'!D27</f>
        <v>61</v>
      </c>
      <c r="E125" s="30" t="s">
        <v>86</v>
      </c>
      <c r="F125" s="242">
        <v>2</v>
      </c>
      <c r="G125" s="121">
        <f t="shared" ref="G125" si="922">IFERROR(F125/D125,"-")</f>
        <v>3.2786885245901641E-2</v>
      </c>
      <c r="H125" s="339">
        <f>'市区町村別_在宅(医科)'!M27</f>
        <v>112</v>
      </c>
      <c r="I125" s="30" t="s">
        <v>86</v>
      </c>
      <c r="J125" s="242">
        <v>8</v>
      </c>
      <c r="K125" s="121">
        <f t="shared" ref="K125" si="923">IFERROR(J125/H125,"-")</f>
        <v>7.1428571428571425E-2</v>
      </c>
      <c r="L125" s="339">
        <f>'市区町村別_在宅(医科)'!V27</f>
        <v>5492</v>
      </c>
      <c r="M125" s="30" t="s">
        <v>86</v>
      </c>
      <c r="N125" s="242">
        <v>375</v>
      </c>
      <c r="O125" s="121">
        <f t="shared" ref="O125" si="924">IFERROR(N125/L125,"-")</f>
        <v>6.8281136198106343E-2</v>
      </c>
      <c r="P125" s="339">
        <f>'市区町村別_在宅(医科)'!AE27</f>
        <v>4420</v>
      </c>
      <c r="Q125" s="30" t="s">
        <v>86</v>
      </c>
      <c r="R125" s="242">
        <v>627</v>
      </c>
      <c r="S125" s="132">
        <f t="shared" ref="S125" si="925">IFERROR(R125/P125,"-")</f>
        <v>0.1418552036199095</v>
      </c>
      <c r="T125" s="339">
        <f>'市区町村別_在宅(医科)'!AN27</f>
        <v>2895</v>
      </c>
      <c r="U125" s="30" t="s">
        <v>86</v>
      </c>
      <c r="V125" s="242">
        <v>643</v>
      </c>
      <c r="W125" s="121">
        <f t="shared" ref="W125" si="926">IFERROR(V125/T125,"-")</f>
        <v>0.2221070811744387</v>
      </c>
      <c r="X125" s="339">
        <f>'市区町村別_在宅(医科)'!AW27</f>
        <v>1175</v>
      </c>
      <c r="Y125" s="30" t="s">
        <v>86</v>
      </c>
      <c r="Z125" s="242">
        <v>323</v>
      </c>
      <c r="AA125" s="121">
        <f t="shared" ref="AA125" si="927">IFERROR(Z125/X125,"-")</f>
        <v>0.27489361702127657</v>
      </c>
      <c r="AB125" s="339">
        <f>'市区町村別_在宅(医科)'!BF27</f>
        <v>380</v>
      </c>
      <c r="AC125" s="30" t="s">
        <v>86</v>
      </c>
      <c r="AD125" s="242">
        <v>95</v>
      </c>
      <c r="AE125" s="121">
        <f t="shared" ref="AE125" si="928">IFERROR(AD125/AB125,"-")</f>
        <v>0.25</v>
      </c>
      <c r="AF125" s="339">
        <f>'市区町村別_在宅(医科)'!BO27</f>
        <v>14535</v>
      </c>
      <c r="AG125" s="30" t="s">
        <v>86</v>
      </c>
      <c r="AH125" s="242">
        <v>2073</v>
      </c>
      <c r="AI125" s="132">
        <f t="shared" ref="AI125" si="929">IFERROR(AH125/AF125,"-")</f>
        <v>0.14262125902992775</v>
      </c>
    </row>
    <row r="126" spans="2:35" s="20" customFormat="1">
      <c r="B126" s="316"/>
      <c r="C126" s="351"/>
      <c r="D126" s="340"/>
      <c r="E126" s="31" t="s">
        <v>87</v>
      </c>
      <c r="F126" s="43">
        <v>19</v>
      </c>
      <c r="G126" s="122">
        <f t="shared" ref="G126" si="930">IFERROR(F126/D125,"-")</f>
        <v>0.31147540983606559</v>
      </c>
      <c r="H126" s="340"/>
      <c r="I126" s="31" t="s">
        <v>87</v>
      </c>
      <c r="J126" s="43">
        <v>46</v>
      </c>
      <c r="K126" s="122">
        <f t="shared" ref="K126" si="931">IFERROR(J126/H125,"-")</f>
        <v>0.4107142857142857</v>
      </c>
      <c r="L126" s="340"/>
      <c r="M126" s="31" t="s">
        <v>87</v>
      </c>
      <c r="N126" s="43">
        <v>1403</v>
      </c>
      <c r="O126" s="122">
        <f t="shared" ref="O126" si="932">IFERROR(N126/L125,"-")</f>
        <v>0.25546249089584849</v>
      </c>
      <c r="P126" s="340"/>
      <c r="Q126" s="31" t="s">
        <v>87</v>
      </c>
      <c r="R126" s="43">
        <v>1494</v>
      </c>
      <c r="S126" s="133">
        <f t="shared" ref="S126" si="933">IFERROR(R126/P125,"-")</f>
        <v>0.33800904977375568</v>
      </c>
      <c r="T126" s="340"/>
      <c r="U126" s="31" t="s">
        <v>87</v>
      </c>
      <c r="V126" s="43">
        <v>1013</v>
      </c>
      <c r="W126" s="122">
        <f t="shared" ref="W126" si="934">IFERROR(V126/T125,"-")</f>
        <v>0.34991364421416232</v>
      </c>
      <c r="X126" s="340"/>
      <c r="Y126" s="31" t="s">
        <v>87</v>
      </c>
      <c r="Z126" s="43">
        <v>420</v>
      </c>
      <c r="AA126" s="122">
        <f t="shared" ref="AA126" si="935">IFERROR(Z126/X125,"-")</f>
        <v>0.35744680851063831</v>
      </c>
      <c r="AB126" s="340"/>
      <c r="AC126" s="31" t="s">
        <v>87</v>
      </c>
      <c r="AD126" s="43">
        <v>127</v>
      </c>
      <c r="AE126" s="122">
        <f t="shared" ref="AE126" si="936">IFERROR(AD126/AB125,"-")</f>
        <v>0.33421052631578946</v>
      </c>
      <c r="AF126" s="340"/>
      <c r="AG126" s="31" t="s">
        <v>87</v>
      </c>
      <c r="AH126" s="43">
        <v>4522</v>
      </c>
      <c r="AI126" s="133">
        <f t="shared" ref="AI126" si="937">IFERROR(AH126/AF125,"-")</f>
        <v>0.31111111111111112</v>
      </c>
    </row>
    <row r="127" spans="2:35" s="20" customFormat="1">
      <c r="B127" s="316"/>
      <c r="C127" s="351"/>
      <c r="D127" s="340"/>
      <c r="E127" s="34" t="s">
        <v>88</v>
      </c>
      <c r="F127" s="43">
        <v>15</v>
      </c>
      <c r="G127" s="122">
        <f t="shared" ref="G127" si="938">IFERROR(F127/D125,"-")</f>
        <v>0.24590163934426229</v>
      </c>
      <c r="H127" s="340"/>
      <c r="I127" s="34" t="s">
        <v>88</v>
      </c>
      <c r="J127" s="43">
        <v>44</v>
      </c>
      <c r="K127" s="122">
        <f t="shared" ref="K127" si="939">IFERROR(J127/H125,"-")</f>
        <v>0.39285714285714285</v>
      </c>
      <c r="L127" s="340"/>
      <c r="M127" s="34" t="s">
        <v>88</v>
      </c>
      <c r="N127" s="43">
        <v>2134</v>
      </c>
      <c r="O127" s="122">
        <f t="shared" ref="O127" si="940">IFERROR(N127/L125,"-")</f>
        <v>0.38856518572469045</v>
      </c>
      <c r="P127" s="340"/>
      <c r="Q127" s="34" t="s">
        <v>88</v>
      </c>
      <c r="R127" s="43">
        <v>1951</v>
      </c>
      <c r="S127" s="133">
        <f t="shared" ref="S127" si="941">IFERROR(R127/P125,"-")</f>
        <v>0.44140271493212668</v>
      </c>
      <c r="T127" s="340"/>
      <c r="U127" s="34" t="s">
        <v>88</v>
      </c>
      <c r="V127" s="43">
        <v>1300</v>
      </c>
      <c r="W127" s="122">
        <f t="shared" ref="W127" si="942">IFERROR(V127/T125,"-")</f>
        <v>0.44905008635578586</v>
      </c>
      <c r="X127" s="340"/>
      <c r="Y127" s="34" t="s">
        <v>88</v>
      </c>
      <c r="Z127" s="43">
        <v>490</v>
      </c>
      <c r="AA127" s="122">
        <f t="shared" ref="AA127" si="943">IFERROR(Z127/X125,"-")</f>
        <v>0.41702127659574467</v>
      </c>
      <c r="AB127" s="340"/>
      <c r="AC127" s="34" t="s">
        <v>88</v>
      </c>
      <c r="AD127" s="43">
        <v>122</v>
      </c>
      <c r="AE127" s="122">
        <f t="shared" ref="AE127" si="944">IFERROR(AD127/AB125,"-")</f>
        <v>0.32105263157894737</v>
      </c>
      <c r="AF127" s="340"/>
      <c r="AG127" s="34" t="s">
        <v>88</v>
      </c>
      <c r="AH127" s="43">
        <v>6056</v>
      </c>
      <c r="AI127" s="133">
        <f t="shared" ref="AI127" si="945">IFERROR(AH127/AF125,"-")</f>
        <v>0.41664946680426557</v>
      </c>
    </row>
    <row r="128" spans="2:35" s="20" customFormat="1">
      <c r="B128" s="316"/>
      <c r="C128" s="351"/>
      <c r="D128" s="340"/>
      <c r="E128" s="34" t="s">
        <v>89</v>
      </c>
      <c r="F128" s="43">
        <v>4</v>
      </c>
      <c r="G128" s="122">
        <f t="shared" ref="G128" si="946">IFERROR(F128/D125,"-")</f>
        <v>6.5573770491803282E-2</v>
      </c>
      <c r="H128" s="340"/>
      <c r="I128" s="34" t="s">
        <v>89</v>
      </c>
      <c r="J128" s="43">
        <v>13</v>
      </c>
      <c r="K128" s="122">
        <f t="shared" ref="K128" si="947">IFERROR(J128/H125,"-")</f>
        <v>0.11607142857142858</v>
      </c>
      <c r="L128" s="340"/>
      <c r="M128" s="34" t="s">
        <v>89</v>
      </c>
      <c r="N128" s="43">
        <v>517</v>
      </c>
      <c r="O128" s="122">
        <f t="shared" ref="O128" si="948">IFERROR(N128/L125,"-")</f>
        <v>9.4136926438455934E-2</v>
      </c>
      <c r="P128" s="340"/>
      <c r="Q128" s="34" t="s">
        <v>89</v>
      </c>
      <c r="R128" s="43">
        <v>685</v>
      </c>
      <c r="S128" s="133">
        <f t="shared" ref="S128" si="949">IFERROR(R128/P125,"-")</f>
        <v>0.15497737556561086</v>
      </c>
      <c r="T128" s="340"/>
      <c r="U128" s="34" t="s">
        <v>89</v>
      </c>
      <c r="V128" s="43">
        <v>543</v>
      </c>
      <c r="W128" s="122">
        <f t="shared" ref="W128" si="950">IFERROR(V128/T125,"-")</f>
        <v>0.18756476683937823</v>
      </c>
      <c r="X128" s="340"/>
      <c r="Y128" s="34" t="s">
        <v>89</v>
      </c>
      <c r="Z128" s="43">
        <v>271</v>
      </c>
      <c r="AA128" s="122">
        <f t="shared" ref="AA128" si="951">IFERROR(Z128/X125,"-")</f>
        <v>0.23063829787234041</v>
      </c>
      <c r="AB128" s="340"/>
      <c r="AC128" s="34" t="s">
        <v>89</v>
      </c>
      <c r="AD128" s="43">
        <v>82</v>
      </c>
      <c r="AE128" s="122">
        <f t="shared" ref="AE128" si="952">IFERROR(AD128/AB125,"-")</f>
        <v>0.21578947368421053</v>
      </c>
      <c r="AF128" s="340"/>
      <c r="AG128" s="34" t="s">
        <v>89</v>
      </c>
      <c r="AH128" s="43">
        <v>2115</v>
      </c>
      <c r="AI128" s="133">
        <f t="shared" ref="AI128" si="953">IFERROR(AH128/AF125,"-")</f>
        <v>0.14551083591331268</v>
      </c>
    </row>
    <row r="129" spans="2:35" s="20" customFormat="1">
      <c r="B129" s="316"/>
      <c r="C129" s="351"/>
      <c r="D129" s="340"/>
      <c r="E129" s="35" t="s">
        <v>90</v>
      </c>
      <c r="F129" s="44">
        <v>20</v>
      </c>
      <c r="G129" s="123">
        <f t="shared" ref="G129" si="954">IFERROR(F129/D125,"-")</f>
        <v>0.32786885245901637</v>
      </c>
      <c r="H129" s="340"/>
      <c r="I129" s="35" t="s">
        <v>90</v>
      </c>
      <c r="J129" s="44">
        <v>50</v>
      </c>
      <c r="K129" s="123">
        <f t="shared" ref="K129" si="955">IFERROR(J129/H125,"-")</f>
        <v>0.44642857142857145</v>
      </c>
      <c r="L129" s="340"/>
      <c r="M129" s="35" t="s">
        <v>90</v>
      </c>
      <c r="N129" s="44">
        <v>1251</v>
      </c>
      <c r="O129" s="123">
        <f t="shared" ref="O129" si="956">IFERROR(N129/L125,"-")</f>
        <v>0.22778587035688275</v>
      </c>
      <c r="P129" s="340"/>
      <c r="Q129" s="35" t="s">
        <v>90</v>
      </c>
      <c r="R129" s="44">
        <v>1239</v>
      </c>
      <c r="S129" s="134">
        <f t="shared" ref="S129" si="957">IFERROR(R129/P125,"-")</f>
        <v>0.28031674208144797</v>
      </c>
      <c r="T129" s="340"/>
      <c r="U129" s="35" t="s">
        <v>90</v>
      </c>
      <c r="V129" s="44">
        <v>909</v>
      </c>
      <c r="W129" s="123">
        <f t="shared" ref="W129" si="958">IFERROR(V129/T125,"-")</f>
        <v>0.31398963730569951</v>
      </c>
      <c r="X129" s="340"/>
      <c r="Y129" s="35" t="s">
        <v>90</v>
      </c>
      <c r="Z129" s="44">
        <v>366</v>
      </c>
      <c r="AA129" s="123">
        <f t="shared" ref="AA129" si="959">IFERROR(Z129/X125,"-")</f>
        <v>0.31148936170212765</v>
      </c>
      <c r="AB129" s="340"/>
      <c r="AC129" s="35" t="s">
        <v>90</v>
      </c>
      <c r="AD129" s="44">
        <v>126</v>
      </c>
      <c r="AE129" s="123">
        <f t="shared" ref="AE129" si="960">IFERROR(AD129/AB125,"-")</f>
        <v>0.33157894736842103</v>
      </c>
      <c r="AF129" s="340"/>
      <c r="AG129" s="35" t="s">
        <v>90</v>
      </c>
      <c r="AH129" s="44">
        <v>3961</v>
      </c>
      <c r="AI129" s="134">
        <f t="shared" ref="AI129" si="961">IFERROR(AH129/AF125,"-")</f>
        <v>0.27251461988304093</v>
      </c>
    </row>
    <row r="130" spans="2:35" s="20" customFormat="1" ht="24">
      <c r="B130" s="299"/>
      <c r="C130" s="352"/>
      <c r="D130" s="341"/>
      <c r="E130" s="38" t="s">
        <v>176</v>
      </c>
      <c r="F130" s="45">
        <v>38</v>
      </c>
      <c r="G130" s="124">
        <f t="shared" ref="G130" si="962">IFERROR(F130/D125,"-")</f>
        <v>0.62295081967213117</v>
      </c>
      <c r="H130" s="341"/>
      <c r="I130" s="38" t="s">
        <v>176</v>
      </c>
      <c r="J130" s="45">
        <v>89</v>
      </c>
      <c r="K130" s="124">
        <f t="shared" ref="K130" si="963">IFERROR(J130/H125,"-")</f>
        <v>0.7946428571428571</v>
      </c>
      <c r="L130" s="341"/>
      <c r="M130" s="38" t="s">
        <v>176</v>
      </c>
      <c r="N130" s="45">
        <v>3459</v>
      </c>
      <c r="O130" s="124">
        <f t="shared" ref="O130" si="964">IFERROR(N130/L125,"-")</f>
        <v>0.62982520029133282</v>
      </c>
      <c r="P130" s="341"/>
      <c r="Q130" s="38" t="s">
        <v>176</v>
      </c>
      <c r="R130" s="45">
        <v>3236</v>
      </c>
      <c r="S130" s="124">
        <f t="shared" ref="S130" si="965">IFERROR(R130/P125,"-")</f>
        <v>0.73212669683257914</v>
      </c>
      <c r="T130" s="341"/>
      <c r="U130" s="38" t="s">
        <v>176</v>
      </c>
      <c r="V130" s="45">
        <v>2209</v>
      </c>
      <c r="W130" s="124">
        <f t="shared" ref="W130" si="966">IFERROR(V130/T125,"-")</f>
        <v>0.76303972366148531</v>
      </c>
      <c r="X130" s="341"/>
      <c r="Y130" s="38" t="s">
        <v>176</v>
      </c>
      <c r="Z130" s="45">
        <v>869</v>
      </c>
      <c r="AA130" s="124">
        <f t="shared" ref="AA130" si="967">IFERROR(Z130/X125,"-")</f>
        <v>0.73957446808510641</v>
      </c>
      <c r="AB130" s="341"/>
      <c r="AC130" s="38" t="s">
        <v>176</v>
      </c>
      <c r="AD130" s="45">
        <v>278</v>
      </c>
      <c r="AE130" s="124">
        <f t="shared" ref="AE130" si="968">IFERROR(AD130/AB125,"-")</f>
        <v>0.73157894736842111</v>
      </c>
      <c r="AF130" s="341"/>
      <c r="AG130" s="38" t="s">
        <v>176</v>
      </c>
      <c r="AH130" s="45">
        <v>10178</v>
      </c>
      <c r="AI130" s="124">
        <f t="shared" ref="AI130" si="969">IFERROR(AH130/AF125,"-")</f>
        <v>0.70024079807361539</v>
      </c>
    </row>
    <row r="131" spans="2:35" s="20" customFormat="1">
      <c r="B131" s="298">
        <v>22</v>
      </c>
      <c r="C131" s="350" t="s">
        <v>65</v>
      </c>
      <c r="D131" s="339">
        <f>'市区町村別_在宅(医科)'!D28</f>
        <v>85</v>
      </c>
      <c r="E131" s="30" t="s">
        <v>86</v>
      </c>
      <c r="F131" s="242">
        <v>1</v>
      </c>
      <c r="G131" s="121">
        <f t="shared" ref="G131" si="970">IFERROR(F131/D131,"-")</f>
        <v>1.1764705882352941E-2</v>
      </c>
      <c r="H131" s="339">
        <f>'市区町村別_在宅(医科)'!M28</f>
        <v>191</v>
      </c>
      <c r="I131" s="30" t="s">
        <v>86</v>
      </c>
      <c r="J131" s="242">
        <v>11</v>
      </c>
      <c r="K131" s="121">
        <f t="shared" ref="K131" si="971">IFERROR(J131/H131,"-")</f>
        <v>5.7591623036649213E-2</v>
      </c>
      <c r="L131" s="339">
        <f>'市区町村別_在宅(医科)'!V28</f>
        <v>7157</v>
      </c>
      <c r="M131" s="30" t="s">
        <v>86</v>
      </c>
      <c r="N131" s="242">
        <v>528</v>
      </c>
      <c r="O131" s="121">
        <f t="shared" ref="O131" si="972">IFERROR(N131/L131,"-")</f>
        <v>7.3773927623305854E-2</v>
      </c>
      <c r="P131" s="339">
        <f>'市区町村別_在宅(医科)'!AE28</f>
        <v>5374</v>
      </c>
      <c r="Q131" s="30" t="s">
        <v>86</v>
      </c>
      <c r="R131" s="242">
        <v>834</v>
      </c>
      <c r="S131" s="132">
        <f t="shared" ref="S131" si="973">IFERROR(R131/P131,"-")</f>
        <v>0.15519166356531447</v>
      </c>
      <c r="T131" s="339">
        <f>'市区町村別_在宅(医科)'!AN28</f>
        <v>3501</v>
      </c>
      <c r="U131" s="30" t="s">
        <v>86</v>
      </c>
      <c r="V131" s="242">
        <v>843</v>
      </c>
      <c r="W131" s="121">
        <f t="shared" ref="W131" si="974">IFERROR(V131/T131,"-")</f>
        <v>0.24078834618680378</v>
      </c>
      <c r="X131" s="339">
        <f>'市区町村別_在宅(医科)'!AW28</f>
        <v>1606</v>
      </c>
      <c r="Y131" s="30" t="s">
        <v>86</v>
      </c>
      <c r="Z131" s="242">
        <v>457</v>
      </c>
      <c r="AA131" s="121">
        <f t="shared" ref="AA131" si="975">IFERROR(Z131/X131,"-")</f>
        <v>0.28455790784557911</v>
      </c>
      <c r="AB131" s="339">
        <f>'市区町村別_在宅(医科)'!BF28</f>
        <v>625</v>
      </c>
      <c r="AC131" s="30" t="s">
        <v>86</v>
      </c>
      <c r="AD131" s="242">
        <v>188</v>
      </c>
      <c r="AE131" s="121">
        <f t="shared" ref="AE131" si="976">IFERROR(AD131/AB131,"-")</f>
        <v>0.30080000000000001</v>
      </c>
      <c r="AF131" s="339">
        <f>'市区町村別_在宅(医科)'!BO28</f>
        <v>18539</v>
      </c>
      <c r="AG131" s="30" t="s">
        <v>86</v>
      </c>
      <c r="AH131" s="242">
        <v>2862</v>
      </c>
      <c r="AI131" s="132">
        <f t="shared" ref="AI131" si="977">IFERROR(AH131/AF131,"-")</f>
        <v>0.15437725875182048</v>
      </c>
    </row>
    <row r="132" spans="2:35" s="20" customFormat="1">
      <c r="B132" s="316"/>
      <c r="C132" s="351"/>
      <c r="D132" s="340"/>
      <c r="E132" s="31" t="s">
        <v>87</v>
      </c>
      <c r="F132" s="43">
        <v>32</v>
      </c>
      <c r="G132" s="122">
        <f t="shared" ref="G132" si="978">IFERROR(F132/D131,"-")</f>
        <v>0.37647058823529411</v>
      </c>
      <c r="H132" s="340"/>
      <c r="I132" s="31" t="s">
        <v>87</v>
      </c>
      <c r="J132" s="43">
        <v>73</v>
      </c>
      <c r="K132" s="122">
        <f t="shared" ref="K132" si="979">IFERROR(J132/H131,"-")</f>
        <v>0.38219895287958117</v>
      </c>
      <c r="L132" s="340"/>
      <c r="M132" s="31" t="s">
        <v>87</v>
      </c>
      <c r="N132" s="43">
        <v>1885</v>
      </c>
      <c r="O132" s="122">
        <f t="shared" ref="O132" si="980">IFERROR(N132/L131,"-")</f>
        <v>0.26337851054911277</v>
      </c>
      <c r="P132" s="340"/>
      <c r="Q132" s="31" t="s">
        <v>87</v>
      </c>
      <c r="R132" s="43">
        <v>1771</v>
      </c>
      <c r="S132" s="133">
        <f t="shared" ref="S132" si="981">IFERROR(R132/P131,"-")</f>
        <v>0.32954968366207665</v>
      </c>
      <c r="T132" s="340"/>
      <c r="U132" s="31" t="s">
        <v>87</v>
      </c>
      <c r="V132" s="43">
        <v>1263</v>
      </c>
      <c r="W132" s="122">
        <f t="shared" ref="W132" si="982">IFERROR(V132/T131,"-")</f>
        <v>0.36075407026563838</v>
      </c>
      <c r="X132" s="340"/>
      <c r="Y132" s="31" t="s">
        <v>87</v>
      </c>
      <c r="Z132" s="43">
        <v>549</v>
      </c>
      <c r="AA132" s="122">
        <f t="shared" ref="AA132" si="983">IFERROR(Z132/X131,"-")</f>
        <v>0.34184308841843086</v>
      </c>
      <c r="AB132" s="340"/>
      <c r="AC132" s="31" t="s">
        <v>87</v>
      </c>
      <c r="AD132" s="43">
        <v>178</v>
      </c>
      <c r="AE132" s="122">
        <f t="shared" ref="AE132" si="984">IFERROR(AD132/AB131,"-")</f>
        <v>0.2848</v>
      </c>
      <c r="AF132" s="340"/>
      <c r="AG132" s="31" t="s">
        <v>87</v>
      </c>
      <c r="AH132" s="43">
        <v>5751</v>
      </c>
      <c r="AI132" s="133">
        <f t="shared" ref="AI132" si="985">IFERROR(AH132/AF131,"-")</f>
        <v>0.31021090673714874</v>
      </c>
    </row>
    <row r="133" spans="2:35" s="20" customFormat="1">
      <c r="B133" s="316"/>
      <c r="C133" s="351"/>
      <c r="D133" s="340"/>
      <c r="E133" s="34" t="s">
        <v>88</v>
      </c>
      <c r="F133" s="43">
        <v>33</v>
      </c>
      <c r="G133" s="122">
        <f t="shared" ref="G133" si="986">IFERROR(F133/D131,"-")</f>
        <v>0.38823529411764707</v>
      </c>
      <c r="H133" s="340"/>
      <c r="I133" s="34" t="s">
        <v>88</v>
      </c>
      <c r="J133" s="43">
        <v>62</v>
      </c>
      <c r="K133" s="122">
        <f t="shared" ref="K133" si="987">IFERROR(J133/H131,"-")</f>
        <v>0.32460732984293195</v>
      </c>
      <c r="L133" s="340"/>
      <c r="M133" s="34" t="s">
        <v>88</v>
      </c>
      <c r="N133" s="43">
        <v>2668</v>
      </c>
      <c r="O133" s="122">
        <f t="shared" ref="O133" si="988">IFERROR(N133/L131,"-")</f>
        <v>0.3727818918541288</v>
      </c>
      <c r="P133" s="340"/>
      <c r="Q133" s="34" t="s">
        <v>88</v>
      </c>
      <c r="R133" s="43">
        <v>2325</v>
      </c>
      <c r="S133" s="133">
        <f t="shared" ref="S133" si="989">IFERROR(R133/P131,"-")</f>
        <v>0.4326386304428731</v>
      </c>
      <c r="T133" s="340"/>
      <c r="U133" s="34" t="s">
        <v>88</v>
      </c>
      <c r="V133" s="43">
        <v>1519</v>
      </c>
      <c r="W133" s="122">
        <f t="shared" ref="W133" si="990">IFERROR(V133/T131,"-")</f>
        <v>0.43387603541845188</v>
      </c>
      <c r="X133" s="340"/>
      <c r="Y133" s="34" t="s">
        <v>88</v>
      </c>
      <c r="Z133" s="43">
        <v>609</v>
      </c>
      <c r="AA133" s="122">
        <f t="shared" ref="AA133" si="991">IFERROR(Z133/X131,"-")</f>
        <v>0.3792029887920299</v>
      </c>
      <c r="AB133" s="340"/>
      <c r="AC133" s="34" t="s">
        <v>88</v>
      </c>
      <c r="AD133" s="43">
        <v>180</v>
      </c>
      <c r="AE133" s="122">
        <f t="shared" ref="AE133" si="992">IFERROR(AD133/AB131,"-")</f>
        <v>0.28799999999999998</v>
      </c>
      <c r="AF133" s="340"/>
      <c r="AG133" s="34" t="s">
        <v>88</v>
      </c>
      <c r="AH133" s="43">
        <v>7396</v>
      </c>
      <c r="AI133" s="133">
        <f t="shared" ref="AI133" si="993">IFERROR(AH133/AF131,"-")</f>
        <v>0.39894276929715733</v>
      </c>
    </row>
    <row r="134" spans="2:35" s="20" customFormat="1">
      <c r="B134" s="316"/>
      <c r="C134" s="351"/>
      <c r="D134" s="340"/>
      <c r="E134" s="34" t="s">
        <v>89</v>
      </c>
      <c r="F134" s="43">
        <v>10</v>
      </c>
      <c r="G134" s="122">
        <f t="shared" ref="G134" si="994">IFERROR(F134/D131,"-")</f>
        <v>0.11764705882352941</v>
      </c>
      <c r="H134" s="340"/>
      <c r="I134" s="34" t="s">
        <v>89</v>
      </c>
      <c r="J134" s="43">
        <v>9</v>
      </c>
      <c r="K134" s="122">
        <f t="shared" ref="K134" si="995">IFERROR(J134/H131,"-")</f>
        <v>4.712041884816754E-2</v>
      </c>
      <c r="L134" s="340"/>
      <c r="M134" s="34" t="s">
        <v>89</v>
      </c>
      <c r="N134" s="43">
        <v>576</v>
      </c>
      <c r="O134" s="122">
        <f t="shared" ref="O134" si="996">IFERROR(N134/L131,"-")</f>
        <v>8.0480648316333656E-2</v>
      </c>
      <c r="P134" s="340"/>
      <c r="Q134" s="34" t="s">
        <v>89</v>
      </c>
      <c r="R134" s="43">
        <v>697</v>
      </c>
      <c r="S134" s="133">
        <f t="shared" ref="S134" si="997">IFERROR(R134/P131,"-")</f>
        <v>0.12969854856717528</v>
      </c>
      <c r="T134" s="340"/>
      <c r="U134" s="34" t="s">
        <v>89</v>
      </c>
      <c r="V134" s="43">
        <v>652</v>
      </c>
      <c r="W134" s="122">
        <f t="shared" ref="W134" si="998">IFERROR(V134/T131,"-")</f>
        <v>0.18623250499857183</v>
      </c>
      <c r="X134" s="340"/>
      <c r="Y134" s="34" t="s">
        <v>89</v>
      </c>
      <c r="Z134" s="43">
        <v>332</v>
      </c>
      <c r="AA134" s="122">
        <f t="shared" ref="AA134" si="999">IFERROR(Z134/X131,"-")</f>
        <v>0.20672478206724781</v>
      </c>
      <c r="AB134" s="340"/>
      <c r="AC134" s="34" t="s">
        <v>89</v>
      </c>
      <c r="AD134" s="43">
        <v>133</v>
      </c>
      <c r="AE134" s="122">
        <f t="shared" ref="AE134" si="1000">IFERROR(AD134/AB131,"-")</f>
        <v>0.21279999999999999</v>
      </c>
      <c r="AF134" s="340"/>
      <c r="AG134" s="34" t="s">
        <v>89</v>
      </c>
      <c r="AH134" s="43">
        <v>2409</v>
      </c>
      <c r="AI134" s="133">
        <f t="shared" ref="AI134" si="1001">IFERROR(AH134/AF131,"-")</f>
        <v>0.12994228383407952</v>
      </c>
    </row>
    <row r="135" spans="2:35" s="20" customFormat="1">
      <c r="B135" s="316"/>
      <c r="C135" s="351"/>
      <c r="D135" s="340"/>
      <c r="E135" s="35" t="s">
        <v>90</v>
      </c>
      <c r="F135" s="44">
        <v>28</v>
      </c>
      <c r="G135" s="123">
        <f t="shared" ref="G135" si="1002">IFERROR(F135/D131,"-")</f>
        <v>0.32941176470588235</v>
      </c>
      <c r="H135" s="340"/>
      <c r="I135" s="35" t="s">
        <v>90</v>
      </c>
      <c r="J135" s="44">
        <v>58</v>
      </c>
      <c r="K135" s="123">
        <f t="shared" ref="K135" si="1003">IFERROR(J135/H131,"-")</f>
        <v>0.30366492146596857</v>
      </c>
      <c r="L135" s="340"/>
      <c r="M135" s="35" t="s">
        <v>90</v>
      </c>
      <c r="N135" s="44">
        <v>1693</v>
      </c>
      <c r="O135" s="123">
        <f t="shared" ref="O135" si="1004">IFERROR(N135/L131,"-")</f>
        <v>0.23655162777700153</v>
      </c>
      <c r="P135" s="340"/>
      <c r="Q135" s="35" t="s">
        <v>90</v>
      </c>
      <c r="R135" s="44">
        <v>1504</v>
      </c>
      <c r="S135" s="134">
        <f t="shared" ref="S135" si="1005">IFERROR(R135/P131,"-")</f>
        <v>0.27986602158541124</v>
      </c>
      <c r="T135" s="340"/>
      <c r="U135" s="35" t="s">
        <v>90</v>
      </c>
      <c r="V135" s="44">
        <v>1058</v>
      </c>
      <c r="W135" s="123">
        <f t="shared" ref="W135" si="1006">IFERROR(V135/T131,"-")</f>
        <v>0.30219937160811194</v>
      </c>
      <c r="X135" s="340"/>
      <c r="Y135" s="35" t="s">
        <v>90</v>
      </c>
      <c r="Z135" s="44">
        <v>490</v>
      </c>
      <c r="AA135" s="123">
        <f t="shared" ref="AA135" si="1007">IFERROR(Z135/X131,"-")</f>
        <v>0.30510585305105853</v>
      </c>
      <c r="AB135" s="340"/>
      <c r="AC135" s="35" t="s">
        <v>90</v>
      </c>
      <c r="AD135" s="44">
        <v>153</v>
      </c>
      <c r="AE135" s="123">
        <f t="shared" ref="AE135" si="1008">IFERROR(AD135/AB131,"-")</f>
        <v>0.24479999999999999</v>
      </c>
      <c r="AF135" s="340"/>
      <c r="AG135" s="35" t="s">
        <v>90</v>
      </c>
      <c r="AH135" s="44">
        <v>4984</v>
      </c>
      <c r="AI135" s="134">
        <f t="shared" ref="AI135" si="1009">IFERROR(AH135/AF131,"-")</f>
        <v>0.26883866443713256</v>
      </c>
    </row>
    <row r="136" spans="2:35" s="20" customFormat="1" ht="24">
      <c r="B136" s="299"/>
      <c r="C136" s="352"/>
      <c r="D136" s="341"/>
      <c r="E136" s="38" t="s">
        <v>176</v>
      </c>
      <c r="F136" s="45">
        <v>60</v>
      </c>
      <c r="G136" s="124">
        <f t="shared" ref="G136" si="1010">IFERROR(F136/D131,"-")</f>
        <v>0.70588235294117652</v>
      </c>
      <c r="H136" s="341"/>
      <c r="I136" s="38" t="s">
        <v>176</v>
      </c>
      <c r="J136" s="45">
        <v>126</v>
      </c>
      <c r="K136" s="124">
        <f t="shared" ref="K136" si="1011">IFERROR(J136/H131,"-")</f>
        <v>0.65968586387434558</v>
      </c>
      <c r="L136" s="341"/>
      <c r="M136" s="38" t="s">
        <v>176</v>
      </c>
      <c r="N136" s="45">
        <v>4414</v>
      </c>
      <c r="O136" s="124">
        <f t="shared" ref="O136" si="1012">IFERROR(N136/L131,"-")</f>
        <v>0.61673885706301523</v>
      </c>
      <c r="P136" s="341"/>
      <c r="Q136" s="38" t="s">
        <v>176</v>
      </c>
      <c r="R136" s="45">
        <v>3865</v>
      </c>
      <c r="S136" s="124">
        <f t="shared" ref="S136" si="1013">IFERROR(R136/P131,"-")</f>
        <v>0.7192035727577224</v>
      </c>
      <c r="T136" s="341"/>
      <c r="U136" s="38" t="s">
        <v>176</v>
      </c>
      <c r="V136" s="45">
        <v>2639</v>
      </c>
      <c r="W136" s="124">
        <f t="shared" ref="W136" si="1014">IFERROR(V136/T131,"-")</f>
        <v>0.75378463296201081</v>
      </c>
      <c r="X136" s="341"/>
      <c r="Y136" s="38" t="s">
        <v>176</v>
      </c>
      <c r="Z136" s="45">
        <v>1191</v>
      </c>
      <c r="AA136" s="124">
        <f t="shared" ref="AA136" si="1015">IFERROR(Z136/X131,"-")</f>
        <v>0.74159402241594019</v>
      </c>
      <c r="AB136" s="341"/>
      <c r="AC136" s="38" t="s">
        <v>176</v>
      </c>
      <c r="AD136" s="45">
        <v>414</v>
      </c>
      <c r="AE136" s="124">
        <f t="shared" ref="AE136" si="1016">IFERROR(AD136/AB131,"-")</f>
        <v>0.66239999999999999</v>
      </c>
      <c r="AF136" s="341"/>
      <c r="AG136" s="38" t="s">
        <v>176</v>
      </c>
      <c r="AH136" s="45">
        <v>12709</v>
      </c>
      <c r="AI136" s="124">
        <f t="shared" ref="AI136" si="1017">IFERROR(AH136/AF131,"-")</f>
        <v>0.68552780624629162</v>
      </c>
    </row>
    <row r="137" spans="2:35" s="20" customFormat="1">
      <c r="B137" s="298">
        <v>23</v>
      </c>
      <c r="C137" s="350" t="s">
        <v>117</v>
      </c>
      <c r="D137" s="339">
        <f>'市区町村別_在宅(医科)'!D29</f>
        <v>134</v>
      </c>
      <c r="E137" s="30" t="s">
        <v>86</v>
      </c>
      <c r="F137" s="242">
        <v>9</v>
      </c>
      <c r="G137" s="121">
        <f t="shared" ref="G137" si="1018">IFERROR(F137/D137,"-")</f>
        <v>6.7164179104477612E-2</v>
      </c>
      <c r="H137" s="339">
        <f>'市区町村別_在宅(医科)'!M29</f>
        <v>300</v>
      </c>
      <c r="I137" s="30" t="s">
        <v>86</v>
      </c>
      <c r="J137" s="242">
        <v>21</v>
      </c>
      <c r="K137" s="121">
        <f t="shared" ref="K137" si="1019">IFERROR(J137/H137,"-")</f>
        <v>7.0000000000000007E-2</v>
      </c>
      <c r="L137" s="339">
        <f>'市区町村別_在宅(医科)'!V29</f>
        <v>11577</v>
      </c>
      <c r="M137" s="30" t="s">
        <v>86</v>
      </c>
      <c r="N137" s="242">
        <v>824</v>
      </c>
      <c r="O137" s="121">
        <f t="shared" ref="O137" si="1020">IFERROR(N137/L137,"-")</f>
        <v>7.117560680659929E-2</v>
      </c>
      <c r="P137" s="339">
        <f>'市区町村別_在宅(医科)'!AE29</f>
        <v>9550</v>
      </c>
      <c r="Q137" s="30" t="s">
        <v>86</v>
      </c>
      <c r="R137" s="242">
        <v>1346</v>
      </c>
      <c r="S137" s="132">
        <f t="shared" ref="S137" si="1021">IFERROR(R137/P137,"-")</f>
        <v>0.14094240837696334</v>
      </c>
      <c r="T137" s="339">
        <f>'市区町村別_在宅(医科)'!AN29</f>
        <v>5926</v>
      </c>
      <c r="U137" s="30" t="s">
        <v>86</v>
      </c>
      <c r="V137" s="242">
        <v>1332</v>
      </c>
      <c r="W137" s="121">
        <f t="shared" ref="W137" si="1022">IFERROR(V137/T137,"-")</f>
        <v>0.22477219034762067</v>
      </c>
      <c r="X137" s="339">
        <f>'市区町村別_在宅(医科)'!AW29</f>
        <v>2451</v>
      </c>
      <c r="Y137" s="30" t="s">
        <v>86</v>
      </c>
      <c r="Z137" s="242">
        <v>712</v>
      </c>
      <c r="AA137" s="121">
        <f t="shared" ref="AA137" si="1023">IFERROR(Z137/X137,"-")</f>
        <v>0.29049367605059162</v>
      </c>
      <c r="AB137" s="339">
        <f>'市区町村別_在宅(医科)'!BF29</f>
        <v>729</v>
      </c>
      <c r="AC137" s="30" t="s">
        <v>86</v>
      </c>
      <c r="AD137" s="242">
        <v>226</v>
      </c>
      <c r="AE137" s="121">
        <f t="shared" ref="AE137" si="1024">IFERROR(AD137/AB137,"-")</f>
        <v>0.31001371742112482</v>
      </c>
      <c r="AF137" s="339">
        <f>'市区町村別_在宅(医科)'!BO29</f>
        <v>30667</v>
      </c>
      <c r="AG137" s="30" t="s">
        <v>86</v>
      </c>
      <c r="AH137" s="242">
        <v>4470</v>
      </c>
      <c r="AI137" s="132">
        <f t="shared" ref="AI137" si="1025">IFERROR(AH137/AF137,"-")</f>
        <v>0.1457592852251606</v>
      </c>
    </row>
    <row r="138" spans="2:35" s="20" customFormat="1">
      <c r="B138" s="316"/>
      <c r="C138" s="351"/>
      <c r="D138" s="340"/>
      <c r="E138" s="31" t="s">
        <v>87</v>
      </c>
      <c r="F138" s="43">
        <v>42</v>
      </c>
      <c r="G138" s="122">
        <f t="shared" ref="G138" si="1026">IFERROR(F138/D137,"-")</f>
        <v>0.31343283582089554</v>
      </c>
      <c r="H138" s="340"/>
      <c r="I138" s="31" t="s">
        <v>87</v>
      </c>
      <c r="J138" s="43">
        <v>106</v>
      </c>
      <c r="K138" s="122">
        <f t="shared" ref="K138" si="1027">IFERROR(J138/H137,"-")</f>
        <v>0.35333333333333333</v>
      </c>
      <c r="L138" s="340"/>
      <c r="M138" s="31" t="s">
        <v>87</v>
      </c>
      <c r="N138" s="43">
        <v>3244</v>
      </c>
      <c r="O138" s="122">
        <f t="shared" ref="O138" si="1028">IFERROR(N138/L137,"-")</f>
        <v>0.2802107627191846</v>
      </c>
      <c r="P138" s="340"/>
      <c r="Q138" s="31" t="s">
        <v>87</v>
      </c>
      <c r="R138" s="43">
        <v>3247</v>
      </c>
      <c r="S138" s="133">
        <f t="shared" ref="S138" si="1029">IFERROR(R138/P137,"-")</f>
        <v>0.34</v>
      </c>
      <c r="T138" s="340"/>
      <c r="U138" s="31" t="s">
        <v>87</v>
      </c>
      <c r="V138" s="43">
        <v>2212</v>
      </c>
      <c r="W138" s="122">
        <f t="shared" ref="W138" si="1030">IFERROR(V138/T137,"-")</f>
        <v>0.3732703341208235</v>
      </c>
      <c r="X138" s="340"/>
      <c r="Y138" s="31" t="s">
        <v>87</v>
      </c>
      <c r="Z138" s="43">
        <v>869</v>
      </c>
      <c r="AA138" s="122">
        <f t="shared" ref="AA138" si="1031">IFERROR(Z138/X137,"-")</f>
        <v>0.35454916360669114</v>
      </c>
      <c r="AB138" s="340"/>
      <c r="AC138" s="31" t="s">
        <v>87</v>
      </c>
      <c r="AD138" s="43">
        <v>214</v>
      </c>
      <c r="AE138" s="122">
        <f t="shared" ref="AE138" si="1032">IFERROR(AD138/AB137,"-")</f>
        <v>0.2935528120713306</v>
      </c>
      <c r="AF138" s="340"/>
      <c r="AG138" s="31" t="s">
        <v>87</v>
      </c>
      <c r="AH138" s="43">
        <v>9934</v>
      </c>
      <c r="AI138" s="133">
        <f t="shared" ref="AI138" si="1033">IFERROR(AH138/AF137,"-")</f>
        <v>0.32393126161672153</v>
      </c>
    </row>
    <row r="139" spans="2:35" s="20" customFormat="1">
      <c r="B139" s="316"/>
      <c r="C139" s="351"/>
      <c r="D139" s="340"/>
      <c r="E139" s="34" t="s">
        <v>88</v>
      </c>
      <c r="F139" s="43">
        <v>35</v>
      </c>
      <c r="G139" s="122">
        <f t="shared" ref="G139" si="1034">IFERROR(F139/D137,"-")</f>
        <v>0.26119402985074625</v>
      </c>
      <c r="H139" s="340"/>
      <c r="I139" s="34" t="s">
        <v>88</v>
      </c>
      <c r="J139" s="43">
        <v>112</v>
      </c>
      <c r="K139" s="122">
        <f t="shared" ref="K139" si="1035">IFERROR(J139/H137,"-")</f>
        <v>0.37333333333333335</v>
      </c>
      <c r="L139" s="340"/>
      <c r="M139" s="34" t="s">
        <v>88</v>
      </c>
      <c r="N139" s="43">
        <v>4522</v>
      </c>
      <c r="O139" s="122">
        <f t="shared" ref="O139" si="1036">IFERROR(N139/L137,"-")</f>
        <v>0.39060205580029367</v>
      </c>
      <c r="P139" s="340"/>
      <c r="Q139" s="34" t="s">
        <v>88</v>
      </c>
      <c r="R139" s="43">
        <v>4343</v>
      </c>
      <c r="S139" s="133">
        <f t="shared" ref="S139" si="1037">IFERROR(R139/P137,"-")</f>
        <v>0.45476439790575918</v>
      </c>
      <c r="T139" s="340"/>
      <c r="U139" s="34" t="s">
        <v>88</v>
      </c>
      <c r="V139" s="43">
        <v>2648</v>
      </c>
      <c r="W139" s="122">
        <f t="shared" ref="W139" si="1038">IFERROR(V139/T137,"-")</f>
        <v>0.44684441444481943</v>
      </c>
      <c r="X139" s="340"/>
      <c r="Y139" s="34" t="s">
        <v>88</v>
      </c>
      <c r="Z139" s="43">
        <v>994</v>
      </c>
      <c r="AA139" s="122">
        <f t="shared" ref="AA139" si="1039">IFERROR(Z139/X137,"-")</f>
        <v>0.40554875560995512</v>
      </c>
      <c r="AB139" s="340"/>
      <c r="AC139" s="34" t="s">
        <v>88</v>
      </c>
      <c r="AD139" s="43">
        <v>255</v>
      </c>
      <c r="AE139" s="122">
        <f t="shared" ref="AE139" si="1040">IFERROR(AD139/AB137,"-")</f>
        <v>0.34979423868312759</v>
      </c>
      <c r="AF139" s="340"/>
      <c r="AG139" s="34" t="s">
        <v>88</v>
      </c>
      <c r="AH139" s="43">
        <v>12909</v>
      </c>
      <c r="AI139" s="133">
        <f t="shared" ref="AI139" si="1041">IFERROR(AH139/AF137,"-")</f>
        <v>0.42094107672742687</v>
      </c>
    </row>
    <row r="140" spans="2:35" s="20" customFormat="1">
      <c r="B140" s="316"/>
      <c r="C140" s="351"/>
      <c r="D140" s="340"/>
      <c r="E140" s="34" t="s">
        <v>89</v>
      </c>
      <c r="F140" s="43">
        <v>11</v>
      </c>
      <c r="G140" s="122">
        <f t="shared" ref="G140" si="1042">IFERROR(F140/D137,"-")</f>
        <v>8.2089552238805971E-2</v>
      </c>
      <c r="H140" s="340"/>
      <c r="I140" s="34" t="s">
        <v>89</v>
      </c>
      <c r="J140" s="43">
        <v>32</v>
      </c>
      <c r="K140" s="122">
        <f t="shared" ref="K140" si="1043">IFERROR(J140/H137,"-")</f>
        <v>0.10666666666666667</v>
      </c>
      <c r="L140" s="340"/>
      <c r="M140" s="34" t="s">
        <v>89</v>
      </c>
      <c r="N140" s="43">
        <v>1019</v>
      </c>
      <c r="O140" s="122">
        <f t="shared" ref="O140" si="1044">IFERROR(N140/L137,"-")</f>
        <v>8.8019348708646458E-2</v>
      </c>
      <c r="P140" s="340"/>
      <c r="Q140" s="34" t="s">
        <v>89</v>
      </c>
      <c r="R140" s="43">
        <v>1280</v>
      </c>
      <c r="S140" s="133">
        <f t="shared" ref="S140" si="1045">IFERROR(R140/P137,"-")</f>
        <v>0.13403141361256546</v>
      </c>
      <c r="T140" s="340"/>
      <c r="U140" s="34" t="s">
        <v>89</v>
      </c>
      <c r="V140" s="43">
        <v>1026</v>
      </c>
      <c r="W140" s="122">
        <f t="shared" ref="W140" si="1046">IFERROR(V140/T137,"-")</f>
        <v>0.1731353358083024</v>
      </c>
      <c r="X140" s="340"/>
      <c r="Y140" s="34" t="s">
        <v>89</v>
      </c>
      <c r="Z140" s="43">
        <v>461</v>
      </c>
      <c r="AA140" s="122">
        <f t="shared" ref="AA140" si="1047">IFERROR(Z140/X137,"-")</f>
        <v>0.18808649530803753</v>
      </c>
      <c r="AB140" s="340"/>
      <c r="AC140" s="34" t="s">
        <v>89</v>
      </c>
      <c r="AD140" s="43">
        <v>141</v>
      </c>
      <c r="AE140" s="122">
        <f t="shared" ref="AE140" si="1048">IFERROR(AD140/AB137,"-")</f>
        <v>0.19341563786008231</v>
      </c>
      <c r="AF140" s="340"/>
      <c r="AG140" s="34" t="s">
        <v>89</v>
      </c>
      <c r="AH140" s="43">
        <v>3970</v>
      </c>
      <c r="AI140" s="133">
        <f t="shared" ref="AI140" si="1049">IFERROR(AH140/AF137,"-")</f>
        <v>0.12945511461831938</v>
      </c>
    </row>
    <row r="141" spans="2:35" s="20" customFormat="1">
      <c r="B141" s="316"/>
      <c r="C141" s="351"/>
      <c r="D141" s="340"/>
      <c r="E141" s="35" t="s">
        <v>90</v>
      </c>
      <c r="F141" s="44">
        <v>30</v>
      </c>
      <c r="G141" s="123">
        <f t="shared" ref="G141" si="1050">IFERROR(F141/D137,"-")</f>
        <v>0.22388059701492538</v>
      </c>
      <c r="H141" s="340"/>
      <c r="I141" s="35" t="s">
        <v>90</v>
      </c>
      <c r="J141" s="44">
        <v>95</v>
      </c>
      <c r="K141" s="123">
        <f t="shared" ref="K141" si="1051">IFERROR(J141/H137,"-")</f>
        <v>0.31666666666666665</v>
      </c>
      <c r="L141" s="340"/>
      <c r="M141" s="35" t="s">
        <v>90</v>
      </c>
      <c r="N141" s="44">
        <v>2611</v>
      </c>
      <c r="O141" s="123">
        <f t="shared" ref="O141" si="1052">IFERROR(N141/L137,"-")</f>
        <v>0.2255333851602315</v>
      </c>
      <c r="P141" s="340"/>
      <c r="Q141" s="35" t="s">
        <v>90</v>
      </c>
      <c r="R141" s="44">
        <v>2665</v>
      </c>
      <c r="S141" s="134">
        <f t="shared" ref="S141" si="1053">IFERROR(R141/P137,"-")</f>
        <v>0.27905759162303667</v>
      </c>
      <c r="T141" s="340"/>
      <c r="U141" s="35" t="s">
        <v>90</v>
      </c>
      <c r="V141" s="44">
        <v>1812</v>
      </c>
      <c r="W141" s="123">
        <f t="shared" ref="W141" si="1054">IFERROR(V141/T137,"-")</f>
        <v>0.30577117786027674</v>
      </c>
      <c r="X141" s="340"/>
      <c r="Y141" s="35" t="s">
        <v>90</v>
      </c>
      <c r="Z141" s="44">
        <v>754</v>
      </c>
      <c r="AA141" s="123">
        <f t="shared" ref="AA141" si="1055">IFERROR(Z141/X137,"-")</f>
        <v>0.30762953896368828</v>
      </c>
      <c r="AB141" s="340"/>
      <c r="AC141" s="35" t="s">
        <v>90</v>
      </c>
      <c r="AD141" s="44">
        <v>242</v>
      </c>
      <c r="AE141" s="123">
        <f t="shared" ref="AE141" si="1056">IFERROR(AD141/AB137,"-")</f>
        <v>0.3319615912208505</v>
      </c>
      <c r="AF141" s="340"/>
      <c r="AG141" s="35" t="s">
        <v>90</v>
      </c>
      <c r="AH141" s="44">
        <v>8209</v>
      </c>
      <c r="AI141" s="134">
        <f t="shared" ref="AI141" si="1057">IFERROR(AH141/AF137,"-")</f>
        <v>0.2676818730231193</v>
      </c>
    </row>
    <row r="142" spans="2:35" s="20" customFormat="1" ht="24">
      <c r="B142" s="299"/>
      <c r="C142" s="352"/>
      <c r="D142" s="341"/>
      <c r="E142" s="38" t="s">
        <v>176</v>
      </c>
      <c r="F142" s="45">
        <v>83</v>
      </c>
      <c r="G142" s="124">
        <f t="shared" ref="G142" si="1058">IFERROR(F142/D137,"-")</f>
        <v>0.61940298507462688</v>
      </c>
      <c r="H142" s="341"/>
      <c r="I142" s="38" t="s">
        <v>176</v>
      </c>
      <c r="J142" s="45">
        <v>213</v>
      </c>
      <c r="K142" s="124">
        <f t="shared" ref="K142" si="1059">IFERROR(J142/H137,"-")</f>
        <v>0.71</v>
      </c>
      <c r="L142" s="341"/>
      <c r="M142" s="38" t="s">
        <v>176</v>
      </c>
      <c r="N142" s="45">
        <v>7378</v>
      </c>
      <c r="O142" s="124">
        <f t="shared" ref="O142" si="1060">IFERROR(N142/L137,"-")</f>
        <v>0.63729809104258439</v>
      </c>
      <c r="P142" s="341"/>
      <c r="Q142" s="38" t="s">
        <v>176</v>
      </c>
      <c r="R142" s="45">
        <v>6952</v>
      </c>
      <c r="S142" s="124">
        <f t="shared" ref="S142" si="1061">IFERROR(R142/P137,"-")</f>
        <v>0.72795811518324605</v>
      </c>
      <c r="T142" s="341"/>
      <c r="U142" s="38" t="s">
        <v>176</v>
      </c>
      <c r="V142" s="45">
        <v>4463</v>
      </c>
      <c r="W142" s="124">
        <f t="shared" ref="W142" si="1062">IFERROR(V142/T137,"-")</f>
        <v>0.75312183597705029</v>
      </c>
      <c r="X142" s="341"/>
      <c r="Y142" s="38" t="s">
        <v>176</v>
      </c>
      <c r="Z142" s="45">
        <v>1805</v>
      </c>
      <c r="AA142" s="124">
        <f t="shared" ref="AA142" si="1063">IFERROR(Z142/X137,"-")</f>
        <v>0.73643410852713176</v>
      </c>
      <c r="AB142" s="341"/>
      <c r="AC142" s="38" t="s">
        <v>176</v>
      </c>
      <c r="AD142" s="45">
        <v>521</v>
      </c>
      <c r="AE142" s="124">
        <f t="shared" ref="AE142" si="1064">IFERROR(AD142/AB137,"-")</f>
        <v>0.71467764060356653</v>
      </c>
      <c r="AF142" s="341"/>
      <c r="AG142" s="38" t="s">
        <v>176</v>
      </c>
      <c r="AH142" s="45">
        <v>21415</v>
      </c>
      <c r="AI142" s="124">
        <f t="shared" ref="AI142" si="1065">IFERROR(AH142/AF137,"-")</f>
        <v>0.69830762709100991</v>
      </c>
    </row>
    <row r="143" spans="2:35" s="20" customFormat="1">
      <c r="B143" s="298">
        <v>24</v>
      </c>
      <c r="C143" s="350" t="s">
        <v>118</v>
      </c>
      <c r="D143" s="339">
        <f>'市区町村別_在宅(医科)'!D30</f>
        <v>52</v>
      </c>
      <c r="E143" s="30" t="s">
        <v>86</v>
      </c>
      <c r="F143" s="242">
        <v>2</v>
      </c>
      <c r="G143" s="121">
        <f t="shared" ref="G143" si="1066">IFERROR(F143/D143,"-")</f>
        <v>3.8461538461538464E-2</v>
      </c>
      <c r="H143" s="339">
        <f>'市区町村別_在宅(医科)'!M30</f>
        <v>107</v>
      </c>
      <c r="I143" s="30" t="s">
        <v>86</v>
      </c>
      <c r="J143" s="242">
        <v>4</v>
      </c>
      <c r="K143" s="121">
        <f t="shared" ref="K143" si="1067">IFERROR(J143/H143,"-")</f>
        <v>3.7383177570093455E-2</v>
      </c>
      <c r="L143" s="339">
        <f>'市区町村別_在宅(医科)'!V30</f>
        <v>4692</v>
      </c>
      <c r="M143" s="30" t="s">
        <v>86</v>
      </c>
      <c r="N143" s="242">
        <v>276</v>
      </c>
      <c r="O143" s="121">
        <f t="shared" ref="O143" si="1068">IFERROR(N143/L143,"-")</f>
        <v>5.8823529411764705E-2</v>
      </c>
      <c r="P143" s="339">
        <f>'市区町村別_在宅(医科)'!AE30</f>
        <v>3791</v>
      </c>
      <c r="Q143" s="30" t="s">
        <v>86</v>
      </c>
      <c r="R143" s="242">
        <v>553</v>
      </c>
      <c r="S143" s="132">
        <f t="shared" ref="S143" si="1069">IFERROR(R143/P143,"-")</f>
        <v>0.14587180163545238</v>
      </c>
      <c r="T143" s="339">
        <f>'市区町村別_在宅(医科)'!AN30</f>
        <v>2687</v>
      </c>
      <c r="U143" s="30" t="s">
        <v>86</v>
      </c>
      <c r="V143" s="242">
        <v>668</v>
      </c>
      <c r="W143" s="121">
        <f t="shared" ref="W143" si="1070">IFERROR(V143/T143,"-")</f>
        <v>0.2486043915147004</v>
      </c>
      <c r="X143" s="339">
        <f>'市区町村別_在宅(医科)'!AW30</f>
        <v>1317</v>
      </c>
      <c r="Y143" s="30" t="s">
        <v>86</v>
      </c>
      <c r="Z143" s="242">
        <v>388</v>
      </c>
      <c r="AA143" s="121">
        <f t="shared" ref="AA143" si="1071">IFERROR(Z143/X143,"-")</f>
        <v>0.29460895975702356</v>
      </c>
      <c r="AB143" s="339">
        <f>'市区町村別_在宅(医科)'!BF30</f>
        <v>479</v>
      </c>
      <c r="AC143" s="30" t="s">
        <v>86</v>
      </c>
      <c r="AD143" s="242">
        <v>174</v>
      </c>
      <c r="AE143" s="121">
        <f t="shared" ref="AE143" si="1072">IFERROR(AD143/AB143,"-")</f>
        <v>0.36325678496868474</v>
      </c>
      <c r="AF143" s="339">
        <f>'市区町村別_在宅(医科)'!BO30</f>
        <v>13125</v>
      </c>
      <c r="AG143" s="30" t="s">
        <v>86</v>
      </c>
      <c r="AH143" s="242">
        <v>2065</v>
      </c>
      <c r="AI143" s="132">
        <f t="shared" ref="AI143" si="1073">IFERROR(AH143/AF143,"-")</f>
        <v>0.15733333333333333</v>
      </c>
    </row>
    <row r="144" spans="2:35" s="20" customFormat="1">
      <c r="B144" s="316"/>
      <c r="C144" s="351"/>
      <c r="D144" s="340"/>
      <c r="E144" s="31" t="s">
        <v>87</v>
      </c>
      <c r="F144" s="43">
        <v>17</v>
      </c>
      <c r="G144" s="122">
        <f t="shared" ref="G144" si="1074">IFERROR(F144/D143,"-")</f>
        <v>0.32692307692307693</v>
      </c>
      <c r="H144" s="340"/>
      <c r="I144" s="31" t="s">
        <v>87</v>
      </c>
      <c r="J144" s="43">
        <v>35</v>
      </c>
      <c r="K144" s="122">
        <f t="shared" ref="K144" si="1075">IFERROR(J144/H143,"-")</f>
        <v>0.32710280373831774</v>
      </c>
      <c r="L144" s="340"/>
      <c r="M144" s="31" t="s">
        <v>87</v>
      </c>
      <c r="N144" s="43">
        <v>1059</v>
      </c>
      <c r="O144" s="122">
        <f t="shared" ref="O144" si="1076">IFERROR(N144/L143,"-")</f>
        <v>0.22570332480818414</v>
      </c>
      <c r="P144" s="340"/>
      <c r="Q144" s="31" t="s">
        <v>87</v>
      </c>
      <c r="R144" s="43">
        <v>1056</v>
      </c>
      <c r="S144" s="133">
        <f t="shared" ref="S144" si="1077">IFERROR(R144/P143,"-")</f>
        <v>0.27855447111580056</v>
      </c>
      <c r="T144" s="340"/>
      <c r="U144" s="31" t="s">
        <v>87</v>
      </c>
      <c r="V144" s="43">
        <v>845</v>
      </c>
      <c r="W144" s="122">
        <f t="shared" ref="W144" si="1078">IFERROR(V144/T143,"-")</f>
        <v>0.31447711202084111</v>
      </c>
      <c r="X144" s="340"/>
      <c r="Y144" s="31" t="s">
        <v>87</v>
      </c>
      <c r="Z144" s="43">
        <v>348</v>
      </c>
      <c r="AA144" s="122">
        <f t="shared" ref="AA144" si="1079">IFERROR(Z144/X143,"-")</f>
        <v>0.26423690205011391</v>
      </c>
      <c r="AB144" s="340"/>
      <c r="AC144" s="31" t="s">
        <v>87</v>
      </c>
      <c r="AD144" s="43">
        <v>136</v>
      </c>
      <c r="AE144" s="122">
        <f t="shared" ref="AE144" si="1080">IFERROR(AD144/AB143,"-")</f>
        <v>0.28392484342379959</v>
      </c>
      <c r="AF144" s="340"/>
      <c r="AG144" s="31" t="s">
        <v>87</v>
      </c>
      <c r="AH144" s="43">
        <v>3496</v>
      </c>
      <c r="AI144" s="133">
        <f t="shared" ref="AI144" si="1081">IFERROR(AH144/AF143,"-")</f>
        <v>0.26636190476190474</v>
      </c>
    </row>
    <row r="145" spans="2:35" s="20" customFormat="1">
      <c r="B145" s="316"/>
      <c r="C145" s="351"/>
      <c r="D145" s="340"/>
      <c r="E145" s="34" t="s">
        <v>88</v>
      </c>
      <c r="F145" s="43">
        <v>13</v>
      </c>
      <c r="G145" s="122">
        <f t="shared" ref="G145" si="1082">IFERROR(F145/D143,"-")</f>
        <v>0.25</v>
      </c>
      <c r="H145" s="340"/>
      <c r="I145" s="34" t="s">
        <v>88</v>
      </c>
      <c r="J145" s="43">
        <v>35</v>
      </c>
      <c r="K145" s="122">
        <f t="shared" ref="K145" si="1083">IFERROR(J145/H143,"-")</f>
        <v>0.32710280373831774</v>
      </c>
      <c r="L145" s="340"/>
      <c r="M145" s="34" t="s">
        <v>88</v>
      </c>
      <c r="N145" s="43">
        <v>1561</v>
      </c>
      <c r="O145" s="122">
        <f t="shared" ref="O145" si="1084">IFERROR(N145/L143,"-")</f>
        <v>0.33269394714407502</v>
      </c>
      <c r="P145" s="340"/>
      <c r="Q145" s="34" t="s">
        <v>88</v>
      </c>
      <c r="R145" s="43">
        <v>1438</v>
      </c>
      <c r="S145" s="133">
        <f t="shared" ref="S145" si="1085">IFERROR(R145/P143,"-")</f>
        <v>0.3793194407807966</v>
      </c>
      <c r="T145" s="340"/>
      <c r="U145" s="34" t="s">
        <v>88</v>
      </c>
      <c r="V145" s="43">
        <v>1097</v>
      </c>
      <c r="W145" s="122">
        <f t="shared" ref="W145" si="1086">IFERROR(V145/T143,"-")</f>
        <v>0.4082620022329736</v>
      </c>
      <c r="X145" s="340"/>
      <c r="Y145" s="34" t="s">
        <v>88</v>
      </c>
      <c r="Z145" s="43">
        <v>462</v>
      </c>
      <c r="AA145" s="122">
        <f t="shared" ref="AA145" si="1087">IFERROR(Z145/X143,"-")</f>
        <v>0.35079726651480636</v>
      </c>
      <c r="AB145" s="340"/>
      <c r="AC145" s="34" t="s">
        <v>88</v>
      </c>
      <c r="AD145" s="43">
        <v>137</v>
      </c>
      <c r="AE145" s="122">
        <f t="shared" ref="AE145" si="1088">IFERROR(AD145/AB143,"-")</f>
        <v>0.28601252609603339</v>
      </c>
      <c r="AF145" s="340"/>
      <c r="AG145" s="34" t="s">
        <v>88</v>
      </c>
      <c r="AH145" s="43">
        <v>4743</v>
      </c>
      <c r="AI145" s="133">
        <f t="shared" ref="AI145" si="1089">IFERROR(AH145/AF143,"-")</f>
        <v>0.36137142857142857</v>
      </c>
    </row>
    <row r="146" spans="2:35" s="20" customFormat="1">
      <c r="B146" s="316"/>
      <c r="C146" s="351"/>
      <c r="D146" s="340"/>
      <c r="E146" s="34" t="s">
        <v>89</v>
      </c>
      <c r="F146" s="43">
        <v>1</v>
      </c>
      <c r="G146" s="122">
        <f t="shared" ref="G146" si="1090">IFERROR(F146/D143,"-")</f>
        <v>1.9230769230769232E-2</v>
      </c>
      <c r="H146" s="340"/>
      <c r="I146" s="34" t="s">
        <v>89</v>
      </c>
      <c r="J146" s="43">
        <v>11</v>
      </c>
      <c r="K146" s="122">
        <f t="shared" ref="K146" si="1091">IFERROR(J146/H143,"-")</f>
        <v>0.10280373831775701</v>
      </c>
      <c r="L146" s="340"/>
      <c r="M146" s="34" t="s">
        <v>89</v>
      </c>
      <c r="N146" s="43">
        <v>399</v>
      </c>
      <c r="O146" s="122">
        <f t="shared" ref="O146" si="1092">IFERROR(N146/L143,"-")</f>
        <v>8.5038363171355505E-2</v>
      </c>
      <c r="P146" s="340"/>
      <c r="Q146" s="34" t="s">
        <v>89</v>
      </c>
      <c r="R146" s="43">
        <v>523</v>
      </c>
      <c r="S146" s="133">
        <f t="shared" ref="S146" si="1093">IFERROR(R146/P143,"-")</f>
        <v>0.13795832234238986</v>
      </c>
      <c r="T146" s="340"/>
      <c r="U146" s="34" t="s">
        <v>89</v>
      </c>
      <c r="V146" s="43">
        <v>493</v>
      </c>
      <c r="W146" s="122">
        <f t="shared" ref="W146" si="1094">IFERROR(V146/T143,"-")</f>
        <v>0.18347599553405286</v>
      </c>
      <c r="X146" s="340"/>
      <c r="Y146" s="34" t="s">
        <v>89</v>
      </c>
      <c r="Z146" s="43">
        <v>242</v>
      </c>
      <c r="AA146" s="122">
        <f t="shared" ref="AA146" si="1095">IFERROR(Z146/X143,"-")</f>
        <v>0.18375094912680334</v>
      </c>
      <c r="AB146" s="340"/>
      <c r="AC146" s="34" t="s">
        <v>89</v>
      </c>
      <c r="AD146" s="43">
        <v>88</v>
      </c>
      <c r="AE146" s="122">
        <f t="shared" ref="AE146" si="1096">IFERROR(AD146/AB143,"-")</f>
        <v>0.1837160751565762</v>
      </c>
      <c r="AF146" s="340"/>
      <c r="AG146" s="34" t="s">
        <v>89</v>
      </c>
      <c r="AH146" s="43">
        <v>1757</v>
      </c>
      <c r="AI146" s="133">
        <f t="shared" ref="AI146" si="1097">IFERROR(AH146/AF143,"-")</f>
        <v>0.13386666666666666</v>
      </c>
    </row>
    <row r="147" spans="2:35" s="20" customFormat="1">
      <c r="B147" s="316"/>
      <c r="C147" s="351"/>
      <c r="D147" s="340"/>
      <c r="E147" s="35" t="s">
        <v>90</v>
      </c>
      <c r="F147" s="44">
        <v>15</v>
      </c>
      <c r="G147" s="123">
        <f t="shared" ref="G147" si="1098">IFERROR(F147/D143,"-")</f>
        <v>0.28846153846153844</v>
      </c>
      <c r="H147" s="340"/>
      <c r="I147" s="35" t="s">
        <v>90</v>
      </c>
      <c r="J147" s="44">
        <v>22</v>
      </c>
      <c r="K147" s="123">
        <f t="shared" ref="K147" si="1099">IFERROR(J147/H143,"-")</f>
        <v>0.20560747663551401</v>
      </c>
      <c r="L147" s="340"/>
      <c r="M147" s="35" t="s">
        <v>90</v>
      </c>
      <c r="N147" s="44">
        <v>1105</v>
      </c>
      <c r="O147" s="123">
        <f t="shared" ref="O147" si="1100">IFERROR(N147/L143,"-")</f>
        <v>0.23550724637681159</v>
      </c>
      <c r="P147" s="340"/>
      <c r="Q147" s="35" t="s">
        <v>90</v>
      </c>
      <c r="R147" s="44">
        <v>1076</v>
      </c>
      <c r="S147" s="134">
        <f t="shared" ref="S147" si="1101">IFERROR(R147/P143,"-")</f>
        <v>0.28383012397784224</v>
      </c>
      <c r="T147" s="340"/>
      <c r="U147" s="35" t="s">
        <v>90</v>
      </c>
      <c r="V147" s="44">
        <v>841</v>
      </c>
      <c r="W147" s="123">
        <f t="shared" ref="W147" si="1102">IFERROR(V147/T143,"-")</f>
        <v>0.31298846296985483</v>
      </c>
      <c r="X147" s="340"/>
      <c r="Y147" s="35" t="s">
        <v>90</v>
      </c>
      <c r="Z147" s="44">
        <v>404</v>
      </c>
      <c r="AA147" s="123">
        <f t="shared" ref="AA147" si="1103">IFERROR(Z147/X143,"-")</f>
        <v>0.30675778283978739</v>
      </c>
      <c r="AB147" s="340"/>
      <c r="AC147" s="35" t="s">
        <v>90</v>
      </c>
      <c r="AD147" s="44">
        <v>150</v>
      </c>
      <c r="AE147" s="123">
        <f t="shared" ref="AE147" si="1104">IFERROR(AD147/AB143,"-")</f>
        <v>0.31315240083507306</v>
      </c>
      <c r="AF147" s="340"/>
      <c r="AG147" s="35" t="s">
        <v>90</v>
      </c>
      <c r="AH147" s="44">
        <v>3613</v>
      </c>
      <c r="AI147" s="134">
        <f t="shared" ref="AI147" si="1105">IFERROR(AH147/AF143,"-")</f>
        <v>0.27527619047619045</v>
      </c>
    </row>
    <row r="148" spans="2:35" s="20" customFormat="1" ht="24">
      <c r="B148" s="299"/>
      <c r="C148" s="352"/>
      <c r="D148" s="341"/>
      <c r="E148" s="38" t="s">
        <v>176</v>
      </c>
      <c r="F148" s="45">
        <v>32</v>
      </c>
      <c r="G148" s="124">
        <f t="shared" ref="G148" si="1106">IFERROR(F148/D143,"-")</f>
        <v>0.61538461538461542</v>
      </c>
      <c r="H148" s="341"/>
      <c r="I148" s="38" t="s">
        <v>176</v>
      </c>
      <c r="J148" s="45">
        <v>62</v>
      </c>
      <c r="K148" s="124">
        <f t="shared" ref="K148" si="1107">IFERROR(J148/H143,"-")</f>
        <v>0.57943925233644855</v>
      </c>
      <c r="L148" s="341"/>
      <c r="M148" s="38" t="s">
        <v>176</v>
      </c>
      <c r="N148" s="45">
        <v>2698</v>
      </c>
      <c r="O148" s="124">
        <f t="shared" ref="O148" si="1108">IFERROR(N148/L143,"-")</f>
        <v>0.57502131287297531</v>
      </c>
      <c r="P148" s="341"/>
      <c r="Q148" s="38" t="s">
        <v>176</v>
      </c>
      <c r="R148" s="45">
        <v>2591</v>
      </c>
      <c r="S148" s="124">
        <f t="shared" ref="S148" si="1109">IFERROR(R148/P143,"-")</f>
        <v>0.68346082827749932</v>
      </c>
      <c r="T148" s="341"/>
      <c r="U148" s="38" t="s">
        <v>176</v>
      </c>
      <c r="V148" s="45">
        <v>1989</v>
      </c>
      <c r="W148" s="124">
        <f t="shared" ref="W148" si="1110">IFERROR(V148/T143,"-")</f>
        <v>0.74023074060290284</v>
      </c>
      <c r="X148" s="341"/>
      <c r="Y148" s="38" t="s">
        <v>176</v>
      </c>
      <c r="Z148" s="45">
        <v>949</v>
      </c>
      <c r="AA148" s="124">
        <f t="shared" ref="AA148" si="1111">IFERROR(Z148/X143,"-")</f>
        <v>0.72057706909643127</v>
      </c>
      <c r="AB148" s="341"/>
      <c r="AC148" s="38" t="s">
        <v>176</v>
      </c>
      <c r="AD148" s="45">
        <v>336</v>
      </c>
      <c r="AE148" s="124">
        <f t="shared" ref="AE148" si="1112">IFERROR(AD148/AB143,"-")</f>
        <v>0.70146137787056373</v>
      </c>
      <c r="AF148" s="341"/>
      <c r="AG148" s="38" t="s">
        <v>176</v>
      </c>
      <c r="AH148" s="45">
        <v>8657</v>
      </c>
      <c r="AI148" s="124">
        <f t="shared" ref="AI148" si="1113">IFERROR(AH148/AF143,"-")</f>
        <v>0.65958095238095238</v>
      </c>
    </row>
    <row r="149" spans="2:35" s="20" customFormat="1">
      <c r="B149" s="298">
        <v>25</v>
      </c>
      <c r="C149" s="350" t="s">
        <v>119</v>
      </c>
      <c r="D149" s="339">
        <f>'市区町村別_在宅(医科)'!D31</f>
        <v>18</v>
      </c>
      <c r="E149" s="30" t="s">
        <v>86</v>
      </c>
      <c r="F149" s="242">
        <v>0</v>
      </c>
      <c r="G149" s="121">
        <f t="shared" ref="G149" si="1114">IFERROR(F149/D149,"-")</f>
        <v>0</v>
      </c>
      <c r="H149" s="339">
        <f>'市区町村別_在宅(医科)'!M31</f>
        <v>68</v>
      </c>
      <c r="I149" s="30" t="s">
        <v>86</v>
      </c>
      <c r="J149" s="242">
        <v>7</v>
      </c>
      <c r="K149" s="121">
        <f t="shared" ref="K149" si="1115">IFERROR(J149/H149,"-")</f>
        <v>0.10294117647058823</v>
      </c>
      <c r="L149" s="339">
        <f>'市区町村別_在宅(医科)'!V31</f>
        <v>3264</v>
      </c>
      <c r="M149" s="30" t="s">
        <v>86</v>
      </c>
      <c r="N149" s="242">
        <v>208</v>
      </c>
      <c r="O149" s="121">
        <f t="shared" ref="O149" si="1116">IFERROR(N149/L149,"-")</f>
        <v>6.3725490196078427E-2</v>
      </c>
      <c r="P149" s="339">
        <f>'市区町村別_在宅(医科)'!AE31</f>
        <v>2527</v>
      </c>
      <c r="Q149" s="30" t="s">
        <v>86</v>
      </c>
      <c r="R149" s="242">
        <v>354</v>
      </c>
      <c r="S149" s="132">
        <f t="shared" ref="S149" si="1117">IFERROR(R149/P149,"-")</f>
        <v>0.14008705975464977</v>
      </c>
      <c r="T149" s="339">
        <f>'市区町村別_在宅(医科)'!AN31</f>
        <v>1812</v>
      </c>
      <c r="U149" s="30" t="s">
        <v>86</v>
      </c>
      <c r="V149" s="242">
        <v>418</v>
      </c>
      <c r="W149" s="121">
        <f t="shared" ref="W149" si="1118">IFERROR(V149/T149,"-")</f>
        <v>0.23068432671081679</v>
      </c>
      <c r="X149" s="339">
        <f>'市区町村別_在宅(医科)'!AW31</f>
        <v>1043</v>
      </c>
      <c r="Y149" s="30" t="s">
        <v>86</v>
      </c>
      <c r="Z149" s="242">
        <v>292</v>
      </c>
      <c r="AA149" s="121">
        <f t="shared" ref="AA149" si="1119">IFERROR(Z149/X149,"-")</f>
        <v>0.27996164908916588</v>
      </c>
      <c r="AB149" s="339">
        <f>'市区町村別_在宅(医科)'!BF31</f>
        <v>365</v>
      </c>
      <c r="AC149" s="30" t="s">
        <v>86</v>
      </c>
      <c r="AD149" s="242">
        <v>100</v>
      </c>
      <c r="AE149" s="121">
        <f t="shared" ref="AE149" si="1120">IFERROR(AD149/AB149,"-")</f>
        <v>0.27397260273972601</v>
      </c>
      <c r="AF149" s="339">
        <f>'市区町村別_在宅(医科)'!BO31</f>
        <v>9097</v>
      </c>
      <c r="AG149" s="30" t="s">
        <v>86</v>
      </c>
      <c r="AH149" s="242">
        <v>1379</v>
      </c>
      <c r="AI149" s="132">
        <f t="shared" ref="AI149" si="1121">IFERROR(AH149/AF149,"-")</f>
        <v>0.15158843574804881</v>
      </c>
    </row>
    <row r="150" spans="2:35" s="20" customFormat="1">
      <c r="B150" s="316"/>
      <c r="C150" s="351"/>
      <c r="D150" s="340"/>
      <c r="E150" s="31" t="s">
        <v>87</v>
      </c>
      <c r="F150" s="43">
        <v>2</v>
      </c>
      <c r="G150" s="122">
        <f t="shared" ref="G150" si="1122">IFERROR(F150/D149,"-")</f>
        <v>0.1111111111111111</v>
      </c>
      <c r="H150" s="340"/>
      <c r="I150" s="31" t="s">
        <v>87</v>
      </c>
      <c r="J150" s="43">
        <v>27</v>
      </c>
      <c r="K150" s="122">
        <f t="shared" ref="K150" si="1123">IFERROR(J150/H149,"-")</f>
        <v>0.39705882352941174</v>
      </c>
      <c r="L150" s="340"/>
      <c r="M150" s="31" t="s">
        <v>87</v>
      </c>
      <c r="N150" s="43">
        <v>740</v>
      </c>
      <c r="O150" s="122">
        <f t="shared" ref="O150" si="1124">IFERROR(N150/L149,"-")</f>
        <v>0.2267156862745098</v>
      </c>
      <c r="P150" s="340"/>
      <c r="Q150" s="31" t="s">
        <v>87</v>
      </c>
      <c r="R150" s="43">
        <v>785</v>
      </c>
      <c r="S150" s="133">
        <f t="shared" ref="S150" si="1125">IFERROR(R150/P149,"-")</f>
        <v>0.31064503363672341</v>
      </c>
      <c r="T150" s="340"/>
      <c r="U150" s="31" t="s">
        <v>87</v>
      </c>
      <c r="V150" s="43">
        <v>624</v>
      </c>
      <c r="W150" s="122">
        <f t="shared" ref="W150" si="1126">IFERROR(V150/T149,"-")</f>
        <v>0.3443708609271523</v>
      </c>
      <c r="X150" s="340"/>
      <c r="Y150" s="31" t="s">
        <v>87</v>
      </c>
      <c r="Z150" s="43">
        <v>329</v>
      </c>
      <c r="AA150" s="122">
        <f t="shared" ref="AA150" si="1127">IFERROR(Z150/X149,"-")</f>
        <v>0.31543624161073824</v>
      </c>
      <c r="AB150" s="340"/>
      <c r="AC150" s="31" t="s">
        <v>87</v>
      </c>
      <c r="AD150" s="43">
        <v>115</v>
      </c>
      <c r="AE150" s="122">
        <f t="shared" ref="AE150" si="1128">IFERROR(AD150/AB149,"-")</f>
        <v>0.31506849315068491</v>
      </c>
      <c r="AF150" s="340"/>
      <c r="AG150" s="31" t="s">
        <v>87</v>
      </c>
      <c r="AH150" s="43">
        <v>2622</v>
      </c>
      <c r="AI150" s="133">
        <f t="shared" ref="AI150" si="1129">IFERROR(AH150/AF149,"-")</f>
        <v>0.28822688798505003</v>
      </c>
    </row>
    <row r="151" spans="2:35" s="20" customFormat="1">
      <c r="B151" s="316"/>
      <c r="C151" s="351"/>
      <c r="D151" s="340"/>
      <c r="E151" s="34" t="s">
        <v>88</v>
      </c>
      <c r="F151" s="43">
        <v>2</v>
      </c>
      <c r="G151" s="122">
        <f t="shared" ref="G151" si="1130">IFERROR(F151/D149,"-")</f>
        <v>0.1111111111111111</v>
      </c>
      <c r="H151" s="340"/>
      <c r="I151" s="34" t="s">
        <v>88</v>
      </c>
      <c r="J151" s="43">
        <v>21</v>
      </c>
      <c r="K151" s="122">
        <f t="shared" ref="K151" si="1131">IFERROR(J151/H149,"-")</f>
        <v>0.30882352941176472</v>
      </c>
      <c r="L151" s="340"/>
      <c r="M151" s="34" t="s">
        <v>88</v>
      </c>
      <c r="N151" s="43">
        <v>1109</v>
      </c>
      <c r="O151" s="122">
        <f t="shared" ref="O151" si="1132">IFERROR(N151/L149,"-")</f>
        <v>0.33976715686274511</v>
      </c>
      <c r="P151" s="340"/>
      <c r="Q151" s="34" t="s">
        <v>88</v>
      </c>
      <c r="R151" s="43">
        <v>1063</v>
      </c>
      <c r="S151" s="133">
        <f t="shared" ref="S151" si="1133">IFERROR(R151/P149,"-")</f>
        <v>0.42065690542144835</v>
      </c>
      <c r="T151" s="340"/>
      <c r="U151" s="34" t="s">
        <v>88</v>
      </c>
      <c r="V151" s="43">
        <v>750</v>
      </c>
      <c r="W151" s="122">
        <f t="shared" ref="W151" si="1134">IFERROR(V151/T149,"-")</f>
        <v>0.41390728476821192</v>
      </c>
      <c r="X151" s="340"/>
      <c r="Y151" s="34" t="s">
        <v>88</v>
      </c>
      <c r="Z151" s="43">
        <v>371</v>
      </c>
      <c r="AA151" s="122">
        <f t="shared" ref="AA151" si="1135">IFERROR(Z151/X149,"-")</f>
        <v>0.35570469798657717</v>
      </c>
      <c r="AB151" s="340"/>
      <c r="AC151" s="34" t="s">
        <v>88</v>
      </c>
      <c r="AD151" s="43">
        <v>113</v>
      </c>
      <c r="AE151" s="122">
        <f t="shared" ref="AE151" si="1136">IFERROR(AD151/AB149,"-")</f>
        <v>0.30958904109589042</v>
      </c>
      <c r="AF151" s="340"/>
      <c r="AG151" s="34" t="s">
        <v>88</v>
      </c>
      <c r="AH151" s="43">
        <v>3429</v>
      </c>
      <c r="AI151" s="133">
        <f t="shared" ref="AI151" si="1137">IFERROR(AH151/AF149,"-")</f>
        <v>0.37693745190722217</v>
      </c>
    </row>
    <row r="152" spans="2:35" s="20" customFormat="1">
      <c r="B152" s="316"/>
      <c r="C152" s="351"/>
      <c r="D152" s="340"/>
      <c r="E152" s="34" t="s">
        <v>89</v>
      </c>
      <c r="F152" s="43">
        <v>2</v>
      </c>
      <c r="G152" s="122">
        <f t="shared" ref="G152" si="1138">IFERROR(F152/D149,"-")</f>
        <v>0.1111111111111111</v>
      </c>
      <c r="H152" s="340"/>
      <c r="I152" s="34" t="s">
        <v>89</v>
      </c>
      <c r="J152" s="43">
        <v>11</v>
      </c>
      <c r="K152" s="122">
        <f t="shared" ref="K152" si="1139">IFERROR(J152/H149,"-")</f>
        <v>0.16176470588235295</v>
      </c>
      <c r="L152" s="340"/>
      <c r="M152" s="34" t="s">
        <v>89</v>
      </c>
      <c r="N152" s="43">
        <v>276</v>
      </c>
      <c r="O152" s="122">
        <f t="shared" ref="O152" si="1140">IFERROR(N152/L149,"-")</f>
        <v>8.455882352941177E-2</v>
      </c>
      <c r="P152" s="340"/>
      <c r="Q152" s="34" t="s">
        <v>89</v>
      </c>
      <c r="R152" s="43">
        <v>358</v>
      </c>
      <c r="S152" s="133">
        <f t="shared" ref="S152" si="1141">IFERROR(R152/P149,"-")</f>
        <v>0.14166996438464582</v>
      </c>
      <c r="T152" s="340"/>
      <c r="U152" s="34" t="s">
        <v>89</v>
      </c>
      <c r="V152" s="43">
        <v>320</v>
      </c>
      <c r="W152" s="122">
        <f t="shared" ref="W152" si="1142">IFERROR(V152/T149,"-")</f>
        <v>0.17660044150110377</v>
      </c>
      <c r="X152" s="340"/>
      <c r="Y152" s="34" t="s">
        <v>89</v>
      </c>
      <c r="Z152" s="43">
        <v>183</v>
      </c>
      <c r="AA152" s="122">
        <f t="shared" ref="AA152" si="1143">IFERROR(Z152/X149,"-")</f>
        <v>0.17545541706615533</v>
      </c>
      <c r="AB152" s="340"/>
      <c r="AC152" s="34" t="s">
        <v>89</v>
      </c>
      <c r="AD152" s="43">
        <v>74</v>
      </c>
      <c r="AE152" s="122">
        <f t="shared" ref="AE152" si="1144">IFERROR(AD152/AB149,"-")</f>
        <v>0.20273972602739726</v>
      </c>
      <c r="AF152" s="340"/>
      <c r="AG152" s="34" t="s">
        <v>89</v>
      </c>
      <c r="AH152" s="43">
        <v>1224</v>
      </c>
      <c r="AI152" s="133">
        <f t="shared" ref="AI152" si="1145">IFERROR(AH152/AF149,"-")</f>
        <v>0.13454985159942839</v>
      </c>
    </row>
    <row r="153" spans="2:35" s="20" customFormat="1">
      <c r="B153" s="316"/>
      <c r="C153" s="351"/>
      <c r="D153" s="340"/>
      <c r="E153" s="35" t="s">
        <v>90</v>
      </c>
      <c r="F153" s="44">
        <v>4</v>
      </c>
      <c r="G153" s="123">
        <f t="shared" ref="G153" si="1146">IFERROR(F153/D149,"-")</f>
        <v>0.22222222222222221</v>
      </c>
      <c r="H153" s="340"/>
      <c r="I153" s="35" t="s">
        <v>90</v>
      </c>
      <c r="J153" s="44">
        <v>27</v>
      </c>
      <c r="K153" s="123">
        <f t="shared" ref="K153" si="1147">IFERROR(J153/H149,"-")</f>
        <v>0.39705882352941174</v>
      </c>
      <c r="L153" s="340"/>
      <c r="M153" s="35" t="s">
        <v>90</v>
      </c>
      <c r="N153" s="44">
        <v>734</v>
      </c>
      <c r="O153" s="123">
        <f t="shared" ref="O153" si="1148">IFERROR(N153/L149,"-")</f>
        <v>0.22487745098039216</v>
      </c>
      <c r="P153" s="340"/>
      <c r="Q153" s="35" t="s">
        <v>90</v>
      </c>
      <c r="R153" s="44">
        <v>678</v>
      </c>
      <c r="S153" s="134">
        <f t="shared" ref="S153" si="1149">IFERROR(R153/P149,"-")</f>
        <v>0.26830233478432924</v>
      </c>
      <c r="T153" s="340"/>
      <c r="U153" s="35" t="s">
        <v>90</v>
      </c>
      <c r="V153" s="44">
        <v>589</v>
      </c>
      <c r="W153" s="123">
        <f t="shared" ref="W153" si="1150">IFERROR(V153/T149,"-")</f>
        <v>0.32505518763796909</v>
      </c>
      <c r="X153" s="340"/>
      <c r="Y153" s="35" t="s">
        <v>90</v>
      </c>
      <c r="Z153" s="44">
        <v>297</v>
      </c>
      <c r="AA153" s="123">
        <f t="shared" ref="AA153" si="1151">IFERROR(Z153/X149,"-")</f>
        <v>0.28475551294343243</v>
      </c>
      <c r="AB153" s="340"/>
      <c r="AC153" s="35" t="s">
        <v>90</v>
      </c>
      <c r="AD153" s="44">
        <v>112</v>
      </c>
      <c r="AE153" s="123">
        <f t="shared" ref="AE153" si="1152">IFERROR(AD153/AB149,"-")</f>
        <v>0.30684931506849317</v>
      </c>
      <c r="AF153" s="340"/>
      <c r="AG153" s="35" t="s">
        <v>90</v>
      </c>
      <c r="AH153" s="44">
        <v>2441</v>
      </c>
      <c r="AI153" s="134">
        <f t="shared" ref="AI153" si="1153">IFERROR(AH153/AF149,"-")</f>
        <v>0.26833021875343521</v>
      </c>
    </row>
    <row r="154" spans="2:35" s="20" customFormat="1" ht="24">
      <c r="B154" s="299"/>
      <c r="C154" s="352"/>
      <c r="D154" s="341"/>
      <c r="E154" s="38" t="s">
        <v>176</v>
      </c>
      <c r="F154" s="45">
        <v>7</v>
      </c>
      <c r="G154" s="124">
        <f t="shared" ref="G154" si="1154">IFERROR(F154/D149,"-")</f>
        <v>0.3888888888888889</v>
      </c>
      <c r="H154" s="341"/>
      <c r="I154" s="38" t="s">
        <v>176</v>
      </c>
      <c r="J154" s="45">
        <v>47</v>
      </c>
      <c r="K154" s="124">
        <f t="shared" ref="K154" si="1155">IFERROR(J154/H149,"-")</f>
        <v>0.69117647058823528</v>
      </c>
      <c r="L154" s="341"/>
      <c r="M154" s="38" t="s">
        <v>176</v>
      </c>
      <c r="N154" s="45">
        <v>1885</v>
      </c>
      <c r="O154" s="124">
        <f t="shared" ref="O154" si="1156">IFERROR(N154/L149,"-")</f>
        <v>0.57751225490196079</v>
      </c>
      <c r="P154" s="341"/>
      <c r="Q154" s="38" t="s">
        <v>176</v>
      </c>
      <c r="R154" s="45">
        <v>1765</v>
      </c>
      <c r="S154" s="124">
        <f t="shared" ref="S154" si="1157">IFERROR(R154/P149,"-")</f>
        <v>0.6984566679857539</v>
      </c>
      <c r="T154" s="341"/>
      <c r="U154" s="38" t="s">
        <v>176</v>
      </c>
      <c r="V154" s="45">
        <v>1350</v>
      </c>
      <c r="W154" s="124">
        <f t="shared" ref="W154" si="1158">IFERROR(V154/T149,"-")</f>
        <v>0.74503311258278149</v>
      </c>
      <c r="X154" s="341"/>
      <c r="Y154" s="38" t="s">
        <v>176</v>
      </c>
      <c r="Z154" s="45">
        <v>751</v>
      </c>
      <c r="AA154" s="124">
        <f t="shared" ref="AA154" si="1159">IFERROR(Z154/X149,"-")</f>
        <v>0.72003835091083412</v>
      </c>
      <c r="AB154" s="341"/>
      <c r="AC154" s="38" t="s">
        <v>176</v>
      </c>
      <c r="AD154" s="45">
        <v>257</v>
      </c>
      <c r="AE154" s="124">
        <f t="shared" ref="AE154" si="1160">IFERROR(AD154/AB149,"-")</f>
        <v>0.70410958904109588</v>
      </c>
      <c r="AF154" s="341"/>
      <c r="AG154" s="38" t="s">
        <v>176</v>
      </c>
      <c r="AH154" s="45">
        <v>6062</v>
      </c>
      <c r="AI154" s="124">
        <f t="shared" ref="AI154" si="1161">IFERROR(AH154/AF149,"-")</f>
        <v>0.66637352973507746</v>
      </c>
    </row>
    <row r="155" spans="2:35" s="20" customFormat="1">
      <c r="B155" s="298">
        <v>26</v>
      </c>
      <c r="C155" s="350" t="s">
        <v>37</v>
      </c>
      <c r="D155" s="339">
        <f>'市区町村別_在宅(医科)'!D32</f>
        <v>644</v>
      </c>
      <c r="E155" s="30" t="s">
        <v>86</v>
      </c>
      <c r="F155" s="242">
        <v>36</v>
      </c>
      <c r="G155" s="121">
        <f t="shared" ref="G155" si="1162">IFERROR(F155/D155,"-")</f>
        <v>5.5900621118012424E-2</v>
      </c>
      <c r="H155" s="339">
        <f>'市区町村別_在宅(医科)'!M32</f>
        <v>1185</v>
      </c>
      <c r="I155" s="30" t="s">
        <v>86</v>
      </c>
      <c r="J155" s="242">
        <v>64</v>
      </c>
      <c r="K155" s="121">
        <f t="shared" ref="K155" si="1163">IFERROR(J155/H155,"-")</f>
        <v>5.4008438818565402E-2</v>
      </c>
      <c r="L155" s="339">
        <f>'市区町村別_在宅(医科)'!V32</f>
        <v>51292</v>
      </c>
      <c r="M155" s="30" t="s">
        <v>86</v>
      </c>
      <c r="N155" s="242">
        <v>3365</v>
      </c>
      <c r="O155" s="121">
        <f t="shared" ref="O155" si="1164">IFERROR(N155/L155,"-")</f>
        <v>6.5604772674101225E-2</v>
      </c>
      <c r="P155" s="339">
        <f>'市区町村別_在宅(医科)'!AE32</f>
        <v>36161</v>
      </c>
      <c r="Q155" s="30" t="s">
        <v>86</v>
      </c>
      <c r="R155" s="242">
        <v>4946</v>
      </c>
      <c r="S155" s="132">
        <f t="shared" ref="S155" si="1165">IFERROR(R155/P155,"-")</f>
        <v>0.13677719089626947</v>
      </c>
      <c r="T155" s="339">
        <f>'市区町村別_在宅(医科)'!AN32</f>
        <v>22319</v>
      </c>
      <c r="U155" s="30" t="s">
        <v>86</v>
      </c>
      <c r="V155" s="242">
        <v>4793</v>
      </c>
      <c r="W155" s="121">
        <f t="shared" ref="W155" si="1166">IFERROR(V155/T155,"-")</f>
        <v>0.21474976477440746</v>
      </c>
      <c r="X155" s="339">
        <f>'市区町村別_在宅(医科)'!AW32</f>
        <v>10529</v>
      </c>
      <c r="Y155" s="30" t="s">
        <v>86</v>
      </c>
      <c r="Z155" s="242">
        <v>2859</v>
      </c>
      <c r="AA155" s="121">
        <f t="shared" ref="AA155" si="1167">IFERROR(Z155/X155,"-")</f>
        <v>0.2715357583816127</v>
      </c>
      <c r="AB155" s="339">
        <f>'市区町村別_在宅(医科)'!BF32</f>
        <v>3820</v>
      </c>
      <c r="AC155" s="30" t="s">
        <v>86</v>
      </c>
      <c r="AD155" s="242">
        <v>1042</v>
      </c>
      <c r="AE155" s="121">
        <f t="shared" ref="AE155" si="1168">IFERROR(AD155/AB155,"-")</f>
        <v>0.27277486910994764</v>
      </c>
      <c r="AF155" s="339">
        <f>'市区町村別_在宅(医科)'!BO32</f>
        <v>125950</v>
      </c>
      <c r="AG155" s="30" t="s">
        <v>86</v>
      </c>
      <c r="AH155" s="242">
        <v>17105</v>
      </c>
      <c r="AI155" s="132">
        <f t="shared" ref="AI155" si="1169">IFERROR(AH155/AF155,"-")</f>
        <v>0.13580786026200872</v>
      </c>
    </row>
    <row r="156" spans="2:35" s="20" customFormat="1">
      <c r="B156" s="316"/>
      <c r="C156" s="351"/>
      <c r="D156" s="340"/>
      <c r="E156" s="31" t="s">
        <v>87</v>
      </c>
      <c r="F156" s="43">
        <v>192</v>
      </c>
      <c r="G156" s="122">
        <f t="shared" ref="G156" si="1170">IFERROR(F156/D155,"-")</f>
        <v>0.29813664596273293</v>
      </c>
      <c r="H156" s="340"/>
      <c r="I156" s="31" t="s">
        <v>87</v>
      </c>
      <c r="J156" s="43">
        <v>452</v>
      </c>
      <c r="K156" s="122">
        <f t="shared" ref="K156" si="1171">IFERROR(J156/H155,"-")</f>
        <v>0.38143459915611816</v>
      </c>
      <c r="L156" s="340"/>
      <c r="M156" s="31" t="s">
        <v>87</v>
      </c>
      <c r="N156" s="43">
        <v>11879</v>
      </c>
      <c r="O156" s="122">
        <f t="shared" ref="O156" si="1172">IFERROR(N156/L155,"-")</f>
        <v>0.23159557045933088</v>
      </c>
      <c r="P156" s="340"/>
      <c r="Q156" s="31" t="s">
        <v>87</v>
      </c>
      <c r="R156" s="43">
        <v>10756</v>
      </c>
      <c r="S156" s="133">
        <f t="shared" ref="S156" si="1173">IFERROR(R156/P155,"-")</f>
        <v>0.29744752634053262</v>
      </c>
      <c r="T156" s="340"/>
      <c r="U156" s="31" t="s">
        <v>87</v>
      </c>
      <c r="V156" s="43">
        <v>7199</v>
      </c>
      <c r="W156" s="122">
        <f t="shared" ref="W156" si="1174">IFERROR(V156/T155,"-")</f>
        <v>0.32255029347192976</v>
      </c>
      <c r="X156" s="340"/>
      <c r="Y156" s="31" t="s">
        <v>87</v>
      </c>
      <c r="Z156" s="43">
        <v>3277</v>
      </c>
      <c r="AA156" s="122">
        <f t="shared" ref="AA156" si="1175">IFERROR(Z156/X155,"-")</f>
        <v>0.31123563491309714</v>
      </c>
      <c r="AB156" s="340"/>
      <c r="AC156" s="31" t="s">
        <v>87</v>
      </c>
      <c r="AD156" s="43">
        <v>1142</v>
      </c>
      <c r="AE156" s="122">
        <f t="shared" ref="AE156" si="1176">IFERROR(AD156/AB155,"-")</f>
        <v>0.29895287958115185</v>
      </c>
      <c r="AF156" s="340"/>
      <c r="AG156" s="31" t="s">
        <v>87</v>
      </c>
      <c r="AH156" s="43">
        <v>34897</v>
      </c>
      <c r="AI156" s="133">
        <f t="shared" ref="AI156" si="1177">IFERROR(AH156/AF155,"-")</f>
        <v>0.27707026597856294</v>
      </c>
    </row>
    <row r="157" spans="2:35" s="20" customFormat="1">
      <c r="B157" s="316"/>
      <c r="C157" s="351"/>
      <c r="D157" s="340"/>
      <c r="E157" s="34" t="s">
        <v>88</v>
      </c>
      <c r="F157" s="43">
        <v>211</v>
      </c>
      <c r="G157" s="122">
        <f t="shared" ref="G157" si="1178">IFERROR(F157/D155,"-")</f>
        <v>0.32763975155279501</v>
      </c>
      <c r="H157" s="340"/>
      <c r="I157" s="34" t="s">
        <v>88</v>
      </c>
      <c r="J157" s="43">
        <v>416</v>
      </c>
      <c r="K157" s="122">
        <f t="shared" ref="K157" si="1179">IFERROR(J157/H155,"-")</f>
        <v>0.35105485232067513</v>
      </c>
      <c r="L157" s="340"/>
      <c r="M157" s="34" t="s">
        <v>88</v>
      </c>
      <c r="N157" s="43">
        <v>17919</v>
      </c>
      <c r="O157" s="122">
        <f t="shared" ref="O157" si="1180">IFERROR(N157/L155,"-")</f>
        <v>0.3493527255712392</v>
      </c>
      <c r="P157" s="340"/>
      <c r="Q157" s="34" t="s">
        <v>88</v>
      </c>
      <c r="R157" s="43">
        <v>14973</v>
      </c>
      <c r="S157" s="133">
        <f t="shared" ref="S157" si="1181">IFERROR(R157/P155,"-")</f>
        <v>0.41406487652443241</v>
      </c>
      <c r="T157" s="340"/>
      <c r="U157" s="34" t="s">
        <v>88</v>
      </c>
      <c r="V157" s="43">
        <v>9359</v>
      </c>
      <c r="W157" s="122">
        <f t="shared" ref="W157" si="1182">IFERROR(V157/T155,"-")</f>
        <v>0.41932882297593976</v>
      </c>
      <c r="X157" s="340"/>
      <c r="Y157" s="34" t="s">
        <v>88</v>
      </c>
      <c r="Z157" s="43">
        <v>3954</v>
      </c>
      <c r="AA157" s="122">
        <f t="shared" ref="AA157" si="1183">IFERROR(Z157/X155,"-")</f>
        <v>0.37553423876911385</v>
      </c>
      <c r="AB157" s="340"/>
      <c r="AC157" s="34" t="s">
        <v>88</v>
      </c>
      <c r="AD157" s="43">
        <v>1129</v>
      </c>
      <c r="AE157" s="122">
        <f t="shared" ref="AE157" si="1184">IFERROR(AD157/AB155,"-")</f>
        <v>0.29554973821989527</v>
      </c>
      <c r="AF157" s="340"/>
      <c r="AG157" s="34" t="s">
        <v>88</v>
      </c>
      <c r="AH157" s="43">
        <v>47961</v>
      </c>
      <c r="AI157" s="133">
        <f t="shared" ref="AI157" si="1185">IFERROR(AH157/AF155,"-")</f>
        <v>0.38079396585946806</v>
      </c>
    </row>
    <row r="158" spans="2:35" s="20" customFormat="1">
      <c r="B158" s="316"/>
      <c r="C158" s="351"/>
      <c r="D158" s="340"/>
      <c r="E158" s="34" t="s">
        <v>89</v>
      </c>
      <c r="F158" s="43">
        <v>43</v>
      </c>
      <c r="G158" s="122">
        <f t="shared" ref="G158" si="1186">IFERROR(F158/D155,"-")</f>
        <v>6.6770186335403728E-2</v>
      </c>
      <c r="H158" s="340"/>
      <c r="I158" s="34" t="s">
        <v>89</v>
      </c>
      <c r="J158" s="43">
        <v>114</v>
      </c>
      <c r="K158" s="122">
        <f t="shared" ref="K158" si="1187">IFERROR(J158/H155,"-")</f>
        <v>9.6202531645569619E-2</v>
      </c>
      <c r="L158" s="340"/>
      <c r="M158" s="34" t="s">
        <v>89</v>
      </c>
      <c r="N158" s="43">
        <v>3584</v>
      </c>
      <c r="O158" s="122">
        <f t="shared" ref="O158" si="1188">IFERROR(N158/L155,"-")</f>
        <v>6.9874444357794593E-2</v>
      </c>
      <c r="P158" s="340"/>
      <c r="Q158" s="34" t="s">
        <v>89</v>
      </c>
      <c r="R158" s="43">
        <v>4052</v>
      </c>
      <c r="S158" s="133">
        <f t="shared" ref="S158" si="1189">IFERROR(R158/P155,"-")</f>
        <v>0.11205442327369265</v>
      </c>
      <c r="T158" s="340"/>
      <c r="U158" s="34" t="s">
        <v>89</v>
      </c>
      <c r="V158" s="43">
        <v>3508</v>
      </c>
      <c r="W158" s="122">
        <f t="shared" ref="W158" si="1190">IFERROR(V158/T155,"-")</f>
        <v>0.15717550069447556</v>
      </c>
      <c r="X158" s="340"/>
      <c r="Y158" s="34" t="s">
        <v>89</v>
      </c>
      <c r="Z158" s="43">
        <v>1897</v>
      </c>
      <c r="AA158" s="122">
        <f t="shared" ref="AA158" si="1191">IFERROR(Z158/X155,"-")</f>
        <v>0.18016905689049292</v>
      </c>
      <c r="AB158" s="340"/>
      <c r="AC158" s="34" t="s">
        <v>89</v>
      </c>
      <c r="AD158" s="43">
        <v>664</v>
      </c>
      <c r="AE158" s="122">
        <f t="shared" ref="AE158" si="1192">IFERROR(AD158/AB155,"-")</f>
        <v>0.17382198952879582</v>
      </c>
      <c r="AF158" s="340"/>
      <c r="AG158" s="34" t="s">
        <v>89</v>
      </c>
      <c r="AH158" s="43">
        <v>13862</v>
      </c>
      <c r="AI158" s="133">
        <f t="shared" ref="AI158" si="1193">IFERROR(AH158/AF155,"-")</f>
        <v>0.1100595474394601</v>
      </c>
    </row>
    <row r="159" spans="2:35" s="20" customFormat="1">
      <c r="B159" s="316"/>
      <c r="C159" s="351"/>
      <c r="D159" s="340"/>
      <c r="E159" s="35" t="s">
        <v>90</v>
      </c>
      <c r="F159" s="44">
        <v>142</v>
      </c>
      <c r="G159" s="123">
        <f t="shared" ref="G159" si="1194">IFERROR(F159/D155,"-")</f>
        <v>0.22049689440993789</v>
      </c>
      <c r="H159" s="340"/>
      <c r="I159" s="35" t="s">
        <v>90</v>
      </c>
      <c r="J159" s="44">
        <v>372</v>
      </c>
      <c r="K159" s="123">
        <f t="shared" ref="K159" si="1195">IFERROR(J159/H155,"-")</f>
        <v>0.3139240506329114</v>
      </c>
      <c r="L159" s="340"/>
      <c r="M159" s="35" t="s">
        <v>90</v>
      </c>
      <c r="N159" s="44">
        <v>10997</v>
      </c>
      <c r="O159" s="123">
        <f t="shared" ref="O159" si="1196">IFERROR(N159/L155,"-")</f>
        <v>0.21439990641815487</v>
      </c>
      <c r="P159" s="340"/>
      <c r="Q159" s="35" t="s">
        <v>90</v>
      </c>
      <c r="R159" s="44">
        <v>9614</v>
      </c>
      <c r="S159" s="134">
        <f t="shared" ref="S159" si="1197">IFERROR(R159/P155,"-")</f>
        <v>0.26586654130140208</v>
      </c>
      <c r="T159" s="340"/>
      <c r="U159" s="35" t="s">
        <v>90</v>
      </c>
      <c r="V159" s="44">
        <v>6497</v>
      </c>
      <c r="W159" s="123">
        <f t="shared" ref="W159" si="1198">IFERROR(V159/T155,"-")</f>
        <v>0.29109727138312647</v>
      </c>
      <c r="X159" s="340"/>
      <c r="Y159" s="35" t="s">
        <v>90</v>
      </c>
      <c r="Z159" s="44">
        <v>2962</v>
      </c>
      <c r="AA159" s="123">
        <f t="shared" ref="AA159" si="1199">IFERROR(Z159/X155,"-")</f>
        <v>0.28131826384272013</v>
      </c>
      <c r="AB159" s="340"/>
      <c r="AC159" s="35" t="s">
        <v>90</v>
      </c>
      <c r="AD159" s="44">
        <v>927</v>
      </c>
      <c r="AE159" s="123">
        <f t="shared" ref="AE159" si="1200">IFERROR(AD159/AB155,"-")</f>
        <v>0.24267015706806283</v>
      </c>
      <c r="AF159" s="340"/>
      <c r="AG159" s="35" t="s">
        <v>90</v>
      </c>
      <c r="AH159" s="44">
        <v>31511</v>
      </c>
      <c r="AI159" s="134">
        <f t="shared" ref="AI159" si="1201">IFERROR(AH159/AF155,"-")</f>
        <v>0.25018658197697496</v>
      </c>
    </row>
    <row r="160" spans="2:35" s="20" customFormat="1" ht="24">
      <c r="B160" s="299"/>
      <c r="C160" s="352"/>
      <c r="D160" s="341"/>
      <c r="E160" s="38" t="s">
        <v>176</v>
      </c>
      <c r="F160" s="45">
        <v>399</v>
      </c>
      <c r="G160" s="124">
        <f t="shared" ref="G160" si="1202">IFERROR(F160/D155,"-")</f>
        <v>0.61956521739130432</v>
      </c>
      <c r="H160" s="341"/>
      <c r="I160" s="38" t="s">
        <v>176</v>
      </c>
      <c r="J160" s="45">
        <v>839</v>
      </c>
      <c r="K160" s="124">
        <f t="shared" ref="K160" si="1203">IFERROR(J160/H155,"-")</f>
        <v>0.70801687763713084</v>
      </c>
      <c r="L160" s="341"/>
      <c r="M160" s="38" t="s">
        <v>176</v>
      </c>
      <c r="N160" s="45">
        <v>30260</v>
      </c>
      <c r="O160" s="124">
        <f t="shared" ref="O160" si="1204">IFERROR(N160/L155,"-")</f>
        <v>0.58995554862356703</v>
      </c>
      <c r="P160" s="341"/>
      <c r="Q160" s="38" t="s">
        <v>176</v>
      </c>
      <c r="R160" s="45">
        <v>25166</v>
      </c>
      <c r="S160" s="124">
        <f t="shared" ref="S160" si="1205">IFERROR(R160/P155,"-")</f>
        <v>0.6959431431652886</v>
      </c>
      <c r="T160" s="341"/>
      <c r="U160" s="38" t="s">
        <v>176</v>
      </c>
      <c r="V160" s="45">
        <v>16558</v>
      </c>
      <c r="W160" s="124">
        <f t="shared" ref="W160" si="1206">IFERROR(V160/T155,"-")</f>
        <v>0.74187911644786952</v>
      </c>
      <c r="X160" s="341"/>
      <c r="Y160" s="38" t="s">
        <v>176</v>
      </c>
      <c r="Z160" s="45">
        <v>7699</v>
      </c>
      <c r="AA160" s="124">
        <f t="shared" ref="AA160" si="1207">IFERROR(Z160/X155,"-")</f>
        <v>0.73121853927248548</v>
      </c>
      <c r="AB160" s="341"/>
      <c r="AC160" s="38" t="s">
        <v>176</v>
      </c>
      <c r="AD160" s="45">
        <v>2563</v>
      </c>
      <c r="AE160" s="124">
        <f t="shared" ref="AE160" si="1208">IFERROR(AD160/AB155,"-")</f>
        <v>0.6709424083769634</v>
      </c>
      <c r="AF160" s="341"/>
      <c r="AG160" s="38" t="s">
        <v>176</v>
      </c>
      <c r="AH160" s="45">
        <v>83484</v>
      </c>
      <c r="AI160" s="124">
        <f t="shared" ref="AI160" si="1209">IFERROR(AH160/AF155,"-")</f>
        <v>0.66283445811830088</v>
      </c>
    </row>
    <row r="161" spans="2:35" s="20" customFormat="1">
      <c r="B161" s="298">
        <v>27</v>
      </c>
      <c r="C161" s="350" t="s">
        <v>38</v>
      </c>
      <c r="D161" s="339">
        <f>'市区町村別_在宅(医科)'!D33</f>
        <v>131</v>
      </c>
      <c r="E161" s="30" t="s">
        <v>86</v>
      </c>
      <c r="F161" s="242">
        <v>11</v>
      </c>
      <c r="G161" s="121">
        <f t="shared" ref="G161" si="1210">IFERROR(F161/D161,"-")</f>
        <v>8.3969465648854963E-2</v>
      </c>
      <c r="H161" s="339">
        <f>'市区町村別_在宅(医科)'!M33</f>
        <v>174</v>
      </c>
      <c r="I161" s="30" t="s">
        <v>86</v>
      </c>
      <c r="J161" s="242">
        <v>5</v>
      </c>
      <c r="K161" s="121">
        <f t="shared" ref="K161" si="1211">IFERROR(J161/H161,"-")</f>
        <v>2.8735632183908046E-2</v>
      </c>
      <c r="L161" s="339">
        <f>'市区町村別_在宅(医科)'!V33</f>
        <v>8055</v>
      </c>
      <c r="M161" s="30" t="s">
        <v>86</v>
      </c>
      <c r="N161" s="242">
        <v>565</v>
      </c>
      <c r="O161" s="121">
        <f t="shared" ref="O161" si="1212">IFERROR(N161/L161,"-")</f>
        <v>7.0142768466790809E-2</v>
      </c>
      <c r="P161" s="339">
        <f>'市区町村別_在宅(医科)'!AE33</f>
        <v>6059</v>
      </c>
      <c r="Q161" s="30" t="s">
        <v>86</v>
      </c>
      <c r="R161" s="242">
        <v>797</v>
      </c>
      <c r="S161" s="132">
        <f t="shared" ref="S161" si="1213">IFERROR(R161/P161,"-")</f>
        <v>0.13153985806238652</v>
      </c>
      <c r="T161" s="339">
        <f>'市区町村別_在宅(医科)'!AN33</f>
        <v>4344</v>
      </c>
      <c r="U161" s="30" t="s">
        <v>86</v>
      </c>
      <c r="V161" s="242">
        <v>948</v>
      </c>
      <c r="W161" s="121">
        <f t="shared" ref="W161" si="1214">IFERROR(V161/T161,"-")</f>
        <v>0.21823204419889503</v>
      </c>
      <c r="X161" s="339">
        <f>'市区町村別_在宅(医科)'!AW33</f>
        <v>2285</v>
      </c>
      <c r="Y161" s="30" t="s">
        <v>86</v>
      </c>
      <c r="Z161" s="242">
        <v>576</v>
      </c>
      <c r="AA161" s="121">
        <f t="shared" ref="AA161" si="1215">IFERROR(Z161/X161,"-")</f>
        <v>0.25207877461706785</v>
      </c>
      <c r="AB161" s="339">
        <f>'市区町村別_在宅(医科)'!BF33</f>
        <v>806</v>
      </c>
      <c r="AC161" s="30" t="s">
        <v>86</v>
      </c>
      <c r="AD161" s="242">
        <v>219</v>
      </c>
      <c r="AE161" s="121">
        <f t="shared" ref="AE161" si="1216">IFERROR(AD161/AB161,"-")</f>
        <v>0.27171215880893301</v>
      </c>
      <c r="AF161" s="339">
        <f>'市区町村別_在宅(医科)'!BO33</f>
        <v>21854</v>
      </c>
      <c r="AG161" s="30" t="s">
        <v>86</v>
      </c>
      <c r="AH161" s="242">
        <v>3121</v>
      </c>
      <c r="AI161" s="132">
        <f t="shared" ref="AI161" si="1217">IFERROR(AH161/AF161,"-")</f>
        <v>0.14281138464354351</v>
      </c>
    </row>
    <row r="162" spans="2:35" s="20" customFormat="1">
      <c r="B162" s="316"/>
      <c r="C162" s="351"/>
      <c r="D162" s="340"/>
      <c r="E162" s="31" t="s">
        <v>87</v>
      </c>
      <c r="F162" s="43">
        <v>36</v>
      </c>
      <c r="G162" s="122">
        <f t="shared" ref="G162" si="1218">IFERROR(F162/D161,"-")</f>
        <v>0.27480916030534353</v>
      </c>
      <c r="H162" s="340"/>
      <c r="I162" s="31" t="s">
        <v>87</v>
      </c>
      <c r="J162" s="43">
        <v>51</v>
      </c>
      <c r="K162" s="122">
        <f t="shared" ref="K162" si="1219">IFERROR(J162/H161,"-")</f>
        <v>0.29310344827586204</v>
      </c>
      <c r="L162" s="340"/>
      <c r="M162" s="31" t="s">
        <v>87</v>
      </c>
      <c r="N162" s="43">
        <v>1872</v>
      </c>
      <c r="O162" s="122">
        <f t="shared" ref="O162" si="1220">IFERROR(N162/L161,"-")</f>
        <v>0.23240223463687151</v>
      </c>
      <c r="P162" s="340"/>
      <c r="Q162" s="31" t="s">
        <v>87</v>
      </c>
      <c r="R162" s="43">
        <v>1754</v>
      </c>
      <c r="S162" s="133">
        <f t="shared" ref="S162" si="1221">IFERROR(R162/P161,"-")</f>
        <v>0.2894867139792045</v>
      </c>
      <c r="T162" s="340"/>
      <c r="U162" s="31" t="s">
        <v>87</v>
      </c>
      <c r="V162" s="43">
        <v>1335</v>
      </c>
      <c r="W162" s="122">
        <f t="shared" ref="W162" si="1222">IFERROR(V162/T161,"-")</f>
        <v>0.30732044198895025</v>
      </c>
      <c r="X162" s="340"/>
      <c r="Y162" s="31" t="s">
        <v>87</v>
      </c>
      <c r="Z162" s="43">
        <v>630</v>
      </c>
      <c r="AA162" s="122">
        <f t="shared" ref="AA162" si="1223">IFERROR(Z162/X161,"-")</f>
        <v>0.27571115973741794</v>
      </c>
      <c r="AB162" s="340"/>
      <c r="AC162" s="31" t="s">
        <v>87</v>
      </c>
      <c r="AD162" s="43">
        <v>193</v>
      </c>
      <c r="AE162" s="122">
        <f t="shared" ref="AE162" si="1224">IFERROR(AD162/AB161,"-")</f>
        <v>0.23945409429280398</v>
      </c>
      <c r="AF162" s="340"/>
      <c r="AG162" s="31" t="s">
        <v>87</v>
      </c>
      <c r="AH162" s="43">
        <v>5871</v>
      </c>
      <c r="AI162" s="133">
        <f t="shared" ref="AI162" si="1225">IFERROR(AH162/AF161,"-")</f>
        <v>0.26864647204173148</v>
      </c>
    </row>
    <row r="163" spans="2:35" s="20" customFormat="1">
      <c r="B163" s="316"/>
      <c r="C163" s="351"/>
      <c r="D163" s="340"/>
      <c r="E163" s="34" t="s">
        <v>88</v>
      </c>
      <c r="F163" s="43">
        <v>35</v>
      </c>
      <c r="G163" s="122">
        <f t="shared" ref="G163" si="1226">IFERROR(F163/D161,"-")</f>
        <v>0.26717557251908397</v>
      </c>
      <c r="H163" s="340"/>
      <c r="I163" s="34" t="s">
        <v>88</v>
      </c>
      <c r="J163" s="43">
        <v>56</v>
      </c>
      <c r="K163" s="122">
        <f t="shared" ref="K163" si="1227">IFERROR(J163/H161,"-")</f>
        <v>0.32183908045977011</v>
      </c>
      <c r="L163" s="340"/>
      <c r="M163" s="34" t="s">
        <v>88</v>
      </c>
      <c r="N163" s="43">
        <v>2566</v>
      </c>
      <c r="O163" s="122">
        <f t="shared" ref="O163" si="1228">IFERROR(N163/L161,"-")</f>
        <v>0.31855990068280571</v>
      </c>
      <c r="P163" s="340"/>
      <c r="Q163" s="34" t="s">
        <v>88</v>
      </c>
      <c r="R163" s="43">
        <v>2304</v>
      </c>
      <c r="S163" s="133">
        <f t="shared" ref="S163" si="1229">IFERROR(R163/P161,"-")</f>
        <v>0.38026076910381251</v>
      </c>
      <c r="T163" s="340"/>
      <c r="U163" s="34" t="s">
        <v>88</v>
      </c>
      <c r="V163" s="43">
        <v>1627</v>
      </c>
      <c r="W163" s="122">
        <f t="shared" ref="W163" si="1230">IFERROR(V163/T161,"-")</f>
        <v>0.37453959484346222</v>
      </c>
      <c r="X163" s="340"/>
      <c r="Y163" s="34" t="s">
        <v>88</v>
      </c>
      <c r="Z163" s="43">
        <v>758</v>
      </c>
      <c r="AA163" s="122">
        <f t="shared" ref="AA163" si="1231">IFERROR(Z163/X161,"-")</f>
        <v>0.33172866520787747</v>
      </c>
      <c r="AB163" s="340"/>
      <c r="AC163" s="34" t="s">
        <v>88</v>
      </c>
      <c r="AD163" s="43">
        <v>216</v>
      </c>
      <c r="AE163" s="122">
        <f t="shared" ref="AE163" si="1232">IFERROR(AD163/AB161,"-")</f>
        <v>0.26799007444168732</v>
      </c>
      <c r="AF163" s="340"/>
      <c r="AG163" s="34" t="s">
        <v>88</v>
      </c>
      <c r="AH163" s="43">
        <v>7562</v>
      </c>
      <c r="AI163" s="133">
        <f t="shared" ref="AI163" si="1233">IFERROR(AH163/AF161,"-")</f>
        <v>0.34602361123821723</v>
      </c>
    </row>
    <row r="164" spans="2:35" s="20" customFormat="1">
      <c r="B164" s="316"/>
      <c r="C164" s="351"/>
      <c r="D164" s="340"/>
      <c r="E164" s="34" t="s">
        <v>89</v>
      </c>
      <c r="F164" s="43">
        <v>10</v>
      </c>
      <c r="G164" s="122">
        <f t="shared" ref="G164" si="1234">IFERROR(F164/D161,"-")</f>
        <v>7.6335877862595422E-2</v>
      </c>
      <c r="H164" s="340"/>
      <c r="I164" s="34" t="s">
        <v>89</v>
      </c>
      <c r="J164" s="43">
        <v>15</v>
      </c>
      <c r="K164" s="122">
        <f t="shared" ref="K164" si="1235">IFERROR(J164/H161,"-")</f>
        <v>8.6206896551724144E-2</v>
      </c>
      <c r="L164" s="340"/>
      <c r="M164" s="34" t="s">
        <v>89</v>
      </c>
      <c r="N164" s="43">
        <v>613</v>
      </c>
      <c r="O164" s="122">
        <f t="shared" ref="O164" si="1236">IFERROR(N164/L161,"-")</f>
        <v>7.6101800124146496E-2</v>
      </c>
      <c r="P164" s="340"/>
      <c r="Q164" s="34" t="s">
        <v>89</v>
      </c>
      <c r="R164" s="43">
        <v>720</v>
      </c>
      <c r="S164" s="133">
        <f t="shared" ref="S164" si="1237">IFERROR(R164/P161,"-")</f>
        <v>0.11883149034494141</v>
      </c>
      <c r="T164" s="340"/>
      <c r="U164" s="34" t="s">
        <v>89</v>
      </c>
      <c r="V164" s="43">
        <v>685</v>
      </c>
      <c r="W164" s="122">
        <f t="shared" ref="W164" si="1238">IFERROR(V164/T161,"-")</f>
        <v>0.15768876611418048</v>
      </c>
      <c r="X164" s="340"/>
      <c r="Y164" s="34" t="s">
        <v>89</v>
      </c>
      <c r="Z164" s="43">
        <v>402</v>
      </c>
      <c r="AA164" s="122">
        <f t="shared" ref="AA164" si="1239">IFERROR(Z164/X161,"-")</f>
        <v>0.17592997811816194</v>
      </c>
      <c r="AB164" s="340"/>
      <c r="AC164" s="34" t="s">
        <v>89</v>
      </c>
      <c r="AD164" s="43">
        <v>118</v>
      </c>
      <c r="AE164" s="122">
        <f t="shared" ref="AE164" si="1240">IFERROR(AD164/AB161,"-")</f>
        <v>0.14640198511166252</v>
      </c>
      <c r="AF164" s="340"/>
      <c r="AG164" s="34" t="s">
        <v>89</v>
      </c>
      <c r="AH164" s="43">
        <v>2563</v>
      </c>
      <c r="AI164" s="133">
        <f t="shared" ref="AI164" si="1241">IFERROR(AH164/AF161,"-")</f>
        <v>0.11727830145511119</v>
      </c>
    </row>
    <row r="165" spans="2:35" s="20" customFormat="1">
      <c r="B165" s="316"/>
      <c r="C165" s="351"/>
      <c r="D165" s="340"/>
      <c r="E165" s="35" t="s">
        <v>90</v>
      </c>
      <c r="F165" s="44">
        <v>31</v>
      </c>
      <c r="G165" s="123">
        <f t="shared" ref="G165" si="1242">IFERROR(F165/D161,"-")</f>
        <v>0.23664122137404581</v>
      </c>
      <c r="H165" s="340"/>
      <c r="I165" s="35" t="s">
        <v>90</v>
      </c>
      <c r="J165" s="44">
        <v>53</v>
      </c>
      <c r="K165" s="123">
        <f t="shared" ref="K165" si="1243">IFERROR(J165/H161,"-")</f>
        <v>0.3045977011494253</v>
      </c>
      <c r="L165" s="340"/>
      <c r="M165" s="35" t="s">
        <v>90</v>
      </c>
      <c r="N165" s="44">
        <v>1865</v>
      </c>
      <c r="O165" s="123">
        <f t="shared" ref="O165" si="1244">IFERROR(N165/L161,"-")</f>
        <v>0.23153320918684048</v>
      </c>
      <c r="P165" s="340"/>
      <c r="Q165" s="35" t="s">
        <v>90</v>
      </c>
      <c r="R165" s="44">
        <v>1637</v>
      </c>
      <c r="S165" s="134">
        <f t="shared" ref="S165" si="1245">IFERROR(R165/P161,"-")</f>
        <v>0.27017659679815154</v>
      </c>
      <c r="T165" s="340"/>
      <c r="U165" s="35" t="s">
        <v>90</v>
      </c>
      <c r="V165" s="44">
        <v>1278</v>
      </c>
      <c r="W165" s="123">
        <f t="shared" ref="W165" si="1246">IFERROR(V165/T161,"-")</f>
        <v>0.29419889502762431</v>
      </c>
      <c r="X165" s="340"/>
      <c r="Y165" s="35" t="s">
        <v>90</v>
      </c>
      <c r="Z165" s="44">
        <v>624</v>
      </c>
      <c r="AA165" s="123">
        <f t="shared" ref="AA165" si="1247">IFERROR(Z165/X161,"-")</f>
        <v>0.27308533916849015</v>
      </c>
      <c r="AB165" s="340"/>
      <c r="AC165" s="35" t="s">
        <v>90</v>
      </c>
      <c r="AD165" s="44">
        <v>180</v>
      </c>
      <c r="AE165" s="123">
        <f t="shared" ref="AE165" si="1248">IFERROR(AD165/AB161,"-")</f>
        <v>0.22332506203473945</v>
      </c>
      <c r="AF165" s="340"/>
      <c r="AG165" s="35" t="s">
        <v>90</v>
      </c>
      <c r="AH165" s="44">
        <v>5668</v>
      </c>
      <c r="AI165" s="134">
        <f t="shared" ref="AI165" si="1249">IFERROR(AH165/AF161,"-")</f>
        <v>0.25935755468106525</v>
      </c>
    </row>
    <row r="166" spans="2:35" s="20" customFormat="1" ht="24">
      <c r="B166" s="299"/>
      <c r="C166" s="352"/>
      <c r="D166" s="341"/>
      <c r="E166" s="38" t="s">
        <v>176</v>
      </c>
      <c r="F166" s="45">
        <v>77</v>
      </c>
      <c r="G166" s="124">
        <f t="shared" ref="G166" si="1250">IFERROR(F166/D161,"-")</f>
        <v>0.58778625954198471</v>
      </c>
      <c r="H166" s="341"/>
      <c r="I166" s="38" t="s">
        <v>176</v>
      </c>
      <c r="J166" s="45">
        <v>110</v>
      </c>
      <c r="K166" s="124">
        <f t="shared" ref="K166" si="1251">IFERROR(J166/H161,"-")</f>
        <v>0.63218390804597702</v>
      </c>
      <c r="L166" s="341"/>
      <c r="M166" s="38" t="s">
        <v>176</v>
      </c>
      <c r="N166" s="45">
        <v>4649</v>
      </c>
      <c r="O166" s="124">
        <f t="shared" ref="O166" si="1252">IFERROR(N166/L161,"-")</f>
        <v>0.5771570453134699</v>
      </c>
      <c r="P166" s="341"/>
      <c r="Q166" s="38" t="s">
        <v>176</v>
      </c>
      <c r="R166" s="45">
        <v>4047</v>
      </c>
      <c r="S166" s="124">
        <f t="shared" ref="S166" si="1253">IFERROR(R166/P161,"-")</f>
        <v>0.66793200198052483</v>
      </c>
      <c r="T166" s="341"/>
      <c r="U166" s="38" t="s">
        <v>176</v>
      </c>
      <c r="V166" s="45">
        <v>3054</v>
      </c>
      <c r="W166" s="124">
        <f t="shared" ref="W166" si="1254">IFERROR(V166/T161,"-")</f>
        <v>0.70303867403314912</v>
      </c>
      <c r="X166" s="341"/>
      <c r="Y166" s="38" t="s">
        <v>176</v>
      </c>
      <c r="Z166" s="45">
        <v>1568</v>
      </c>
      <c r="AA166" s="124">
        <f t="shared" ref="AA166" si="1255">IFERROR(Z166/X161,"-")</f>
        <v>0.68621444201312909</v>
      </c>
      <c r="AB166" s="341"/>
      <c r="AC166" s="38" t="s">
        <v>176</v>
      </c>
      <c r="AD166" s="45">
        <v>500</v>
      </c>
      <c r="AE166" s="124">
        <f t="shared" ref="AE166" si="1256">IFERROR(AD166/AB161,"-")</f>
        <v>0.6203473945409429</v>
      </c>
      <c r="AF166" s="341"/>
      <c r="AG166" s="38" t="s">
        <v>176</v>
      </c>
      <c r="AH166" s="45">
        <v>14005</v>
      </c>
      <c r="AI166" s="124">
        <f t="shared" ref="AI166" si="1257">IFERROR(AH166/AF161,"-")</f>
        <v>0.64084378145877186</v>
      </c>
    </row>
    <row r="167" spans="2:35" s="20" customFormat="1">
      <c r="B167" s="298">
        <v>28</v>
      </c>
      <c r="C167" s="350" t="s">
        <v>39</v>
      </c>
      <c r="D167" s="339">
        <f>'市区町村別_在宅(医科)'!D34</f>
        <v>107</v>
      </c>
      <c r="E167" s="30" t="s">
        <v>86</v>
      </c>
      <c r="F167" s="242">
        <v>4</v>
      </c>
      <c r="G167" s="121">
        <f t="shared" ref="G167" si="1258">IFERROR(F167/D167,"-")</f>
        <v>3.7383177570093455E-2</v>
      </c>
      <c r="H167" s="339">
        <f>'市区町村別_在宅(医科)'!M34</f>
        <v>183</v>
      </c>
      <c r="I167" s="30" t="s">
        <v>86</v>
      </c>
      <c r="J167" s="242">
        <v>13</v>
      </c>
      <c r="K167" s="121">
        <f t="shared" ref="K167" si="1259">IFERROR(J167/H167,"-")</f>
        <v>7.1038251366120214E-2</v>
      </c>
      <c r="L167" s="339">
        <f>'市区町村別_在宅(医科)'!V34</f>
        <v>7503</v>
      </c>
      <c r="M167" s="30" t="s">
        <v>86</v>
      </c>
      <c r="N167" s="242">
        <v>527</v>
      </c>
      <c r="O167" s="121">
        <f t="shared" ref="O167" si="1260">IFERROR(N167/L167,"-")</f>
        <v>7.0238571238171399E-2</v>
      </c>
      <c r="P167" s="339">
        <f>'市区町村別_在宅(医科)'!AE34</f>
        <v>4897</v>
      </c>
      <c r="Q167" s="30" t="s">
        <v>86</v>
      </c>
      <c r="R167" s="242">
        <v>675</v>
      </c>
      <c r="S167" s="132">
        <f t="shared" ref="S167" si="1261">IFERROR(R167/P167,"-")</f>
        <v>0.13783949356749031</v>
      </c>
      <c r="T167" s="339">
        <f>'市区町村別_在宅(医科)'!AN34</f>
        <v>2834</v>
      </c>
      <c r="U167" s="30" t="s">
        <v>86</v>
      </c>
      <c r="V167" s="242">
        <v>588</v>
      </c>
      <c r="W167" s="121">
        <f t="shared" ref="W167" si="1262">IFERROR(V167/T167,"-")</f>
        <v>0.20748059280169373</v>
      </c>
      <c r="X167" s="339">
        <f>'市区町村別_在宅(医科)'!AW34</f>
        <v>1260</v>
      </c>
      <c r="Y167" s="30" t="s">
        <v>86</v>
      </c>
      <c r="Z167" s="242">
        <v>332</v>
      </c>
      <c r="AA167" s="121">
        <f t="shared" ref="AA167" si="1263">IFERROR(Z167/X167,"-")</f>
        <v>0.2634920634920635</v>
      </c>
      <c r="AB167" s="339">
        <f>'市区町村別_在宅(医科)'!BF34</f>
        <v>516</v>
      </c>
      <c r="AC167" s="30" t="s">
        <v>86</v>
      </c>
      <c r="AD167" s="242">
        <v>139</v>
      </c>
      <c r="AE167" s="121">
        <f t="shared" ref="AE167" si="1264">IFERROR(AD167/AB167,"-")</f>
        <v>0.26937984496124029</v>
      </c>
      <c r="AF167" s="339">
        <f>'市区町村別_在宅(医科)'!BO34</f>
        <v>17300</v>
      </c>
      <c r="AG167" s="30" t="s">
        <v>86</v>
      </c>
      <c r="AH167" s="242">
        <v>2278</v>
      </c>
      <c r="AI167" s="132">
        <f t="shared" ref="AI167" si="1265">IFERROR(AH167/AF167,"-")</f>
        <v>0.13167630057803467</v>
      </c>
    </row>
    <row r="168" spans="2:35" s="20" customFormat="1">
      <c r="B168" s="316"/>
      <c r="C168" s="351"/>
      <c r="D168" s="340"/>
      <c r="E168" s="31" t="s">
        <v>87</v>
      </c>
      <c r="F168" s="43">
        <v>35</v>
      </c>
      <c r="G168" s="122">
        <f t="shared" ref="G168" si="1266">IFERROR(F168/D167,"-")</f>
        <v>0.32710280373831774</v>
      </c>
      <c r="H168" s="340"/>
      <c r="I168" s="31" t="s">
        <v>87</v>
      </c>
      <c r="J168" s="43">
        <v>75</v>
      </c>
      <c r="K168" s="122">
        <f t="shared" ref="K168" si="1267">IFERROR(J168/H167,"-")</f>
        <v>0.4098360655737705</v>
      </c>
      <c r="L168" s="340"/>
      <c r="M168" s="31" t="s">
        <v>87</v>
      </c>
      <c r="N168" s="43">
        <v>1799</v>
      </c>
      <c r="O168" s="122">
        <f t="shared" ref="O168" si="1268">IFERROR(N168/L167,"-")</f>
        <v>0.23977075836332135</v>
      </c>
      <c r="P168" s="340"/>
      <c r="Q168" s="31" t="s">
        <v>87</v>
      </c>
      <c r="R168" s="43">
        <v>1439</v>
      </c>
      <c r="S168" s="133">
        <f t="shared" ref="S168" si="1269">IFERROR(R168/P167,"-")</f>
        <v>0.2938533796201756</v>
      </c>
      <c r="T168" s="340"/>
      <c r="U168" s="31" t="s">
        <v>87</v>
      </c>
      <c r="V168" s="43">
        <v>851</v>
      </c>
      <c r="W168" s="122">
        <f t="shared" ref="W168" si="1270">IFERROR(V168/T167,"-")</f>
        <v>0.30028228652081862</v>
      </c>
      <c r="X168" s="340"/>
      <c r="Y168" s="31" t="s">
        <v>87</v>
      </c>
      <c r="Z168" s="43">
        <v>349</v>
      </c>
      <c r="AA168" s="122">
        <f t="shared" ref="AA168" si="1271">IFERROR(Z168/X167,"-")</f>
        <v>0.276984126984127</v>
      </c>
      <c r="AB168" s="340"/>
      <c r="AC168" s="31" t="s">
        <v>87</v>
      </c>
      <c r="AD168" s="43">
        <v>155</v>
      </c>
      <c r="AE168" s="122">
        <f t="shared" ref="AE168" si="1272">IFERROR(AD168/AB167,"-")</f>
        <v>0.30038759689922478</v>
      </c>
      <c r="AF168" s="340"/>
      <c r="AG168" s="31" t="s">
        <v>87</v>
      </c>
      <c r="AH168" s="43">
        <v>4703</v>
      </c>
      <c r="AI168" s="133">
        <f t="shared" ref="AI168" si="1273">IFERROR(AH168/AF167,"-")</f>
        <v>0.27184971098265898</v>
      </c>
    </row>
    <row r="169" spans="2:35" s="20" customFormat="1">
      <c r="B169" s="316"/>
      <c r="C169" s="351"/>
      <c r="D169" s="340"/>
      <c r="E169" s="34" t="s">
        <v>88</v>
      </c>
      <c r="F169" s="43">
        <v>37</v>
      </c>
      <c r="G169" s="122">
        <f t="shared" ref="G169" si="1274">IFERROR(F169/D167,"-")</f>
        <v>0.34579439252336447</v>
      </c>
      <c r="H169" s="340"/>
      <c r="I169" s="34" t="s">
        <v>88</v>
      </c>
      <c r="J169" s="43">
        <v>73</v>
      </c>
      <c r="K169" s="122">
        <f t="shared" ref="K169" si="1275">IFERROR(J169/H167,"-")</f>
        <v>0.39890710382513661</v>
      </c>
      <c r="L169" s="340"/>
      <c r="M169" s="34" t="s">
        <v>88</v>
      </c>
      <c r="N169" s="43">
        <v>2745</v>
      </c>
      <c r="O169" s="122">
        <f t="shared" ref="O169" si="1276">IFERROR(N169/L167,"-")</f>
        <v>0.36585365853658536</v>
      </c>
      <c r="P169" s="340"/>
      <c r="Q169" s="34" t="s">
        <v>88</v>
      </c>
      <c r="R169" s="43">
        <v>2090</v>
      </c>
      <c r="S169" s="133">
        <f t="shared" ref="S169" si="1277">IFERROR(R169/P167,"-")</f>
        <v>0.4267919134163774</v>
      </c>
      <c r="T169" s="340"/>
      <c r="U169" s="34" t="s">
        <v>88</v>
      </c>
      <c r="V169" s="43">
        <v>1196</v>
      </c>
      <c r="W169" s="122">
        <f t="shared" ref="W169" si="1278">IFERROR(V169/T167,"-")</f>
        <v>0.42201834862385323</v>
      </c>
      <c r="X169" s="340"/>
      <c r="Y169" s="34" t="s">
        <v>88</v>
      </c>
      <c r="Z169" s="43">
        <v>469</v>
      </c>
      <c r="AA169" s="122">
        <f t="shared" ref="AA169" si="1279">IFERROR(Z169/X167,"-")</f>
        <v>0.37222222222222223</v>
      </c>
      <c r="AB169" s="340"/>
      <c r="AC169" s="34" t="s">
        <v>88</v>
      </c>
      <c r="AD169" s="43">
        <v>164</v>
      </c>
      <c r="AE169" s="122">
        <f t="shared" ref="AE169" si="1280">IFERROR(AD169/AB167,"-")</f>
        <v>0.31782945736434109</v>
      </c>
      <c r="AF169" s="340"/>
      <c r="AG169" s="34" t="s">
        <v>88</v>
      </c>
      <c r="AH169" s="43">
        <v>6774</v>
      </c>
      <c r="AI169" s="133">
        <f t="shared" ref="AI169" si="1281">IFERROR(AH169/AF167,"-")</f>
        <v>0.3915606936416185</v>
      </c>
    </row>
    <row r="170" spans="2:35" s="20" customFormat="1">
      <c r="B170" s="316"/>
      <c r="C170" s="351"/>
      <c r="D170" s="340"/>
      <c r="E170" s="34" t="s">
        <v>89</v>
      </c>
      <c r="F170" s="43">
        <v>7</v>
      </c>
      <c r="G170" s="122">
        <f t="shared" ref="G170" si="1282">IFERROR(F170/D167,"-")</f>
        <v>6.5420560747663545E-2</v>
      </c>
      <c r="H170" s="340"/>
      <c r="I170" s="34" t="s">
        <v>89</v>
      </c>
      <c r="J170" s="43">
        <v>21</v>
      </c>
      <c r="K170" s="122">
        <f t="shared" ref="K170" si="1283">IFERROR(J170/H167,"-")</f>
        <v>0.11475409836065574</v>
      </c>
      <c r="L170" s="340"/>
      <c r="M170" s="34" t="s">
        <v>89</v>
      </c>
      <c r="N170" s="43">
        <v>553</v>
      </c>
      <c r="O170" s="122">
        <f t="shared" ref="O170" si="1284">IFERROR(N170/L167,"-")</f>
        <v>7.3703851792616293E-2</v>
      </c>
      <c r="P170" s="340"/>
      <c r="Q170" s="34" t="s">
        <v>89</v>
      </c>
      <c r="R170" s="43">
        <v>537</v>
      </c>
      <c r="S170" s="133">
        <f t="shared" ref="S170" si="1285">IFERROR(R170/P167,"-")</f>
        <v>0.10965897488258117</v>
      </c>
      <c r="T170" s="340"/>
      <c r="U170" s="34" t="s">
        <v>89</v>
      </c>
      <c r="V170" s="43">
        <v>420</v>
      </c>
      <c r="W170" s="122">
        <f t="shared" ref="W170" si="1286">IFERROR(V170/T167,"-")</f>
        <v>0.14820042342978124</v>
      </c>
      <c r="X170" s="340"/>
      <c r="Y170" s="34" t="s">
        <v>89</v>
      </c>
      <c r="Z170" s="43">
        <v>223</v>
      </c>
      <c r="AA170" s="122">
        <f t="shared" ref="AA170" si="1287">IFERROR(Z170/X167,"-")</f>
        <v>0.17698412698412699</v>
      </c>
      <c r="AB170" s="340"/>
      <c r="AC170" s="34" t="s">
        <v>89</v>
      </c>
      <c r="AD170" s="43">
        <v>82</v>
      </c>
      <c r="AE170" s="122">
        <f t="shared" ref="AE170" si="1288">IFERROR(AD170/AB167,"-")</f>
        <v>0.15891472868217055</v>
      </c>
      <c r="AF170" s="340"/>
      <c r="AG170" s="34" t="s">
        <v>89</v>
      </c>
      <c r="AH170" s="43">
        <v>1843</v>
      </c>
      <c r="AI170" s="133">
        <f t="shared" ref="AI170" si="1289">IFERROR(AH170/AF167,"-")</f>
        <v>0.10653179190751445</v>
      </c>
    </row>
    <row r="171" spans="2:35" s="20" customFormat="1">
      <c r="B171" s="316"/>
      <c r="C171" s="351"/>
      <c r="D171" s="340"/>
      <c r="E171" s="35" t="s">
        <v>90</v>
      </c>
      <c r="F171" s="44">
        <v>20</v>
      </c>
      <c r="G171" s="123">
        <f t="shared" ref="G171" si="1290">IFERROR(F171/D167,"-")</f>
        <v>0.18691588785046728</v>
      </c>
      <c r="H171" s="340"/>
      <c r="I171" s="35" t="s">
        <v>90</v>
      </c>
      <c r="J171" s="44">
        <v>62</v>
      </c>
      <c r="K171" s="123">
        <f t="shared" ref="K171" si="1291">IFERROR(J171/H167,"-")</f>
        <v>0.33879781420765026</v>
      </c>
      <c r="L171" s="340"/>
      <c r="M171" s="35" t="s">
        <v>90</v>
      </c>
      <c r="N171" s="44">
        <v>1603</v>
      </c>
      <c r="O171" s="123">
        <f t="shared" ref="O171" si="1292">IFERROR(N171/L167,"-")</f>
        <v>0.21364787418365988</v>
      </c>
      <c r="P171" s="340"/>
      <c r="Q171" s="35" t="s">
        <v>90</v>
      </c>
      <c r="R171" s="44">
        <v>1261</v>
      </c>
      <c r="S171" s="134">
        <f t="shared" ref="S171" si="1293">IFERROR(R171/P167,"-")</f>
        <v>0.25750459464978559</v>
      </c>
      <c r="T171" s="340"/>
      <c r="U171" s="35" t="s">
        <v>90</v>
      </c>
      <c r="V171" s="44">
        <v>791</v>
      </c>
      <c r="W171" s="123">
        <f t="shared" ref="W171" si="1294">IFERROR(V171/T167,"-")</f>
        <v>0.2791107974594213</v>
      </c>
      <c r="X171" s="340"/>
      <c r="Y171" s="35" t="s">
        <v>90</v>
      </c>
      <c r="Z171" s="44">
        <v>317</v>
      </c>
      <c r="AA171" s="123">
        <f t="shared" ref="AA171" si="1295">IFERROR(Z171/X167,"-")</f>
        <v>0.25158730158730158</v>
      </c>
      <c r="AB171" s="340"/>
      <c r="AC171" s="35" t="s">
        <v>90</v>
      </c>
      <c r="AD171" s="44">
        <v>107</v>
      </c>
      <c r="AE171" s="123">
        <f t="shared" ref="AE171" si="1296">IFERROR(AD171/AB167,"-")</f>
        <v>0.20736434108527133</v>
      </c>
      <c r="AF171" s="340"/>
      <c r="AG171" s="35" t="s">
        <v>90</v>
      </c>
      <c r="AH171" s="44">
        <v>4161</v>
      </c>
      <c r="AI171" s="134">
        <f t="shared" ref="AI171" si="1297">IFERROR(AH171/AF167,"-")</f>
        <v>0.24052023121387284</v>
      </c>
    </row>
    <row r="172" spans="2:35" s="20" customFormat="1" ht="24">
      <c r="B172" s="299"/>
      <c r="C172" s="352"/>
      <c r="D172" s="341"/>
      <c r="E172" s="38" t="s">
        <v>176</v>
      </c>
      <c r="F172" s="45">
        <v>67</v>
      </c>
      <c r="G172" s="124">
        <f t="shared" ref="G172" si="1298">IFERROR(F172/D167,"-")</f>
        <v>0.62616822429906538</v>
      </c>
      <c r="H172" s="341"/>
      <c r="I172" s="38" t="s">
        <v>176</v>
      </c>
      <c r="J172" s="45">
        <v>138</v>
      </c>
      <c r="K172" s="124">
        <f t="shared" ref="K172" si="1299">IFERROR(J172/H167,"-")</f>
        <v>0.75409836065573765</v>
      </c>
      <c r="L172" s="341"/>
      <c r="M172" s="38" t="s">
        <v>176</v>
      </c>
      <c r="N172" s="45">
        <v>4534</v>
      </c>
      <c r="O172" s="124">
        <f t="shared" ref="O172" si="1300">IFERROR(N172/L167,"-")</f>
        <v>0.60429161668665865</v>
      </c>
      <c r="P172" s="341"/>
      <c r="Q172" s="38" t="s">
        <v>176</v>
      </c>
      <c r="R172" s="45">
        <v>3366</v>
      </c>
      <c r="S172" s="124">
        <f t="shared" ref="S172" si="1301">IFERROR(R172/P167,"-")</f>
        <v>0.68735960792321826</v>
      </c>
      <c r="T172" s="341"/>
      <c r="U172" s="38" t="s">
        <v>176</v>
      </c>
      <c r="V172" s="45">
        <v>2010</v>
      </c>
      <c r="W172" s="124">
        <f t="shared" ref="W172" si="1302">IFERROR(V172/T167,"-")</f>
        <v>0.70924488355681015</v>
      </c>
      <c r="X172" s="341"/>
      <c r="Y172" s="38" t="s">
        <v>176</v>
      </c>
      <c r="Z172" s="45">
        <v>845</v>
      </c>
      <c r="AA172" s="124">
        <f t="shared" ref="AA172" si="1303">IFERROR(Z172/X167,"-")</f>
        <v>0.67063492063492058</v>
      </c>
      <c r="AB172" s="341"/>
      <c r="AC172" s="38" t="s">
        <v>176</v>
      </c>
      <c r="AD172" s="45">
        <v>322</v>
      </c>
      <c r="AE172" s="124">
        <f t="shared" ref="AE172" si="1304">IFERROR(AD172/AB167,"-")</f>
        <v>0.62403100775193798</v>
      </c>
      <c r="AF172" s="341"/>
      <c r="AG172" s="38" t="s">
        <v>176</v>
      </c>
      <c r="AH172" s="45">
        <v>11282</v>
      </c>
      <c r="AI172" s="124">
        <f t="shared" ref="AI172" si="1305">IFERROR(AH172/AF167,"-")</f>
        <v>0.65213872832369946</v>
      </c>
    </row>
    <row r="173" spans="2:35" s="20" customFormat="1">
      <c r="B173" s="298">
        <v>29</v>
      </c>
      <c r="C173" s="350" t="s">
        <v>40</v>
      </c>
      <c r="D173" s="339">
        <f>'市区町村別_在宅(医科)'!D35</f>
        <v>79</v>
      </c>
      <c r="E173" s="30" t="s">
        <v>86</v>
      </c>
      <c r="F173" s="242">
        <v>1</v>
      </c>
      <c r="G173" s="121">
        <f t="shared" ref="G173" si="1306">IFERROR(F173/D173,"-")</f>
        <v>1.2658227848101266E-2</v>
      </c>
      <c r="H173" s="339">
        <f>'市区町村別_在宅(医科)'!M35</f>
        <v>119</v>
      </c>
      <c r="I173" s="30" t="s">
        <v>86</v>
      </c>
      <c r="J173" s="242">
        <v>4</v>
      </c>
      <c r="K173" s="121">
        <f t="shared" ref="K173" si="1307">IFERROR(J173/H173,"-")</f>
        <v>3.3613445378151259E-2</v>
      </c>
      <c r="L173" s="339">
        <f>'市区町村別_在宅(医科)'!V35</f>
        <v>5894</v>
      </c>
      <c r="M173" s="30" t="s">
        <v>86</v>
      </c>
      <c r="N173" s="242">
        <v>383</v>
      </c>
      <c r="O173" s="121">
        <f t="shared" ref="O173" si="1308">IFERROR(N173/L173,"-")</f>
        <v>6.4981336952833396E-2</v>
      </c>
      <c r="P173" s="339">
        <f>'市区町村別_在宅(医科)'!AE35</f>
        <v>4322</v>
      </c>
      <c r="Q173" s="30" t="s">
        <v>86</v>
      </c>
      <c r="R173" s="242">
        <v>539</v>
      </c>
      <c r="S173" s="132">
        <f t="shared" ref="S173" si="1309">IFERROR(R173/P173,"-")</f>
        <v>0.12471078204534937</v>
      </c>
      <c r="T173" s="339">
        <f>'市区町村別_在宅(医科)'!AN35</f>
        <v>2706</v>
      </c>
      <c r="U173" s="30" t="s">
        <v>86</v>
      </c>
      <c r="V173" s="242">
        <v>591</v>
      </c>
      <c r="W173" s="121">
        <f t="shared" ref="W173" si="1310">IFERROR(V173/T173,"-")</f>
        <v>0.21840354767184036</v>
      </c>
      <c r="X173" s="339">
        <f>'市区町村別_在宅(医科)'!AW35</f>
        <v>1257</v>
      </c>
      <c r="Y173" s="30" t="s">
        <v>86</v>
      </c>
      <c r="Z173" s="242">
        <v>301</v>
      </c>
      <c r="AA173" s="121">
        <f t="shared" ref="AA173" si="1311">IFERROR(Z173/X173,"-")</f>
        <v>0.23945902943516309</v>
      </c>
      <c r="AB173" s="339">
        <f>'市区町村別_在宅(医科)'!BF35</f>
        <v>484</v>
      </c>
      <c r="AC173" s="30" t="s">
        <v>86</v>
      </c>
      <c r="AD173" s="242">
        <v>126</v>
      </c>
      <c r="AE173" s="121">
        <f t="shared" ref="AE173" si="1312">IFERROR(AD173/AB173,"-")</f>
        <v>0.26033057851239672</v>
      </c>
      <c r="AF173" s="339">
        <f>'市区町村別_在宅(医科)'!BO35</f>
        <v>14861</v>
      </c>
      <c r="AG173" s="30" t="s">
        <v>86</v>
      </c>
      <c r="AH173" s="242">
        <v>1945</v>
      </c>
      <c r="AI173" s="132">
        <f t="shared" ref="AI173" si="1313">IFERROR(AH173/AF173,"-")</f>
        <v>0.13087948321108944</v>
      </c>
    </row>
    <row r="174" spans="2:35" s="20" customFormat="1">
      <c r="B174" s="316"/>
      <c r="C174" s="351"/>
      <c r="D174" s="340"/>
      <c r="E174" s="31" t="s">
        <v>87</v>
      </c>
      <c r="F174" s="43">
        <v>24</v>
      </c>
      <c r="G174" s="122">
        <f t="shared" ref="G174" si="1314">IFERROR(F174/D173,"-")</f>
        <v>0.30379746835443039</v>
      </c>
      <c r="H174" s="340"/>
      <c r="I174" s="31" t="s">
        <v>87</v>
      </c>
      <c r="J174" s="43">
        <v>40</v>
      </c>
      <c r="K174" s="122">
        <f t="shared" ref="K174" si="1315">IFERROR(J174/H173,"-")</f>
        <v>0.33613445378151263</v>
      </c>
      <c r="L174" s="340"/>
      <c r="M174" s="31" t="s">
        <v>87</v>
      </c>
      <c r="N174" s="43">
        <v>1347</v>
      </c>
      <c r="O174" s="122">
        <f t="shared" ref="O174" si="1316">IFERROR(N174/L173,"-")</f>
        <v>0.22853749575839838</v>
      </c>
      <c r="P174" s="340"/>
      <c r="Q174" s="31" t="s">
        <v>87</v>
      </c>
      <c r="R174" s="43">
        <v>1330</v>
      </c>
      <c r="S174" s="133">
        <f t="shared" ref="S174" si="1317">IFERROR(R174/P173,"-")</f>
        <v>0.3077279037482647</v>
      </c>
      <c r="T174" s="340"/>
      <c r="U174" s="31" t="s">
        <v>87</v>
      </c>
      <c r="V174" s="43">
        <v>906</v>
      </c>
      <c r="W174" s="122">
        <f t="shared" ref="W174" si="1318">IFERROR(V174/T173,"-")</f>
        <v>0.33481152993348118</v>
      </c>
      <c r="X174" s="340"/>
      <c r="Y174" s="31" t="s">
        <v>87</v>
      </c>
      <c r="Z174" s="43">
        <v>414</v>
      </c>
      <c r="AA174" s="122">
        <f t="shared" ref="AA174" si="1319">IFERROR(Z174/X173,"-")</f>
        <v>0.32935560859188545</v>
      </c>
      <c r="AB174" s="340"/>
      <c r="AC174" s="31" t="s">
        <v>87</v>
      </c>
      <c r="AD174" s="43">
        <v>153</v>
      </c>
      <c r="AE174" s="122">
        <f t="shared" ref="AE174" si="1320">IFERROR(AD174/AB173,"-")</f>
        <v>0.31611570247933884</v>
      </c>
      <c r="AF174" s="340"/>
      <c r="AG174" s="31" t="s">
        <v>87</v>
      </c>
      <c r="AH174" s="43">
        <v>4214</v>
      </c>
      <c r="AI174" s="133">
        <f t="shared" ref="AI174" si="1321">IFERROR(AH174/AF173,"-")</f>
        <v>0.28356099858690531</v>
      </c>
    </row>
    <row r="175" spans="2:35" s="20" customFormat="1">
      <c r="B175" s="316"/>
      <c r="C175" s="351"/>
      <c r="D175" s="340"/>
      <c r="E175" s="34" t="s">
        <v>88</v>
      </c>
      <c r="F175" s="43">
        <v>28</v>
      </c>
      <c r="G175" s="122">
        <f t="shared" ref="G175" si="1322">IFERROR(F175/D173,"-")</f>
        <v>0.35443037974683544</v>
      </c>
      <c r="H175" s="340"/>
      <c r="I175" s="34" t="s">
        <v>88</v>
      </c>
      <c r="J175" s="43">
        <v>47</v>
      </c>
      <c r="K175" s="122">
        <f t="shared" ref="K175" si="1323">IFERROR(J175/H173,"-")</f>
        <v>0.3949579831932773</v>
      </c>
      <c r="L175" s="340"/>
      <c r="M175" s="34" t="s">
        <v>88</v>
      </c>
      <c r="N175" s="43">
        <v>2248</v>
      </c>
      <c r="O175" s="122">
        <f t="shared" ref="O175" si="1324">IFERROR(N175/L173,"-")</f>
        <v>0.38140481845945029</v>
      </c>
      <c r="P175" s="340"/>
      <c r="Q175" s="34" t="s">
        <v>88</v>
      </c>
      <c r="R175" s="43">
        <v>1807</v>
      </c>
      <c r="S175" s="133">
        <f t="shared" ref="S175" si="1325">IFERROR(R175/P173,"-")</f>
        <v>0.4180934752429431</v>
      </c>
      <c r="T175" s="340"/>
      <c r="U175" s="34" t="s">
        <v>88</v>
      </c>
      <c r="V175" s="43">
        <v>1166</v>
      </c>
      <c r="W175" s="122">
        <f t="shared" ref="W175" si="1326">IFERROR(V175/T173,"-")</f>
        <v>0.43089430894308944</v>
      </c>
      <c r="X175" s="340"/>
      <c r="Y175" s="34" t="s">
        <v>88</v>
      </c>
      <c r="Z175" s="43">
        <v>471</v>
      </c>
      <c r="AA175" s="122">
        <f t="shared" ref="AA175" si="1327">IFERROR(Z175/X173,"-")</f>
        <v>0.37470167064439142</v>
      </c>
      <c r="AB175" s="340"/>
      <c r="AC175" s="34" t="s">
        <v>88</v>
      </c>
      <c r="AD175" s="43">
        <v>132</v>
      </c>
      <c r="AE175" s="122">
        <f t="shared" ref="AE175" si="1328">IFERROR(AD175/AB173,"-")</f>
        <v>0.27272727272727271</v>
      </c>
      <c r="AF175" s="340"/>
      <c r="AG175" s="34" t="s">
        <v>88</v>
      </c>
      <c r="AH175" s="43">
        <v>5899</v>
      </c>
      <c r="AI175" s="133">
        <f t="shared" ref="AI175" si="1329">IFERROR(AH175/AF173,"-")</f>
        <v>0.39694502388802905</v>
      </c>
    </row>
    <row r="176" spans="2:35" s="20" customFormat="1">
      <c r="B176" s="316"/>
      <c r="C176" s="351"/>
      <c r="D176" s="340"/>
      <c r="E176" s="34" t="s">
        <v>89</v>
      </c>
      <c r="F176" s="43">
        <v>5</v>
      </c>
      <c r="G176" s="122">
        <f t="shared" ref="G176" si="1330">IFERROR(F176/D173,"-")</f>
        <v>6.3291139240506333E-2</v>
      </c>
      <c r="H176" s="340"/>
      <c r="I176" s="34" t="s">
        <v>89</v>
      </c>
      <c r="J176" s="43">
        <v>11</v>
      </c>
      <c r="K176" s="122">
        <f t="shared" ref="K176" si="1331">IFERROR(J176/H173,"-")</f>
        <v>9.2436974789915971E-2</v>
      </c>
      <c r="L176" s="340"/>
      <c r="M176" s="34" t="s">
        <v>89</v>
      </c>
      <c r="N176" s="43">
        <v>432</v>
      </c>
      <c r="O176" s="122">
        <f t="shared" ref="O176" si="1332">IFERROR(N176/L173,"-")</f>
        <v>7.3294876145232446E-2</v>
      </c>
      <c r="P176" s="340"/>
      <c r="Q176" s="34" t="s">
        <v>89</v>
      </c>
      <c r="R176" s="43">
        <v>488</v>
      </c>
      <c r="S176" s="133">
        <f t="shared" ref="S176" si="1333">IFERROR(R176/P173,"-")</f>
        <v>0.11291068949560389</v>
      </c>
      <c r="T176" s="340"/>
      <c r="U176" s="34" t="s">
        <v>89</v>
      </c>
      <c r="V176" s="43">
        <v>446</v>
      </c>
      <c r="W176" s="122">
        <f t="shared" ref="W176" si="1334">IFERROR(V176/T173,"-")</f>
        <v>0.1648189209164819</v>
      </c>
      <c r="X176" s="340"/>
      <c r="Y176" s="34" t="s">
        <v>89</v>
      </c>
      <c r="Z176" s="43">
        <v>221</v>
      </c>
      <c r="AA176" s="122">
        <f t="shared" ref="AA176" si="1335">IFERROR(Z176/X173,"-")</f>
        <v>0.1758154335719968</v>
      </c>
      <c r="AB176" s="340"/>
      <c r="AC176" s="34" t="s">
        <v>89</v>
      </c>
      <c r="AD176" s="43">
        <v>95</v>
      </c>
      <c r="AE176" s="122">
        <f t="shared" ref="AE176" si="1336">IFERROR(AD176/AB173,"-")</f>
        <v>0.1962809917355372</v>
      </c>
      <c r="AF176" s="340"/>
      <c r="AG176" s="34" t="s">
        <v>89</v>
      </c>
      <c r="AH176" s="43">
        <v>1698</v>
      </c>
      <c r="AI176" s="133">
        <f t="shared" ref="AI176" si="1337">IFERROR(AH176/AF173,"-")</f>
        <v>0.11425879819662203</v>
      </c>
    </row>
    <row r="177" spans="2:35" s="20" customFormat="1">
      <c r="B177" s="316"/>
      <c r="C177" s="351"/>
      <c r="D177" s="340"/>
      <c r="E177" s="35" t="s">
        <v>90</v>
      </c>
      <c r="F177" s="44">
        <v>17</v>
      </c>
      <c r="G177" s="123">
        <f t="shared" ref="G177" si="1338">IFERROR(F177/D173,"-")</f>
        <v>0.21518987341772153</v>
      </c>
      <c r="H177" s="340"/>
      <c r="I177" s="35" t="s">
        <v>90</v>
      </c>
      <c r="J177" s="44">
        <v>36</v>
      </c>
      <c r="K177" s="123">
        <f t="shared" ref="K177" si="1339">IFERROR(J177/H173,"-")</f>
        <v>0.30252100840336132</v>
      </c>
      <c r="L177" s="340"/>
      <c r="M177" s="35" t="s">
        <v>90</v>
      </c>
      <c r="N177" s="44">
        <v>1149</v>
      </c>
      <c r="O177" s="123">
        <f t="shared" ref="O177" si="1340">IFERROR(N177/L173,"-")</f>
        <v>0.19494401085850016</v>
      </c>
      <c r="P177" s="340"/>
      <c r="Q177" s="35" t="s">
        <v>90</v>
      </c>
      <c r="R177" s="44">
        <v>1035</v>
      </c>
      <c r="S177" s="134">
        <f t="shared" ref="S177" si="1341">IFERROR(R177/P173,"-")</f>
        <v>0.23947246645071726</v>
      </c>
      <c r="T177" s="340"/>
      <c r="U177" s="35" t="s">
        <v>90</v>
      </c>
      <c r="V177" s="44">
        <v>744</v>
      </c>
      <c r="W177" s="123">
        <f t="shared" ref="W177" si="1342">IFERROR(V177/T173,"-")</f>
        <v>0.27494456762749447</v>
      </c>
      <c r="X177" s="340"/>
      <c r="Y177" s="35" t="s">
        <v>90</v>
      </c>
      <c r="Z177" s="44">
        <v>356</v>
      </c>
      <c r="AA177" s="123">
        <f t="shared" ref="AA177" si="1343">IFERROR(Z177/X173,"-")</f>
        <v>0.28321400159108989</v>
      </c>
      <c r="AB177" s="340"/>
      <c r="AC177" s="35" t="s">
        <v>90</v>
      </c>
      <c r="AD177" s="44">
        <v>117</v>
      </c>
      <c r="AE177" s="123">
        <f t="shared" ref="AE177" si="1344">IFERROR(AD177/AB173,"-")</f>
        <v>0.24173553719008264</v>
      </c>
      <c r="AF177" s="340"/>
      <c r="AG177" s="35" t="s">
        <v>90</v>
      </c>
      <c r="AH177" s="44">
        <v>3454</v>
      </c>
      <c r="AI177" s="134">
        <f t="shared" ref="AI177" si="1345">IFERROR(AH177/AF173,"-")</f>
        <v>0.23242042931162102</v>
      </c>
    </row>
    <row r="178" spans="2:35" s="20" customFormat="1" ht="24">
      <c r="B178" s="299"/>
      <c r="C178" s="352"/>
      <c r="D178" s="341"/>
      <c r="E178" s="38" t="s">
        <v>176</v>
      </c>
      <c r="F178" s="45">
        <v>49</v>
      </c>
      <c r="G178" s="124">
        <f t="shared" ref="G178" si="1346">IFERROR(F178/D173,"-")</f>
        <v>0.620253164556962</v>
      </c>
      <c r="H178" s="341"/>
      <c r="I178" s="38" t="s">
        <v>176</v>
      </c>
      <c r="J178" s="45">
        <v>89</v>
      </c>
      <c r="K178" s="124">
        <f t="shared" ref="K178" si="1347">IFERROR(J178/H173,"-")</f>
        <v>0.74789915966386555</v>
      </c>
      <c r="L178" s="341"/>
      <c r="M178" s="38" t="s">
        <v>176</v>
      </c>
      <c r="N178" s="45">
        <v>3539</v>
      </c>
      <c r="O178" s="124">
        <f t="shared" ref="O178" si="1348">IFERROR(N178/L173,"-")</f>
        <v>0.60044112656939264</v>
      </c>
      <c r="P178" s="341"/>
      <c r="Q178" s="38" t="s">
        <v>176</v>
      </c>
      <c r="R178" s="45">
        <v>2979</v>
      </c>
      <c r="S178" s="124">
        <f t="shared" ref="S178" si="1349">IFERROR(R178/P173,"-")</f>
        <v>0.68926422952336885</v>
      </c>
      <c r="T178" s="341"/>
      <c r="U178" s="38" t="s">
        <v>176</v>
      </c>
      <c r="V178" s="45">
        <v>2005</v>
      </c>
      <c r="W178" s="124">
        <f t="shared" ref="W178" si="1350">IFERROR(V178/T173,"-")</f>
        <v>0.74094604582409462</v>
      </c>
      <c r="X178" s="341"/>
      <c r="Y178" s="38" t="s">
        <v>176</v>
      </c>
      <c r="Z178" s="45">
        <v>887</v>
      </c>
      <c r="AA178" s="124">
        <f t="shared" ref="AA178" si="1351">IFERROR(Z178/X173,"-")</f>
        <v>0.705648369132856</v>
      </c>
      <c r="AB178" s="341"/>
      <c r="AC178" s="38" t="s">
        <v>176</v>
      </c>
      <c r="AD178" s="45">
        <v>319</v>
      </c>
      <c r="AE178" s="124">
        <f t="shared" ref="AE178" si="1352">IFERROR(AD178/AB173,"-")</f>
        <v>0.65909090909090906</v>
      </c>
      <c r="AF178" s="341"/>
      <c r="AG178" s="38" t="s">
        <v>176</v>
      </c>
      <c r="AH178" s="45">
        <v>9867</v>
      </c>
      <c r="AI178" s="124">
        <f t="shared" ref="AI178" si="1353">IFERROR(AH178/AF173,"-")</f>
        <v>0.66395262768319763</v>
      </c>
    </row>
    <row r="179" spans="2:35" s="20" customFormat="1">
      <c r="B179" s="298">
        <v>30</v>
      </c>
      <c r="C179" s="350" t="s">
        <v>41</v>
      </c>
      <c r="D179" s="339">
        <f>'市区町村別_在宅(医科)'!D36</f>
        <v>91</v>
      </c>
      <c r="E179" s="30" t="s">
        <v>86</v>
      </c>
      <c r="F179" s="242">
        <v>5</v>
      </c>
      <c r="G179" s="121">
        <f t="shared" ref="G179" si="1354">IFERROR(F179/D179,"-")</f>
        <v>5.4945054945054944E-2</v>
      </c>
      <c r="H179" s="339">
        <f>'市区町村別_在宅(医科)'!M36</f>
        <v>129</v>
      </c>
      <c r="I179" s="30" t="s">
        <v>86</v>
      </c>
      <c r="J179" s="242">
        <v>11</v>
      </c>
      <c r="K179" s="121">
        <f t="shared" ref="K179" si="1355">IFERROR(J179/H179,"-")</f>
        <v>8.5271317829457363E-2</v>
      </c>
      <c r="L179" s="339">
        <f>'市区町村別_在宅(医科)'!V36</f>
        <v>7764</v>
      </c>
      <c r="M179" s="30" t="s">
        <v>86</v>
      </c>
      <c r="N179" s="242">
        <v>518</v>
      </c>
      <c r="O179" s="121">
        <f t="shared" ref="O179" si="1356">IFERROR(N179/L179,"-")</f>
        <v>6.6718186501803195E-2</v>
      </c>
      <c r="P179" s="339">
        <f>'市区町村別_在宅(医科)'!AE36</f>
        <v>5774</v>
      </c>
      <c r="Q179" s="30" t="s">
        <v>86</v>
      </c>
      <c r="R179" s="242">
        <v>849</v>
      </c>
      <c r="S179" s="132">
        <f t="shared" ref="S179" si="1357">IFERROR(R179/P179,"-")</f>
        <v>0.14703844821614132</v>
      </c>
      <c r="T179" s="339">
        <f>'市区町村別_在宅(医科)'!AN36</f>
        <v>3800</v>
      </c>
      <c r="U179" s="30" t="s">
        <v>86</v>
      </c>
      <c r="V179" s="242">
        <v>830</v>
      </c>
      <c r="W179" s="121">
        <f t="shared" ref="W179" si="1358">IFERROR(V179/T179,"-")</f>
        <v>0.21842105263157896</v>
      </c>
      <c r="X179" s="339">
        <f>'市区町村別_在宅(医科)'!AW36</f>
        <v>1883</v>
      </c>
      <c r="Y179" s="30" t="s">
        <v>86</v>
      </c>
      <c r="Z179" s="242">
        <v>524</v>
      </c>
      <c r="AA179" s="121">
        <f t="shared" ref="AA179" si="1359">IFERROR(Z179/X179,"-")</f>
        <v>0.27827934147636751</v>
      </c>
      <c r="AB179" s="339">
        <f>'市区町村別_在宅(医科)'!BF36</f>
        <v>671</v>
      </c>
      <c r="AC179" s="30" t="s">
        <v>86</v>
      </c>
      <c r="AD179" s="242">
        <v>172</v>
      </c>
      <c r="AE179" s="121">
        <f t="shared" ref="AE179" si="1360">IFERROR(AD179/AB179,"-")</f>
        <v>0.25633383010432192</v>
      </c>
      <c r="AF179" s="339">
        <f>'市区町村別_在宅(医科)'!BO36</f>
        <v>20112</v>
      </c>
      <c r="AG179" s="30" t="s">
        <v>86</v>
      </c>
      <c r="AH179" s="242">
        <v>2909</v>
      </c>
      <c r="AI179" s="132">
        <f t="shared" ref="AI179" si="1361">IFERROR(AH179/AF179,"-")</f>
        <v>0.14464001591089898</v>
      </c>
    </row>
    <row r="180" spans="2:35" s="20" customFormat="1">
      <c r="B180" s="316"/>
      <c r="C180" s="351"/>
      <c r="D180" s="340"/>
      <c r="E180" s="31" t="s">
        <v>87</v>
      </c>
      <c r="F180" s="43">
        <v>27</v>
      </c>
      <c r="G180" s="122">
        <f t="shared" ref="G180" si="1362">IFERROR(F180/D179,"-")</f>
        <v>0.2967032967032967</v>
      </c>
      <c r="H180" s="340"/>
      <c r="I180" s="31" t="s">
        <v>87</v>
      </c>
      <c r="J180" s="43">
        <v>50</v>
      </c>
      <c r="K180" s="122">
        <f t="shared" ref="K180" si="1363">IFERROR(J180/H179,"-")</f>
        <v>0.38759689922480622</v>
      </c>
      <c r="L180" s="340"/>
      <c r="M180" s="31" t="s">
        <v>87</v>
      </c>
      <c r="N180" s="43">
        <v>1837</v>
      </c>
      <c r="O180" s="122">
        <f t="shared" ref="O180" si="1364">IFERROR(N180/L179,"-")</f>
        <v>0.23660484286450284</v>
      </c>
      <c r="P180" s="340"/>
      <c r="Q180" s="31" t="s">
        <v>87</v>
      </c>
      <c r="R180" s="43">
        <v>1678</v>
      </c>
      <c r="S180" s="133">
        <f t="shared" ref="S180" si="1365">IFERROR(R180/P179,"-")</f>
        <v>0.29061309317630757</v>
      </c>
      <c r="T180" s="340"/>
      <c r="U180" s="31" t="s">
        <v>87</v>
      </c>
      <c r="V180" s="43">
        <v>1179</v>
      </c>
      <c r="W180" s="122">
        <f t="shared" ref="W180" si="1366">IFERROR(V180/T179,"-")</f>
        <v>0.31026315789473685</v>
      </c>
      <c r="X180" s="340"/>
      <c r="Y180" s="31" t="s">
        <v>87</v>
      </c>
      <c r="Z180" s="43">
        <v>569</v>
      </c>
      <c r="AA180" s="122">
        <f t="shared" ref="AA180" si="1367">IFERROR(Z180/X179,"-")</f>
        <v>0.30217737652681892</v>
      </c>
      <c r="AB180" s="340"/>
      <c r="AC180" s="31" t="s">
        <v>87</v>
      </c>
      <c r="AD180" s="43">
        <v>201</v>
      </c>
      <c r="AE180" s="122">
        <f t="shared" ref="AE180" si="1368">IFERROR(AD180/AB179,"-")</f>
        <v>0.29955290611028318</v>
      </c>
      <c r="AF180" s="340"/>
      <c r="AG180" s="31" t="s">
        <v>87</v>
      </c>
      <c r="AH180" s="43">
        <v>5541</v>
      </c>
      <c r="AI180" s="133">
        <f t="shared" ref="AI180" si="1369">IFERROR(AH180/AF179,"-")</f>
        <v>0.27550715990453462</v>
      </c>
    </row>
    <row r="181" spans="2:35" s="20" customFormat="1">
      <c r="B181" s="316"/>
      <c r="C181" s="351"/>
      <c r="D181" s="340"/>
      <c r="E181" s="34" t="s">
        <v>88</v>
      </c>
      <c r="F181" s="43">
        <v>31</v>
      </c>
      <c r="G181" s="122">
        <f t="shared" ref="G181" si="1370">IFERROR(F181/D179,"-")</f>
        <v>0.34065934065934067</v>
      </c>
      <c r="H181" s="340"/>
      <c r="I181" s="34" t="s">
        <v>88</v>
      </c>
      <c r="J181" s="43">
        <v>39</v>
      </c>
      <c r="K181" s="122">
        <f t="shared" ref="K181" si="1371">IFERROR(J181/H179,"-")</f>
        <v>0.30232558139534882</v>
      </c>
      <c r="L181" s="340"/>
      <c r="M181" s="34" t="s">
        <v>88</v>
      </c>
      <c r="N181" s="43">
        <v>2811</v>
      </c>
      <c r="O181" s="122">
        <f t="shared" ref="O181" si="1372">IFERROR(N181/L179,"-")</f>
        <v>0.36205564142194746</v>
      </c>
      <c r="P181" s="340"/>
      <c r="Q181" s="34" t="s">
        <v>88</v>
      </c>
      <c r="R181" s="43">
        <v>2426</v>
      </c>
      <c r="S181" s="133">
        <f t="shared" ref="S181" si="1373">IFERROR(R181/P179,"-")</f>
        <v>0.42015933494977487</v>
      </c>
      <c r="T181" s="340"/>
      <c r="U181" s="34" t="s">
        <v>88</v>
      </c>
      <c r="V181" s="43">
        <v>1552</v>
      </c>
      <c r="W181" s="122">
        <f t="shared" ref="W181" si="1374">IFERROR(V181/T179,"-")</f>
        <v>0.40842105263157896</v>
      </c>
      <c r="X181" s="340"/>
      <c r="Y181" s="34" t="s">
        <v>88</v>
      </c>
      <c r="Z181" s="43">
        <v>674</v>
      </c>
      <c r="AA181" s="122">
        <f t="shared" ref="AA181" si="1375">IFERROR(Z181/X179,"-")</f>
        <v>0.35793945831120555</v>
      </c>
      <c r="AB181" s="340"/>
      <c r="AC181" s="34" t="s">
        <v>88</v>
      </c>
      <c r="AD181" s="43">
        <v>198</v>
      </c>
      <c r="AE181" s="122">
        <f t="shared" ref="AE181" si="1376">IFERROR(AD181/AB179,"-")</f>
        <v>0.29508196721311475</v>
      </c>
      <c r="AF181" s="340"/>
      <c r="AG181" s="34" t="s">
        <v>88</v>
      </c>
      <c r="AH181" s="43">
        <v>7731</v>
      </c>
      <c r="AI181" s="133">
        <f t="shared" ref="AI181" si="1377">IFERROR(AH181/AF179,"-")</f>
        <v>0.38439737470167062</v>
      </c>
    </row>
    <row r="182" spans="2:35" s="20" customFormat="1">
      <c r="B182" s="316"/>
      <c r="C182" s="351"/>
      <c r="D182" s="340"/>
      <c r="E182" s="34" t="s">
        <v>89</v>
      </c>
      <c r="F182" s="43">
        <v>8</v>
      </c>
      <c r="G182" s="122">
        <f t="shared" ref="G182" si="1378">IFERROR(F182/D179,"-")</f>
        <v>8.7912087912087919E-2</v>
      </c>
      <c r="H182" s="340"/>
      <c r="I182" s="34" t="s">
        <v>89</v>
      </c>
      <c r="J182" s="43">
        <v>14</v>
      </c>
      <c r="K182" s="122">
        <f t="shared" ref="K182" si="1379">IFERROR(J182/H179,"-")</f>
        <v>0.10852713178294573</v>
      </c>
      <c r="L182" s="340"/>
      <c r="M182" s="34" t="s">
        <v>89</v>
      </c>
      <c r="N182" s="43">
        <v>600</v>
      </c>
      <c r="O182" s="122">
        <f t="shared" ref="O182" si="1380">IFERROR(N182/L179,"-")</f>
        <v>7.7279752704791344E-2</v>
      </c>
      <c r="P182" s="340"/>
      <c r="Q182" s="34" t="s">
        <v>89</v>
      </c>
      <c r="R182" s="43">
        <v>669</v>
      </c>
      <c r="S182" s="133">
        <f t="shared" ref="S182" si="1381">IFERROR(R182/P179,"-")</f>
        <v>0.11586421891236577</v>
      </c>
      <c r="T182" s="340"/>
      <c r="U182" s="34" t="s">
        <v>89</v>
      </c>
      <c r="V182" s="43">
        <v>606</v>
      </c>
      <c r="W182" s="122">
        <f t="shared" ref="W182" si="1382">IFERROR(V182/T179,"-")</f>
        <v>0.15947368421052632</v>
      </c>
      <c r="X182" s="340"/>
      <c r="Y182" s="34" t="s">
        <v>89</v>
      </c>
      <c r="Z182" s="43">
        <v>316</v>
      </c>
      <c r="AA182" s="122">
        <f t="shared" ref="AA182" si="1383">IFERROR(Z182/X179,"-")</f>
        <v>0.16781731279872544</v>
      </c>
      <c r="AB182" s="340"/>
      <c r="AC182" s="34" t="s">
        <v>89</v>
      </c>
      <c r="AD182" s="43">
        <v>126</v>
      </c>
      <c r="AE182" s="122">
        <f t="shared" ref="AE182" si="1384">IFERROR(AD182/AB179,"-")</f>
        <v>0.18777943368107303</v>
      </c>
      <c r="AF182" s="340"/>
      <c r="AG182" s="34" t="s">
        <v>89</v>
      </c>
      <c r="AH182" s="43">
        <v>2339</v>
      </c>
      <c r="AI182" s="133">
        <f t="shared" ref="AI182" si="1385">IFERROR(AH182/AF179,"-")</f>
        <v>0.11629872712808274</v>
      </c>
    </row>
    <row r="183" spans="2:35" s="20" customFormat="1">
      <c r="B183" s="316"/>
      <c r="C183" s="351"/>
      <c r="D183" s="340"/>
      <c r="E183" s="35" t="s">
        <v>90</v>
      </c>
      <c r="F183" s="44">
        <v>24</v>
      </c>
      <c r="G183" s="123">
        <f t="shared" ref="G183" si="1386">IFERROR(F183/D179,"-")</f>
        <v>0.26373626373626374</v>
      </c>
      <c r="H183" s="340"/>
      <c r="I183" s="35" t="s">
        <v>90</v>
      </c>
      <c r="J183" s="44">
        <v>40</v>
      </c>
      <c r="K183" s="123">
        <f t="shared" ref="K183" si="1387">IFERROR(J183/H179,"-")</f>
        <v>0.31007751937984496</v>
      </c>
      <c r="L183" s="340"/>
      <c r="M183" s="35" t="s">
        <v>90</v>
      </c>
      <c r="N183" s="44">
        <v>1785</v>
      </c>
      <c r="O183" s="123">
        <f t="shared" ref="O183" si="1388">IFERROR(N183/L179,"-")</f>
        <v>0.22990726429675426</v>
      </c>
      <c r="P183" s="340"/>
      <c r="Q183" s="35" t="s">
        <v>90</v>
      </c>
      <c r="R183" s="44">
        <v>1583</v>
      </c>
      <c r="S183" s="134">
        <f t="shared" ref="S183" si="1389">IFERROR(R183/P179,"-")</f>
        <v>0.27416002771042602</v>
      </c>
      <c r="T183" s="340"/>
      <c r="U183" s="35" t="s">
        <v>90</v>
      </c>
      <c r="V183" s="44">
        <v>1099</v>
      </c>
      <c r="W183" s="123">
        <f t="shared" ref="W183" si="1390">IFERROR(V183/T179,"-")</f>
        <v>0.28921052631578947</v>
      </c>
      <c r="X183" s="340"/>
      <c r="Y183" s="35" t="s">
        <v>90</v>
      </c>
      <c r="Z183" s="44">
        <v>500</v>
      </c>
      <c r="AA183" s="123">
        <f t="shared" ref="AA183" si="1391">IFERROR(Z183/X179,"-")</f>
        <v>0.26553372278279341</v>
      </c>
      <c r="AB183" s="340"/>
      <c r="AC183" s="35" t="s">
        <v>90</v>
      </c>
      <c r="AD183" s="44">
        <v>148</v>
      </c>
      <c r="AE183" s="123">
        <f t="shared" ref="AE183" si="1392">IFERROR(AD183/AB179,"-")</f>
        <v>0.22056631892697467</v>
      </c>
      <c r="AF183" s="340"/>
      <c r="AG183" s="35" t="s">
        <v>90</v>
      </c>
      <c r="AH183" s="44">
        <v>5179</v>
      </c>
      <c r="AI183" s="134">
        <f t="shared" ref="AI183" si="1393">IFERROR(AH183/AF179,"-")</f>
        <v>0.25750795544948291</v>
      </c>
    </row>
    <row r="184" spans="2:35" s="20" customFormat="1" ht="24">
      <c r="B184" s="299"/>
      <c r="C184" s="352"/>
      <c r="D184" s="341"/>
      <c r="E184" s="38" t="s">
        <v>176</v>
      </c>
      <c r="F184" s="45">
        <v>56</v>
      </c>
      <c r="G184" s="124">
        <f t="shared" ref="G184" si="1394">IFERROR(F184/D179,"-")</f>
        <v>0.61538461538461542</v>
      </c>
      <c r="H184" s="341"/>
      <c r="I184" s="38" t="s">
        <v>176</v>
      </c>
      <c r="J184" s="45">
        <v>86</v>
      </c>
      <c r="K184" s="124">
        <f t="shared" ref="K184" si="1395">IFERROR(J184/H179,"-")</f>
        <v>0.66666666666666663</v>
      </c>
      <c r="L184" s="341"/>
      <c r="M184" s="38" t="s">
        <v>176</v>
      </c>
      <c r="N184" s="45">
        <v>4694</v>
      </c>
      <c r="O184" s="124">
        <f t="shared" ref="O184" si="1396">IFERROR(N184/L179,"-")</f>
        <v>0.60458526532715096</v>
      </c>
      <c r="P184" s="341"/>
      <c r="Q184" s="38" t="s">
        <v>176</v>
      </c>
      <c r="R184" s="45">
        <v>4022</v>
      </c>
      <c r="S184" s="124">
        <f t="shared" ref="S184" si="1397">IFERROR(R184/P179,"-")</f>
        <v>0.69657083477658466</v>
      </c>
      <c r="T184" s="341"/>
      <c r="U184" s="38" t="s">
        <v>176</v>
      </c>
      <c r="V184" s="45">
        <v>2792</v>
      </c>
      <c r="W184" s="124">
        <f t="shared" ref="W184" si="1398">IFERROR(V184/T179,"-")</f>
        <v>0.73473684210526313</v>
      </c>
      <c r="X184" s="341"/>
      <c r="Y184" s="38" t="s">
        <v>176</v>
      </c>
      <c r="Z184" s="45">
        <v>1344</v>
      </c>
      <c r="AA184" s="124">
        <f t="shared" ref="AA184" si="1399">IFERROR(Z184/X179,"-")</f>
        <v>0.71375464684014867</v>
      </c>
      <c r="AB184" s="341"/>
      <c r="AC184" s="38" t="s">
        <v>176</v>
      </c>
      <c r="AD184" s="45">
        <v>431</v>
      </c>
      <c r="AE184" s="124">
        <f t="shared" ref="AE184" si="1400">IFERROR(AD184/AB179,"-")</f>
        <v>0.64232488822652756</v>
      </c>
      <c r="AF184" s="341"/>
      <c r="AG184" s="38" t="s">
        <v>176</v>
      </c>
      <c r="AH184" s="45">
        <v>13425</v>
      </c>
      <c r="AI184" s="124">
        <f t="shared" ref="AI184" si="1401">IFERROR(AH184/AF179,"-")</f>
        <v>0.6675119331742243</v>
      </c>
    </row>
    <row r="185" spans="2:35" s="20" customFormat="1">
      <c r="B185" s="298">
        <v>31</v>
      </c>
      <c r="C185" s="350" t="s">
        <v>42</v>
      </c>
      <c r="D185" s="339">
        <f>'市区町村別_在宅(医科)'!D37</f>
        <v>139</v>
      </c>
      <c r="E185" s="30" t="s">
        <v>86</v>
      </c>
      <c r="F185" s="242">
        <v>9</v>
      </c>
      <c r="G185" s="121">
        <f t="shared" ref="G185" si="1402">IFERROR(F185/D185,"-")</f>
        <v>6.4748201438848921E-2</v>
      </c>
      <c r="H185" s="339">
        <f>'市区町村別_在宅(医科)'!M37</f>
        <v>325</v>
      </c>
      <c r="I185" s="30" t="s">
        <v>86</v>
      </c>
      <c r="J185" s="242">
        <v>18</v>
      </c>
      <c r="K185" s="121">
        <f t="shared" ref="K185" si="1403">IFERROR(J185/H185,"-")</f>
        <v>5.5384615384615386E-2</v>
      </c>
      <c r="L185" s="339">
        <f>'市区町村別_在宅(医科)'!V37</f>
        <v>11109</v>
      </c>
      <c r="M185" s="30" t="s">
        <v>86</v>
      </c>
      <c r="N185" s="242">
        <v>636</v>
      </c>
      <c r="O185" s="121">
        <f t="shared" ref="O185" si="1404">IFERROR(N185/L185,"-")</f>
        <v>5.7250877666756683E-2</v>
      </c>
      <c r="P185" s="339">
        <f>'市区町村別_在宅(医科)'!AE37</f>
        <v>7401</v>
      </c>
      <c r="Q185" s="30" t="s">
        <v>86</v>
      </c>
      <c r="R185" s="242">
        <v>962</v>
      </c>
      <c r="S185" s="132">
        <f t="shared" ref="S185" si="1405">IFERROR(R185/P185,"-")</f>
        <v>0.12998243480610727</v>
      </c>
      <c r="T185" s="339">
        <f>'市区町村別_在宅(医科)'!AN37</f>
        <v>4201</v>
      </c>
      <c r="U185" s="30" t="s">
        <v>86</v>
      </c>
      <c r="V185" s="242">
        <v>803</v>
      </c>
      <c r="W185" s="121">
        <f t="shared" ref="W185" si="1406">IFERROR(V185/T185,"-")</f>
        <v>0.19114496548440849</v>
      </c>
      <c r="X185" s="339">
        <f>'市区町村別_在宅(医科)'!AW37</f>
        <v>1841</v>
      </c>
      <c r="Y185" s="30" t="s">
        <v>86</v>
      </c>
      <c r="Z185" s="242">
        <v>479</v>
      </c>
      <c r="AA185" s="121">
        <f t="shared" ref="AA185" si="1407">IFERROR(Z185/X185,"-")</f>
        <v>0.26018468223791419</v>
      </c>
      <c r="AB185" s="339">
        <f>'市区町村別_在宅(医科)'!BF37</f>
        <v>702</v>
      </c>
      <c r="AC185" s="30" t="s">
        <v>86</v>
      </c>
      <c r="AD185" s="242">
        <v>178</v>
      </c>
      <c r="AE185" s="121">
        <f t="shared" ref="AE185" si="1408">IFERROR(AD185/AB185,"-")</f>
        <v>0.25356125356125359</v>
      </c>
      <c r="AF185" s="339">
        <f>'市区町村別_在宅(医科)'!BO37</f>
        <v>25718</v>
      </c>
      <c r="AG185" s="30" t="s">
        <v>86</v>
      </c>
      <c r="AH185" s="242">
        <v>3085</v>
      </c>
      <c r="AI185" s="132">
        <f t="shared" ref="AI185" si="1409">IFERROR(AH185/AF185,"-")</f>
        <v>0.1199548954039972</v>
      </c>
    </row>
    <row r="186" spans="2:35" s="20" customFormat="1">
      <c r="B186" s="316"/>
      <c r="C186" s="351"/>
      <c r="D186" s="340"/>
      <c r="E186" s="31" t="s">
        <v>87</v>
      </c>
      <c r="F186" s="43">
        <v>42</v>
      </c>
      <c r="G186" s="122">
        <f t="shared" ref="G186" si="1410">IFERROR(F186/D185,"-")</f>
        <v>0.30215827338129497</v>
      </c>
      <c r="H186" s="340"/>
      <c r="I186" s="31" t="s">
        <v>87</v>
      </c>
      <c r="J186" s="43">
        <v>124</v>
      </c>
      <c r="K186" s="122">
        <f t="shared" ref="K186" si="1411">IFERROR(J186/H185,"-")</f>
        <v>0.38153846153846155</v>
      </c>
      <c r="L186" s="340"/>
      <c r="M186" s="31" t="s">
        <v>87</v>
      </c>
      <c r="N186" s="43">
        <v>2437</v>
      </c>
      <c r="O186" s="122">
        <f t="shared" ref="O186" si="1412">IFERROR(N186/L185,"-")</f>
        <v>0.21937168061931767</v>
      </c>
      <c r="P186" s="340"/>
      <c r="Q186" s="31" t="s">
        <v>87</v>
      </c>
      <c r="R186" s="43">
        <v>2122</v>
      </c>
      <c r="S186" s="133">
        <f t="shared" ref="S186" si="1413">IFERROR(R186/P185,"-")</f>
        <v>0.28671801107958383</v>
      </c>
      <c r="T186" s="340"/>
      <c r="U186" s="31" t="s">
        <v>87</v>
      </c>
      <c r="V186" s="43">
        <v>1303</v>
      </c>
      <c r="W186" s="122">
        <f t="shared" ref="W186" si="1414">IFERROR(V186/T185,"-")</f>
        <v>0.3101642466079505</v>
      </c>
      <c r="X186" s="340"/>
      <c r="Y186" s="31" t="s">
        <v>87</v>
      </c>
      <c r="Z186" s="43">
        <v>589</v>
      </c>
      <c r="AA186" s="122">
        <f t="shared" ref="AA186" si="1415">IFERROR(Z186/X185,"-")</f>
        <v>0.31993481803367735</v>
      </c>
      <c r="AB186" s="340"/>
      <c r="AC186" s="31" t="s">
        <v>87</v>
      </c>
      <c r="AD186" s="43">
        <v>204</v>
      </c>
      <c r="AE186" s="122">
        <f t="shared" ref="AE186" si="1416">IFERROR(AD186/AB185,"-")</f>
        <v>0.29059829059829062</v>
      </c>
      <c r="AF186" s="340"/>
      <c r="AG186" s="31" t="s">
        <v>87</v>
      </c>
      <c r="AH186" s="43">
        <v>6821</v>
      </c>
      <c r="AI186" s="133">
        <f t="shared" ref="AI186" si="1417">IFERROR(AH186/AF185,"-")</f>
        <v>0.26522280115094488</v>
      </c>
    </row>
    <row r="187" spans="2:35" s="20" customFormat="1">
      <c r="B187" s="316"/>
      <c r="C187" s="351"/>
      <c r="D187" s="340"/>
      <c r="E187" s="34" t="s">
        <v>88</v>
      </c>
      <c r="F187" s="43">
        <v>40</v>
      </c>
      <c r="G187" s="122">
        <f t="shared" ref="G187" si="1418">IFERROR(F187/D185,"-")</f>
        <v>0.28776978417266186</v>
      </c>
      <c r="H187" s="340"/>
      <c r="I187" s="34" t="s">
        <v>88</v>
      </c>
      <c r="J187" s="43">
        <v>95</v>
      </c>
      <c r="K187" s="122">
        <f t="shared" ref="K187" si="1419">IFERROR(J187/H185,"-")</f>
        <v>0.29230769230769232</v>
      </c>
      <c r="L187" s="340"/>
      <c r="M187" s="34" t="s">
        <v>88</v>
      </c>
      <c r="N187" s="43">
        <v>3745</v>
      </c>
      <c r="O187" s="122">
        <f t="shared" ref="O187" si="1420">IFERROR(N187/L185,"-")</f>
        <v>0.33711405166981728</v>
      </c>
      <c r="P187" s="340"/>
      <c r="Q187" s="34" t="s">
        <v>88</v>
      </c>
      <c r="R187" s="43">
        <v>3005</v>
      </c>
      <c r="S187" s="133">
        <f t="shared" ref="S187" si="1421">IFERROR(R187/P185,"-")</f>
        <v>0.40602621267396299</v>
      </c>
      <c r="T187" s="340"/>
      <c r="U187" s="34" t="s">
        <v>88</v>
      </c>
      <c r="V187" s="43">
        <v>1779</v>
      </c>
      <c r="W187" s="122">
        <f t="shared" ref="W187" si="1422">IFERROR(V187/T185,"-")</f>
        <v>0.4234706022375625</v>
      </c>
      <c r="X187" s="340"/>
      <c r="Y187" s="34" t="s">
        <v>88</v>
      </c>
      <c r="Z187" s="43">
        <v>728</v>
      </c>
      <c r="AA187" s="122">
        <f t="shared" ref="AA187" si="1423">IFERROR(Z187/X185,"-")</f>
        <v>0.39543726235741444</v>
      </c>
      <c r="AB187" s="340"/>
      <c r="AC187" s="34" t="s">
        <v>88</v>
      </c>
      <c r="AD187" s="43">
        <v>200</v>
      </c>
      <c r="AE187" s="122">
        <f t="shared" ref="AE187" si="1424">IFERROR(AD187/AB185,"-")</f>
        <v>0.28490028490028491</v>
      </c>
      <c r="AF187" s="340"/>
      <c r="AG187" s="34" t="s">
        <v>88</v>
      </c>
      <c r="AH187" s="43">
        <v>9592</v>
      </c>
      <c r="AI187" s="133">
        <f t="shared" ref="AI187" si="1425">IFERROR(AH187/AF185,"-")</f>
        <v>0.3729683490162532</v>
      </c>
    </row>
    <row r="188" spans="2:35" s="20" customFormat="1">
      <c r="B188" s="316"/>
      <c r="C188" s="351"/>
      <c r="D188" s="340"/>
      <c r="E188" s="34" t="s">
        <v>89</v>
      </c>
      <c r="F188" s="43">
        <v>9</v>
      </c>
      <c r="G188" s="122">
        <f t="shared" ref="G188" si="1426">IFERROR(F188/D185,"-")</f>
        <v>6.4748201438848921E-2</v>
      </c>
      <c r="H188" s="340"/>
      <c r="I188" s="34" t="s">
        <v>89</v>
      </c>
      <c r="J188" s="43">
        <v>21</v>
      </c>
      <c r="K188" s="122">
        <f t="shared" ref="K188" si="1427">IFERROR(J188/H185,"-")</f>
        <v>6.4615384615384616E-2</v>
      </c>
      <c r="L188" s="340"/>
      <c r="M188" s="34" t="s">
        <v>89</v>
      </c>
      <c r="N188" s="43">
        <v>644</v>
      </c>
      <c r="O188" s="122">
        <f t="shared" ref="O188" si="1428">IFERROR(N188/L185,"-")</f>
        <v>5.7971014492753624E-2</v>
      </c>
      <c r="P188" s="340"/>
      <c r="Q188" s="34" t="s">
        <v>89</v>
      </c>
      <c r="R188" s="43">
        <v>694</v>
      </c>
      <c r="S188" s="133">
        <f t="shared" ref="S188" si="1429">IFERROR(R188/P185,"-")</f>
        <v>9.3771112011890284E-2</v>
      </c>
      <c r="T188" s="340"/>
      <c r="U188" s="34" t="s">
        <v>89</v>
      </c>
      <c r="V188" s="43">
        <v>590</v>
      </c>
      <c r="W188" s="122">
        <f t="shared" ref="W188" si="1430">IFERROR(V188/T185,"-")</f>
        <v>0.14044275172577958</v>
      </c>
      <c r="X188" s="340"/>
      <c r="Y188" s="34" t="s">
        <v>89</v>
      </c>
      <c r="Z188" s="43">
        <v>328</v>
      </c>
      <c r="AA188" s="122">
        <f t="shared" ref="AA188" si="1431">IFERROR(Z188/X185,"-")</f>
        <v>0.17816404128191202</v>
      </c>
      <c r="AB188" s="340"/>
      <c r="AC188" s="34" t="s">
        <v>89</v>
      </c>
      <c r="AD188" s="43">
        <v>108</v>
      </c>
      <c r="AE188" s="122">
        <f t="shared" ref="AE188" si="1432">IFERROR(AD188/AB185,"-")</f>
        <v>0.15384615384615385</v>
      </c>
      <c r="AF188" s="340"/>
      <c r="AG188" s="34" t="s">
        <v>89</v>
      </c>
      <c r="AH188" s="43">
        <v>2394</v>
      </c>
      <c r="AI188" s="133">
        <f t="shared" ref="AI188" si="1433">IFERROR(AH188/AF185,"-")</f>
        <v>9.3086554164398469E-2</v>
      </c>
    </row>
    <row r="189" spans="2:35" s="20" customFormat="1">
      <c r="B189" s="316"/>
      <c r="C189" s="351"/>
      <c r="D189" s="340"/>
      <c r="E189" s="35" t="s">
        <v>90</v>
      </c>
      <c r="F189" s="44">
        <v>23</v>
      </c>
      <c r="G189" s="123">
        <f t="shared" ref="G189" si="1434">IFERROR(F189/D185,"-")</f>
        <v>0.16546762589928057</v>
      </c>
      <c r="H189" s="340"/>
      <c r="I189" s="35" t="s">
        <v>90</v>
      </c>
      <c r="J189" s="44">
        <v>88</v>
      </c>
      <c r="K189" s="123">
        <f t="shared" ref="K189" si="1435">IFERROR(J189/H185,"-")</f>
        <v>0.27076923076923076</v>
      </c>
      <c r="L189" s="340"/>
      <c r="M189" s="35" t="s">
        <v>90</v>
      </c>
      <c r="N189" s="44">
        <v>2399</v>
      </c>
      <c r="O189" s="123">
        <f t="shared" ref="O189" si="1436">IFERROR(N189/L185,"-")</f>
        <v>0.21595103069583221</v>
      </c>
      <c r="P189" s="340"/>
      <c r="Q189" s="35" t="s">
        <v>90</v>
      </c>
      <c r="R189" s="44">
        <v>1976</v>
      </c>
      <c r="S189" s="134">
        <f t="shared" ref="S189" si="1437">IFERROR(R189/P185,"-")</f>
        <v>0.26699094716930144</v>
      </c>
      <c r="T189" s="340"/>
      <c r="U189" s="35" t="s">
        <v>90</v>
      </c>
      <c r="V189" s="44">
        <v>1206</v>
      </c>
      <c r="W189" s="123">
        <f t="shared" ref="W189" si="1438">IFERROR(V189/T185,"-")</f>
        <v>0.28707450606998336</v>
      </c>
      <c r="X189" s="340"/>
      <c r="Y189" s="35" t="s">
        <v>90</v>
      </c>
      <c r="Z189" s="44">
        <v>495</v>
      </c>
      <c r="AA189" s="123">
        <f t="shared" ref="AA189" si="1439">IFERROR(Z189/X185,"-")</f>
        <v>0.26887561108093427</v>
      </c>
      <c r="AB189" s="340"/>
      <c r="AC189" s="35" t="s">
        <v>90</v>
      </c>
      <c r="AD189" s="44">
        <v>186</v>
      </c>
      <c r="AE189" s="123">
        <f t="shared" ref="AE189" si="1440">IFERROR(AD189/AB185,"-")</f>
        <v>0.26495726495726496</v>
      </c>
      <c r="AF189" s="340"/>
      <c r="AG189" s="35" t="s">
        <v>90</v>
      </c>
      <c r="AH189" s="44">
        <v>6373</v>
      </c>
      <c r="AI189" s="134">
        <f t="shared" ref="AI189" si="1441">IFERROR(AH189/AF185,"-")</f>
        <v>0.24780309510848433</v>
      </c>
    </row>
    <row r="190" spans="2:35" s="20" customFormat="1" ht="24">
      <c r="B190" s="299"/>
      <c r="C190" s="352"/>
      <c r="D190" s="341"/>
      <c r="E190" s="38" t="s">
        <v>176</v>
      </c>
      <c r="F190" s="45">
        <v>77</v>
      </c>
      <c r="G190" s="124">
        <f t="shared" ref="G190" si="1442">IFERROR(F190/D185,"-")</f>
        <v>0.5539568345323741</v>
      </c>
      <c r="H190" s="341"/>
      <c r="I190" s="38" t="s">
        <v>176</v>
      </c>
      <c r="J190" s="45">
        <v>207</v>
      </c>
      <c r="K190" s="124">
        <f t="shared" ref="K190" si="1443">IFERROR(J190/H185,"-")</f>
        <v>0.63692307692307693</v>
      </c>
      <c r="L190" s="341"/>
      <c r="M190" s="38" t="s">
        <v>176</v>
      </c>
      <c r="N190" s="45">
        <v>6310</v>
      </c>
      <c r="O190" s="124">
        <f t="shared" ref="O190" si="1444">IFERROR(N190/L185,"-")</f>
        <v>0.56800792150508594</v>
      </c>
      <c r="P190" s="341"/>
      <c r="Q190" s="38" t="s">
        <v>176</v>
      </c>
      <c r="R190" s="45">
        <v>4987</v>
      </c>
      <c r="S190" s="124">
        <f t="shared" ref="S190" si="1445">IFERROR(R190/P185,"-")</f>
        <v>0.67382786109985138</v>
      </c>
      <c r="T190" s="341"/>
      <c r="U190" s="38" t="s">
        <v>176</v>
      </c>
      <c r="V190" s="45">
        <v>3009</v>
      </c>
      <c r="W190" s="124">
        <f t="shared" ref="W190" si="1446">IFERROR(V190/T185,"-")</f>
        <v>0.71625803380147579</v>
      </c>
      <c r="X190" s="341"/>
      <c r="Y190" s="38" t="s">
        <v>176</v>
      </c>
      <c r="Z190" s="45">
        <v>1319</v>
      </c>
      <c r="AA190" s="124">
        <f t="shared" ref="AA190" si="1447">IFERROR(Z190/X185,"-")</f>
        <v>0.71645844649646928</v>
      </c>
      <c r="AB190" s="341"/>
      <c r="AC190" s="38" t="s">
        <v>176</v>
      </c>
      <c r="AD190" s="45">
        <v>461</v>
      </c>
      <c r="AE190" s="124">
        <f t="shared" ref="AE190" si="1448">IFERROR(AD190/AB185,"-")</f>
        <v>0.65669515669515666</v>
      </c>
      <c r="AF190" s="341"/>
      <c r="AG190" s="38" t="s">
        <v>176</v>
      </c>
      <c r="AH190" s="45">
        <v>16370</v>
      </c>
      <c r="AI190" s="124">
        <f t="shared" ref="AI190" si="1449">IFERROR(AH190/AF185,"-")</f>
        <v>0.63651916945330123</v>
      </c>
    </row>
    <row r="191" spans="2:35" s="20" customFormat="1">
      <c r="B191" s="298">
        <v>32</v>
      </c>
      <c r="C191" s="350" t="s">
        <v>43</v>
      </c>
      <c r="D191" s="339">
        <f>'市区町村別_在宅(医科)'!D38</f>
        <v>87</v>
      </c>
      <c r="E191" s="30" t="s">
        <v>86</v>
      </c>
      <c r="F191" s="242">
        <v>4</v>
      </c>
      <c r="G191" s="121">
        <f t="shared" ref="G191" si="1450">IFERROR(F191/D191,"-")</f>
        <v>4.5977011494252873E-2</v>
      </c>
      <c r="H191" s="339">
        <f>'市区町村別_在宅(医科)'!M38</f>
        <v>215</v>
      </c>
      <c r="I191" s="30" t="s">
        <v>86</v>
      </c>
      <c r="J191" s="242">
        <v>10</v>
      </c>
      <c r="K191" s="121">
        <f t="shared" ref="K191" si="1451">IFERROR(J191/H191,"-")</f>
        <v>4.6511627906976744E-2</v>
      </c>
      <c r="L191" s="339">
        <f>'市区町村別_在宅(医科)'!V38</f>
        <v>8793</v>
      </c>
      <c r="M191" s="30" t="s">
        <v>86</v>
      </c>
      <c r="N191" s="242">
        <v>568</v>
      </c>
      <c r="O191" s="121">
        <f t="shared" ref="O191" si="1452">IFERROR(N191/L191,"-")</f>
        <v>6.4596838394177181E-2</v>
      </c>
      <c r="P191" s="339">
        <f>'市区町村別_在宅(医科)'!AE38</f>
        <v>6789</v>
      </c>
      <c r="Q191" s="30" t="s">
        <v>86</v>
      </c>
      <c r="R191" s="242">
        <v>925</v>
      </c>
      <c r="S191" s="132">
        <f t="shared" ref="S191" si="1453">IFERROR(R191/P191,"-")</f>
        <v>0.1362498158786272</v>
      </c>
      <c r="T191" s="339">
        <f>'市区町村別_在宅(医科)'!AN38</f>
        <v>3990</v>
      </c>
      <c r="U191" s="30" t="s">
        <v>86</v>
      </c>
      <c r="V191" s="242">
        <v>816</v>
      </c>
      <c r="W191" s="121">
        <f t="shared" ref="W191" si="1454">IFERROR(V191/T191,"-")</f>
        <v>0.20451127819548873</v>
      </c>
      <c r="X191" s="339">
        <f>'市区町村別_在宅(医科)'!AW38</f>
        <v>1871</v>
      </c>
      <c r="Y191" s="30" t="s">
        <v>86</v>
      </c>
      <c r="Z191" s="242">
        <v>510</v>
      </c>
      <c r="AA191" s="121">
        <f t="shared" ref="AA191" si="1455">IFERROR(Z191/X191,"-")</f>
        <v>0.27258150721539282</v>
      </c>
      <c r="AB191" s="339">
        <f>'市区町村別_在宅(医科)'!BF38</f>
        <v>612</v>
      </c>
      <c r="AC191" s="30" t="s">
        <v>86</v>
      </c>
      <c r="AD191" s="242">
        <v>163</v>
      </c>
      <c r="AE191" s="121">
        <f t="shared" ref="AE191" si="1456">IFERROR(AD191/AB191,"-")</f>
        <v>0.26633986928104575</v>
      </c>
      <c r="AF191" s="339">
        <f>'市区町村別_在宅(医科)'!BO38</f>
        <v>22357</v>
      </c>
      <c r="AG191" s="30" t="s">
        <v>86</v>
      </c>
      <c r="AH191" s="242">
        <v>2996</v>
      </c>
      <c r="AI191" s="132">
        <f t="shared" ref="AI191" si="1457">IFERROR(AH191/AF191,"-")</f>
        <v>0.13400724605269043</v>
      </c>
    </row>
    <row r="192" spans="2:35" s="20" customFormat="1">
      <c r="B192" s="316"/>
      <c r="C192" s="351"/>
      <c r="D192" s="340"/>
      <c r="E192" s="31" t="s">
        <v>87</v>
      </c>
      <c r="F192" s="43">
        <v>20</v>
      </c>
      <c r="G192" s="122">
        <f t="shared" ref="G192" si="1458">IFERROR(F192/D191,"-")</f>
        <v>0.22988505747126436</v>
      </c>
      <c r="H192" s="340"/>
      <c r="I192" s="31" t="s">
        <v>87</v>
      </c>
      <c r="J192" s="43">
        <v>83</v>
      </c>
      <c r="K192" s="122">
        <f t="shared" ref="K192" si="1459">IFERROR(J192/H191,"-")</f>
        <v>0.38604651162790699</v>
      </c>
      <c r="L192" s="340"/>
      <c r="M192" s="31" t="s">
        <v>87</v>
      </c>
      <c r="N192" s="43">
        <v>1951</v>
      </c>
      <c r="O192" s="122">
        <f t="shared" ref="O192" si="1460">IFERROR(N192/L191,"-")</f>
        <v>0.22188104173774592</v>
      </c>
      <c r="P192" s="340"/>
      <c r="Q192" s="31" t="s">
        <v>87</v>
      </c>
      <c r="R192" s="43">
        <v>1930</v>
      </c>
      <c r="S192" s="133">
        <f t="shared" ref="S192" si="1461">IFERROR(R192/P191,"-")</f>
        <v>0.28428339961702753</v>
      </c>
      <c r="T192" s="340"/>
      <c r="U192" s="31" t="s">
        <v>87</v>
      </c>
      <c r="V192" s="43">
        <v>1268</v>
      </c>
      <c r="W192" s="122">
        <f t="shared" ref="W192" si="1462">IFERROR(V192/T191,"-")</f>
        <v>0.31779448621553885</v>
      </c>
      <c r="X192" s="340"/>
      <c r="Y192" s="31" t="s">
        <v>87</v>
      </c>
      <c r="Z192" s="43">
        <v>562</v>
      </c>
      <c r="AA192" s="122">
        <f t="shared" ref="AA192" si="1463">IFERROR(Z192/X191,"-")</f>
        <v>0.30037413148049169</v>
      </c>
      <c r="AB192" s="340"/>
      <c r="AC192" s="31" t="s">
        <v>87</v>
      </c>
      <c r="AD192" s="43">
        <v>173</v>
      </c>
      <c r="AE192" s="122">
        <f t="shared" ref="AE192" si="1464">IFERROR(AD192/AB191,"-")</f>
        <v>0.2826797385620915</v>
      </c>
      <c r="AF192" s="340"/>
      <c r="AG192" s="31" t="s">
        <v>87</v>
      </c>
      <c r="AH192" s="43">
        <v>5987</v>
      </c>
      <c r="AI192" s="133">
        <f t="shared" ref="AI192" si="1465">IFERROR(AH192/AF191,"-")</f>
        <v>0.26779084850382429</v>
      </c>
    </row>
    <row r="193" spans="2:35" s="20" customFormat="1">
      <c r="B193" s="316"/>
      <c r="C193" s="351"/>
      <c r="D193" s="340"/>
      <c r="E193" s="34" t="s">
        <v>88</v>
      </c>
      <c r="F193" s="43">
        <v>27</v>
      </c>
      <c r="G193" s="122">
        <f t="shared" ref="G193" si="1466">IFERROR(F193/D191,"-")</f>
        <v>0.31034482758620691</v>
      </c>
      <c r="H193" s="340"/>
      <c r="I193" s="34" t="s">
        <v>88</v>
      </c>
      <c r="J193" s="43">
        <v>80</v>
      </c>
      <c r="K193" s="122">
        <f t="shared" ref="K193" si="1467">IFERROR(J193/H191,"-")</f>
        <v>0.37209302325581395</v>
      </c>
      <c r="L193" s="340"/>
      <c r="M193" s="34" t="s">
        <v>88</v>
      </c>
      <c r="N193" s="43">
        <v>2878</v>
      </c>
      <c r="O193" s="122">
        <f t="shared" ref="O193" si="1468">IFERROR(N193/L191,"-")</f>
        <v>0.32730581144091891</v>
      </c>
      <c r="P193" s="340"/>
      <c r="Q193" s="34" t="s">
        <v>88</v>
      </c>
      <c r="R193" s="43">
        <v>2645</v>
      </c>
      <c r="S193" s="133">
        <f t="shared" ref="S193" si="1469">IFERROR(R193/P191,"-")</f>
        <v>0.38960082486375019</v>
      </c>
      <c r="T193" s="340"/>
      <c r="U193" s="34" t="s">
        <v>88</v>
      </c>
      <c r="V193" s="43">
        <v>1584</v>
      </c>
      <c r="W193" s="122">
        <f t="shared" ref="W193" si="1470">IFERROR(V193/T191,"-")</f>
        <v>0.39699248120300751</v>
      </c>
      <c r="X193" s="340"/>
      <c r="Y193" s="34" t="s">
        <v>88</v>
      </c>
      <c r="Z193" s="43">
        <v>658</v>
      </c>
      <c r="AA193" s="122">
        <f t="shared" ref="AA193" si="1471">IFERROR(Z193/X191,"-")</f>
        <v>0.35168359166221275</v>
      </c>
      <c r="AB193" s="340"/>
      <c r="AC193" s="34" t="s">
        <v>88</v>
      </c>
      <c r="AD193" s="43">
        <v>168</v>
      </c>
      <c r="AE193" s="122">
        <f t="shared" ref="AE193" si="1472">IFERROR(AD193/AB191,"-")</f>
        <v>0.27450980392156865</v>
      </c>
      <c r="AF193" s="340"/>
      <c r="AG193" s="34" t="s">
        <v>88</v>
      </c>
      <c r="AH193" s="43">
        <v>8040</v>
      </c>
      <c r="AI193" s="133">
        <f t="shared" ref="AI193" si="1473">IFERROR(AH193/AF191,"-")</f>
        <v>0.3596189113029476</v>
      </c>
    </row>
    <row r="194" spans="2:35" s="20" customFormat="1">
      <c r="B194" s="316"/>
      <c r="C194" s="351"/>
      <c r="D194" s="340"/>
      <c r="E194" s="34" t="s">
        <v>89</v>
      </c>
      <c r="F194" s="43">
        <v>2</v>
      </c>
      <c r="G194" s="122">
        <f t="shared" ref="G194" si="1474">IFERROR(F194/D191,"-")</f>
        <v>2.2988505747126436E-2</v>
      </c>
      <c r="H194" s="340"/>
      <c r="I194" s="34" t="s">
        <v>89</v>
      </c>
      <c r="J194" s="43">
        <v>21</v>
      </c>
      <c r="K194" s="122">
        <f t="shared" ref="K194" si="1475">IFERROR(J194/H191,"-")</f>
        <v>9.7674418604651161E-2</v>
      </c>
      <c r="L194" s="340"/>
      <c r="M194" s="34" t="s">
        <v>89</v>
      </c>
      <c r="N194" s="43">
        <v>573</v>
      </c>
      <c r="O194" s="122">
        <f t="shared" ref="O194" si="1476">IFERROR(N194/L191,"-")</f>
        <v>6.5165472534971E-2</v>
      </c>
      <c r="P194" s="340"/>
      <c r="Q194" s="34" t="s">
        <v>89</v>
      </c>
      <c r="R194" s="43">
        <v>762</v>
      </c>
      <c r="S194" s="133">
        <f t="shared" ref="S194" si="1477">IFERROR(R194/P191,"-")</f>
        <v>0.11224038886433937</v>
      </c>
      <c r="T194" s="340"/>
      <c r="U194" s="34" t="s">
        <v>89</v>
      </c>
      <c r="V194" s="43">
        <v>603</v>
      </c>
      <c r="W194" s="122">
        <f t="shared" ref="W194" si="1478">IFERROR(V194/T191,"-")</f>
        <v>0.15112781954887219</v>
      </c>
      <c r="X194" s="340"/>
      <c r="Y194" s="34" t="s">
        <v>89</v>
      </c>
      <c r="Z194" s="43">
        <v>314</v>
      </c>
      <c r="AA194" s="122">
        <f t="shared" ref="AA194" si="1479">IFERROR(Z194/X191,"-")</f>
        <v>0.16782469267771247</v>
      </c>
      <c r="AB194" s="340"/>
      <c r="AC194" s="34" t="s">
        <v>89</v>
      </c>
      <c r="AD194" s="43">
        <v>100</v>
      </c>
      <c r="AE194" s="122">
        <f t="shared" ref="AE194" si="1480">IFERROR(AD194/AB191,"-")</f>
        <v>0.16339869281045752</v>
      </c>
      <c r="AF194" s="340"/>
      <c r="AG194" s="34" t="s">
        <v>89</v>
      </c>
      <c r="AH194" s="43">
        <v>2375</v>
      </c>
      <c r="AI194" s="133">
        <f t="shared" ref="AI194" si="1481">IFERROR(AH194/AF191,"-")</f>
        <v>0.10623071073936574</v>
      </c>
    </row>
    <row r="195" spans="2:35" s="20" customFormat="1">
      <c r="B195" s="316"/>
      <c r="C195" s="351"/>
      <c r="D195" s="340"/>
      <c r="E195" s="35" t="s">
        <v>90</v>
      </c>
      <c r="F195" s="44">
        <v>19</v>
      </c>
      <c r="G195" s="123">
        <f t="shared" ref="G195" si="1482">IFERROR(F195/D191,"-")</f>
        <v>0.21839080459770116</v>
      </c>
      <c r="H195" s="340"/>
      <c r="I195" s="35" t="s">
        <v>90</v>
      </c>
      <c r="J195" s="44">
        <v>69</v>
      </c>
      <c r="K195" s="123">
        <f t="shared" ref="K195" si="1483">IFERROR(J195/H191,"-")</f>
        <v>0.32093023255813952</v>
      </c>
      <c r="L195" s="340"/>
      <c r="M195" s="35" t="s">
        <v>90</v>
      </c>
      <c r="N195" s="44">
        <v>1694</v>
      </c>
      <c r="O195" s="123">
        <f t="shared" ref="O195" si="1484">IFERROR(N195/L191,"-")</f>
        <v>0.19265324690094393</v>
      </c>
      <c r="P195" s="340"/>
      <c r="Q195" s="35" t="s">
        <v>90</v>
      </c>
      <c r="R195" s="44">
        <v>1707</v>
      </c>
      <c r="S195" s="134">
        <f t="shared" ref="S195" si="1485">IFERROR(R195/P191,"-")</f>
        <v>0.25143614670790987</v>
      </c>
      <c r="T195" s="340"/>
      <c r="U195" s="35" t="s">
        <v>90</v>
      </c>
      <c r="V195" s="44">
        <v>1090</v>
      </c>
      <c r="W195" s="123">
        <f t="shared" ref="W195" si="1486">IFERROR(V195/T191,"-")</f>
        <v>0.27318295739348369</v>
      </c>
      <c r="X195" s="340"/>
      <c r="Y195" s="35" t="s">
        <v>90</v>
      </c>
      <c r="Z195" s="44">
        <v>525</v>
      </c>
      <c r="AA195" s="123">
        <f t="shared" ref="AA195" si="1487">IFERROR(Z195/X191,"-")</f>
        <v>0.28059861036878675</v>
      </c>
      <c r="AB195" s="340"/>
      <c r="AC195" s="35" t="s">
        <v>90</v>
      </c>
      <c r="AD195" s="44">
        <v>144</v>
      </c>
      <c r="AE195" s="123">
        <f t="shared" ref="AE195" si="1488">IFERROR(AD195/AB191,"-")</f>
        <v>0.23529411764705882</v>
      </c>
      <c r="AF195" s="340"/>
      <c r="AG195" s="35" t="s">
        <v>90</v>
      </c>
      <c r="AH195" s="44">
        <v>5248</v>
      </c>
      <c r="AI195" s="134">
        <f t="shared" ref="AI195" si="1489">IFERROR(AH195/AF191,"-")</f>
        <v>0.23473632419376481</v>
      </c>
    </row>
    <row r="196" spans="2:35" s="20" customFormat="1" ht="24">
      <c r="B196" s="299"/>
      <c r="C196" s="352"/>
      <c r="D196" s="341"/>
      <c r="E196" s="38" t="s">
        <v>176</v>
      </c>
      <c r="F196" s="45">
        <v>51</v>
      </c>
      <c r="G196" s="124">
        <f t="shared" ref="G196" si="1490">IFERROR(F196/D191,"-")</f>
        <v>0.58620689655172409</v>
      </c>
      <c r="H196" s="341"/>
      <c r="I196" s="38" t="s">
        <v>176</v>
      </c>
      <c r="J196" s="45">
        <v>158</v>
      </c>
      <c r="K196" s="124">
        <f t="shared" ref="K196" si="1491">IFERROR(J196/H191,"-")</f>
        <v>0.73488372093023258</v>
      </c>
      <c r="L196" s="341"/>
      <c r="M196" s="38" t="s">
        <v>176</v>
      </c>
      <c r="N196" s="45">
        <v>4988</v>
      </c>
      <c r="O196" s="124">
        <f t="shared" ref="O196" si="1492">IFERROR(N196/L191,"-")</f>
        <v>0.56726941885590809</v>
      </c>
      <c r="P196" s="341"/>
      <c r="Q196" s="38" t="s">
        <v>176</v>
      </c>
      <c r="R196" s="45">
        <v>4616</v>
      </c>
      <c r="S196" s="124">
        <f t="shared" ref="S196" si="1493">IFERROR(R196/P191,"-")</f>
        <v>0.6799234055089115</v>
      </c>
      <c r="T196" s="341"/>
      <c r="U196" s="38" t="s">
        <v>176</v>
      </c>
      <c r="V196" s="45">
        <v>2911</v>
      </c>
      <c r="W196" s="124">
        <f t="shared" ref="W196" si="1494">IFERROR(V196/T191,"-")</f>
        <v>0.72957393483709276</v>
      </c>
      <c r="X196" s="341"/>
      <c r="Y196" s="38" t="s">
        <v>176</v>
      </c>
      <c r="Z196" s="45">
        <v>1342</v>
      </c>
      <c r="AA196" s="124">
        <f t="shared" ref="AA196" si="1495">IFERROR(Z196/X191,"-")</f>
        <v>0.71726349545697488</v>
      </c>
      <c r="AB196" s="341"/>
      <c r="AC196" s="38" t="s">
        <v>176</v>
      </c>
      <c r="AD196" s="45">
        <v>409</v>
      </c>
      <c r="AE196" s="124">
        <f t="shared" ref="AE196" si="1496">IFERROR(AD196/AB191,"-")</f>
        <v>0.6683006535947712</v>
      </c>
      <c r="AF196" s="341"/>
      <c r="AG196" s="38" t="s">
        <v>176</v>
      </c>
      <c r="AH196" s="45">
        <v>14475</v>
      </c>
      <c r="AI196" s="124">
        <f t="shared" ref="AI196" si="1497">IFERROR(AH196/AF191,"-")</f>
        <v>0.64744822650623968</v>
      </c>
    </row>
    <row r="197" spans="2:35" s="20" customFormat="1">
      <c r="B197" s="298">
        <v>33</v>
      </c>
      <c r="C197" s="350" t="s">
        <v>44</v>
      </c>
      <c r="D197" s="339">
        <f>'市区町村別_在宅(医科)'!D39</f>
        <v>33</v>
      </c>
      <c r="E197" s="30" t="s">
        <v>86</v>
      </c>
      <c r="F197" s="242">
        <v>2</v>
      </c>
      <c r="G197" s="121">
        <f t="shared" ref="G197" si="1498">IFERROR(F197/D197,"-")</f>
        <v>6.0606060606060608E-2</v>
      </c>
      <c r="H197" s="339">
        <f>'市区町村別_在宅(医科)'!M39</f>
        <v>73</v>
      </c>
      <c r="I197" s="30" t="s">
        <v>86</v>
      </c>
      <c r="J197" s="242">
        <v>3</v>
      </c>
      <c r="K197" s="121">
        <f t="shared" ref="K197" si="1499">IFERROR(J197/H197,"-")</f>
        <v>4.1095890410958902E-2</v>
      </c>
      <c r="L197" s="339">
        <f>'市区町村別_在宅(医科)'!V39</f>
        <v>2655</v>
      </c>
      <c r="M197" s="30" t="s">
        <v>86</v>
      </c>
      <c r="N197" s="242">
        <v>168</v>
      </c>
      <c r="O197" s="121">
        <f t="shared" ref="O197" si="1500">IFERROR(N197/L197,"-")</f>
        <v>6.3276836158192087E-2</v>
      </c>
      <c r="P197" s="339">
        <f>'市区町村別_在宅(医科)'!AE39</f>
        <v>1682</v>
      </c>
      <c r="Q197" s="30" t="s">
        <v>86</v>
      </c>
      <c r="R197" s="242">
        <v>199</v>
      </c>
      <c r="S197" s="132">
        <f t="shared" ref="S197" si="1501">IFERROR(R197/P197,"-")</f>
        <v>0.11831153388822829</v>
      </c>
      <c r="T197" s="339">
        <f>'市区町村別_在宅(医科)'!AN39</f>
        <v>1054</v>
      </c>
      <c r="U197" s="30" t="s">
        <v>86</v>
      </c>
      <c r="V197" s="242">
        <v>217</v>
      </c>
      <c r="W197" s="121">
        <f t="shared" ref="W197" si="1502">IFERROR(V197/T197,"-")</f>
        <v>0.20588235294117646</v>
      </c>
      <c r="X197" s="339">
        <f>'市区町村別_在宅(医科)'!AW39</f>
        <v>533</v>
      </c>
      <c r="Y197" s="30" t="s">
        <v>86</v>
      </c>
      <c r="Z197" s="242">
        <v>137</v>
      </c>
      <c r="AA197" s="121">
        <f t="shared" ref="AA197" si="1503">IFERROR(Z197/X197,"-")</f>
        <v>0.25703564727954969</v>
      </c>
      <c r="AB197" s="339">
        <f>'市区町村別_在宅(医科)'!BF39</f>
        <v>182</v>
      </c>
      <c r="AC197" s="30" t="s">
        <v>86</v>
      </c>
      <c r="AD197" s="242">
        <v>45</v>
      </c>
      <c r="AE197" s="121">
        <f t="shared" ref="AE197" si="1504">IFERROR(AD197/AB197,"-")</f>
        <v>0.24725274725274726</v>
      </c>
      <c r="AF197" s="339">
        <f>'市区町村別_在宅(医科)'!BO39</f>
        <v>6212</v>
      </c>
      <c r="AG197" s="30" t="s">
        <v>86</v>
      </c>
      <c r="AH197" s="242">
        <v>771</v>
      </c>
      <c r="AI197" s="132">
        <f t="shared" ref="AI197" si="1505">IFERROR(AH197/AF197,"-")</f>
        <v>0.12411461687057308</v>
      </c>
    </row>
    <row r="198" spans="2:35" s="20" customFormat="1">
      <c r="B198" s="316"/>
      <c r="C198" s="351"/>
      <c r="D198" s="340"/>
      <c r="E198" s="31" t="s">
        <v>87</v>
      </c>
      <c r="F198" s="43">
        <v>8</v>
      </c>
      <c r="G198" s="122">
        <f t="shared" ref="G198" si="1506">IFERROR(F198/D197,"-")</f>
        <v>0.24242424242424243</v>
      </c>
      <c r="H198" s="340"/>
      <c r="I198" s="31" t="s">
        <v>87</v>
      </c>
      <c r="J198" s="43">
        <v>29</v>
      </c>
      <c r="K198" s="122">
        <f t="shared" ref="K198" si="1507">IFERROR(J198/H197,"-")</f>
        <v>0.39726027397260272</v>
      </c>
      <c r="L198" s="340"/>
      <c r="M198" s="31" t="s">
        <v>87</v>
      </c>
      <c r="N198" s="43">
        <v>637</v>
      </c>
      <c r="O198" s="122">
        <f t="shared" ref="O198" si="1508">IFERROR(N198/L197,"-")</f>
        <v>0.239924670433145</v>
      </c>
      <c r="P198" s="340"/>
      <c r="Q198" s="31" t="s">
        <v>87</v>
      </c>
      <c r="R198" s="43">
        <v>503</v>
      </c>
      <c r="S198" s="133">
        <f t="shared" ref="S198" si="1509">IFERROR(R198/P197,"-")</f>
        <v>0.29904875148632581</v>
      </c>
      <c r="T198" s="340"/>
      <c r="U198" s="31" t="s">
        <v>87</v>
      </c>
      <c r="V198" s="43">
        <v>357</v>
      </c>
      <c r="W198" s="122">
        <f t="shared" ref="W198" si="1510">IFERROR(V198/T197,"-")</f>
        <v>0.33870967741935482</v>
      </c>
      <c r="X198" s="340"/>
      <c r="Y198" s="31" t="s">
        <v>87</v>
      </c>
      <c r="Z198" s="43">
        <v>164</v>
      </c>
      <c r="AA198" s="122">
        <f t="shared" ref="AA198" si="1511">IFERROR(Z198/X197,"-")</f>
        <v>0.30769230769230771</v>
      </c>
      <c r="AB198" s="340"/>
      <c r="AC198" s="31" t="s">
        <v>87</v>
      </c>
      <c r="AD198" s="43">
        <v>63</v>
      </c>
      <c r="AE198" s="122">
        <f t="shared" ref="AE198" si="1512">IFERROR(AD198/AB197,"-")</f>
        <v>0.34615384615384615</v>
      </c>
      <c r="AF198" s="340"/>
      <c r="AG198" s="31" t="s">
        <v>87</v>
      </c>
      <c r="AH198" s="43">
        <v>1761</v>
      </c>
      <c r="AI198" s="133">
        <f t="shared" ref="AI198" si="1513">IFERROR(AH198/AF197,"-")</f>
        <v>0.28348358016741793</v>
      </c>
    </row>
    <row r="199" spans="2:35" s="20" customFormat="1">
      <c r="B199" s="316"/>
      <c r="C199" s="351"/>
      <c r="D199" s="340"/>
      <c r="E199" s="34" t="s">
        <v>88</v>
      </c>
      <c r="F199" s="43">
        <v>13</v>
      </c>
      <c r="G199" s="122">
        <f t="shared" ref="G199" si="1514">IFERROR(F199/D197,"-")</f>
        <v>0.39393939393939392</v>
      </c>
      <c r="H199" s="340"/>
      <c r="I199" s="34" t="s">
        <v>88</v>
      </c>
      <c r="J199" s="43">
        <v>26</v>
      </c>
      <c r="K199" s="122">
        <f t="shared" ref="K199" si="1515">IFERROR(J199/H197,"-")</f>
        <v>0.35616438356164382</v>
      </c>
      <c r="L199" s="340"/>
      <c r="M199" s="34" t="s">
        <v>88</v>
      </c>
      <c r="N199" s="43">
        <v>926</v>
      </c>
      <c r="O199" s="122">
        <f t="shared" ref="O199" si="1516">IFERROR(N199/L197,"-")</f>
        <v>0.34877589453860641</v>
      </c>
      <c r="P199" s="340"/>
      <c r="Q199" s="34" t="s">
        <v>88</v>
      </c>
      <c r="R199" s="43">
        <v>696</v>
      </c>
      <c r="S199" s="133">
        <f t="shared" ref="S199" si="1517">IFERROR(R199/P197,"-")</f>
        <v>0.41379310344827586</v>
      </c>
      <c r="T199" s="340"/>
      <c r="U199" s="34" t="s">
        <v>88</v>
      </c>
      <c r="V199" s="43">
        <v>455</v>
      </c>
      <c r="W199" s="122">
        <f t="shared" ref="W199" si="1518">IFERROR(V199/T197,"-")</f>
        <v>0.43168880455407971</v>
      </c>
      <c r="X199" s="340"/>
      <c r="Y199" s="34" t="s">
        <v>88</v>
      </c>
      <c r="Z199" s="43">
        <v>196</v>
      </c>
      <c r="AA199" s="122">
        <f t="shared" ref="AA199" si="1519">IFERROR(Z199/X197,"-")</f>
        <v>0.36772983114446528</v>
      </c>
      <c r="AB199" s="340"/>
      <c r="AC199" s="34" t="s">
        <v>88</v>
      </c>
      <c r="AD199" s="43">
        <v>51</v>
      </c>
      <c r="AE199" s="122">
        <f t="shared" ref="AE199" si="1520">IFERROR(AD199/AB197,"-")</f>
        <v>0.28021978021978022</v>
      </c>
      <c r="AF199" s="340"/>
      <c r="AG199" s="34" t="s">
        <v>88</v>
      </c>
      <c r="AH199" s="43">
        <v>2363</v>
      </c>
      <c r="AI199" s="133">
        <f t="shared" ref="AI199" si="1521">IFERROR(AH199/AF197,"-")</f>
        <v>0.38039278815196392</v>
      </c>
    </row>
    <row r="200" spans="2:35" s="20" customFormat="1">
      <c r="B200" s="316"/>
      <c r="C200" s="351"/>
      <c r="D200" s="340"/>
      <c r="E200" s="34" t="s">
        <v>89</v>
      </c>
      <c r="F200" s="43">
        <v>2</v>
      </c>
      <c r="G200" s="122">
        <f t="shared" ref="G200" si="1522">IFERROR(F200/D197,"-")</f>
        <v>6.0606060606060608E-2</v>
      </c>
      <c r="H200" s="340"/>
      <c r="I200" s="34" t="s">
        <v>89</v>
      </c>
      <c r="J200" s="43">
        <v>11</v>
      </c>
      <c r="K200" s="122">
        <f t="shared" ref="K200" si="1523">IFERROR(J200/H197,"-")</f>
        <v>0.15068493150684931</v>
      </c>
      <c r="L200" s="340"/>
      <c r="M200" s="34" t="s">
        <v>89</v>
      </c>
      <c r="N200" s="43">
        <v>169</v>
      </c>
      <c r="O200" s="122">
        <f t="shared" ref="O200" si="1524">IFERROR(N200/L197,"-")</f>
        <v>6.365348399246705E-2</v>
      </c>
      <c r="P200" s="340"/>
      <c r="Q200" s="34" t="s">
        <v>89</v>
      </c>
      <c r="R200" s="43">
        <v>182</v>
      </c>
      <c r="S200" s="133">
        <f t="shared" ref="S200" si="1525">IFERROR(R200/P197,"-")</f>
        <v>0.10820451843043995</v>
      </c>
      <c r="T200" s="340"/>
      <c r="U200" s="34" t="s">
        <v>89</v>
      </c>
      <c r="V200" s="43">
        <v>158</v>
      </c>
      <c r="W200" s="122">
        <f t="shared" ref="W200" si="1526">IFERROR(V200/T197,"-")</f>
        <v>0.14990512333965844</v>
      </c>
      <c r="X200" s="340"/>
      <c r="Y200" s="34" t="s">
        <v>89</v>
      </c>
      <c r="Z200" s="43">
        <v>93</v>
      </c>
      <c r="AA200" s="122">
        <f t="shared" ref="AA200" si="1527">IFERROR(Z200/X197,"-")</f>
        <v>0.17448405253283303</v>
      </c>
      <c r="AB200" s="340"/>
      <c r="AC200" s="34" t="s">
        <v>89</v>
      </c>
      <c r="AD200" s="43">
        <v>35</v>
      </c>
      <c r="AE200" s="122">
        <f t="shared" ref="AE200" si="1528">IFERROR(AD200/AB197,"-")</f>
        <v>0.19230769230769232</v>
      </c>
      <c r="AF200" s="340"/>
      <c r="AG200" s="34" t="s">
        <v>89</v>
      </c>
      <c r="AH200" s="43">
        <v>650</v>
      </c>
      <c r="AI200" s="133">
        <f t="shared" ref="AI200" si="1529">IFERROR(AH200/AF197,"-")</f>
        <v>0.10463618802318093</v>
      </c>
    </row>
    <row r="201" spans="2:35" s="20" customFormat="1">
      <c r="B201" s="316"/>
      <c r="C201" s="351"/>
      <c r="D201" s="340"/>
      <c r="E201" s="35" t="s">
        <v>90</v>
      </c>
      <c r="F201" s="44">
        <v>8</v>
      </c>
      <c r="G201" s="123">
        <f t="shared" ref="G201" si="1530">IFERROR(F201/D197,"-")</f>
        <v>0.24242424242424243</v>
      </c>
      <c r="H201" s="340"/>
      <c r="I201" s="35" t="s">
        <v>90</v>
      </c>
      <c r="J201" s="44">
        <v>24</v>
      </c>
      <c r="K201" s="123">
        <f t="shared" ref="K201" si="1531">IFERROR(J201/H197,"-")</f>
        <v>0.32876712328767121</v>
      </c>
      <c r="L201" s="340"/>
      <c r="M201" s="35" t="s">
        <v>90</v>
      </c>
      <c r="N201" s="44">
        <v>502</v>
      </c>
      <c r="O201" s="123">
        <f t="shared" ref="O201" si="1532">IFERROR(N201/L197,"-")</f>
        <v>0.18907721280602638</v>
      </c>
      <c r="P201" s="340"/>
      <c r="Q201" s="35" t="s">
        <v>90</v>
      </c>
      <c r="R201" s="44">
        <v>415</v>
      </c>
      <c r="S201" s="134">
        <f t="shared" ref="S201" si="1533">IFERROR(R201/P197,"-")</f>
        <v>0.24673008323424495</v>
      </c>
      <c r="T201" s="340"/>
      <c r="U201" s="35" t="s">
        <v>90</v>
      </c>
      <c r="V201" s="44">
        <v>289</v>
      </c>
      <c r="W201" s="123">
        <f t="shared" ref="W201" si="1534">IFERROR(V201/T197,"-")</f>
        <v>0.27419354838709675</v>
      </c>
      <c r="X201" s="340"/>
      <c r="Y201" s="35" t="s">
        <v>90</v>
      </c>
      <c r="Z201" s="44">
        <v>145</v>
      </c>
      <c r="AA201" s="123">
        <f t="shared" ref="AA201" si="1535">IFERROR(Z201/X197,"-")</f>
        <v>0.27204502814258913</v>
      </c>
      <c r="AB201" s="340"/>
      <c r="AC201" s="35" t="s">
        <v>90</v>
      </c>
      <c r="AD201" s="44">
        <v>45</v>
      </c>
      <c r="AE201" s="123">
        <f t="shared" ref="AE201" si="1536">IFERROR(AD201/AB197,"-")</f>
        <v>0.24725274725274726</v>
      </c>
      <c r="AF201" s="340"/>
      <c r="AG201" s="35" t="s">
        <v>90</v>
      </c>
      <c r="AH201" s="44">
        <v>1428</v>
      </c>
      <c r="AI201" s="134">
        <f t="shared" ref="AI201" si="1537">IFERROR(AH201/AF197,"-")</f>
        <v>0.22987765614938829</v>
      </c>
    </row>
    <row r="202" spans="2:35" s="20" customFormat="1" ht="24">
      <c r="B202" s="299"/>
      <c r="C202" s="352"/>
      <c r="D202" s="341"/>
      <c r="E202" s="38" t="s">
        <v>176</v>
      </c>
      <c r="F202" s="45">
        <v>22</v>
      </c>
      <c r="G202" s="124">
        <f t="shared" ref="G202" si="1538">IFERROR(F202/D197,"-")</f>
        <v>0.66666666666666663</v>
      </c>
      <c r="H202" s="341"/>
      <c r="I202" s="38" t="s">
        <v>176</v>
      </c>
      <c r="J202" s="45">
        <v>51</v>
      </c>
      <c r="K202" s="124">
        <f t="shared" ref="K202" si="1539">IFERROR(J202/H197,"-")</f>
        <v>0.69863013698630139</v>
      </c>
      <c r="L202" s="341"/>
      <c r="M202" s="38" t="s">
        <v>176</v>
      </c>
      <c r="N202" s="45">
        <v>1547</v>
      </c>
      <c r="O202" s="124">
        <f t="shared" ref="O202" si="1540">IFERROR(N202/L197,"-")</f>
        <v>0.58267419962335221</v>
      </c>
      <c r="P202" s="341"/>
      <c r="Q202" s="38" t="s">
        <v>176</v>
      </c>
      <c r="R202" s="45">
        <v>1149</v>
      </c>
      <c r="S202" s="124">
        <f t="shared" ref="S202" si="1541">IFERROR(R202/P197,"-")</f>
        <v>0.68311533888228304</v>
      </c>
      <c r="T202" s="341"/>
      <c r="U202" s="38" t="s">
        <v>176</v>
      </c>
      <c r="V202" s="45">
        <v>777</v>
      </c>
      <c r="W202" s="124">
        <f t="shared" ref="W202" si="1542">IFERROR(V202/T197,"-")</f>
        <v>0.73719165085388993</v>
      </c>
      <c r="X202" s="341"/>
      <c r="Y202" s="38" t="s">
        <v>176</v>
      </c>
      <c r="Z202" s="45">
        <v>394</v>
      </c>
      <c r="AA202" s="124">
        <f t="shared" ref="AA202" si="1543">IFERROR(Z202/X197,"-")</f>
        <v>0.7392120075046904</v>
      </c>
      <c r="AB202" s="341"/>
      <c r="AC202" s="38" t="s">
        <v>176</v>
      </c>
      <c r="AD202" s="45">
        <v>121</v>
      </c>
      <c r="AE202" s="124">
        <f t="shared" ref="AE202" si="1544">IFERROR(AD202/AB197,"-")</f>
        <v>0.6648351648351648</v>
      </c>
      <c r="AF202" s="341"/>
      <c r="AG202" s="38" t="s">
        <v>176</v>
      </c>
      <c r="AH202" s="45">
        <v>4061</v>
      </c>
      <c r="AI202" s="124">
        <f t="shared" ref="AI202" si="1545">IFERROR(AH202/AF197,"-")</f>
        <v>0.65373470701867353</v>
      </c>
    </row>
    <row r="203" spans="2:35" s="20" customFormat="1">
      <c r="B203" s="298">
        <v>34</v>
      </c>
      <c r="C203" s="350" t="s">
        <v>46</v>
      </c>
      <c r="D203" s="339">
        <f>'市区町村別_在宅(医科)'!D40</f>
        <v>168</v>
      </c>
      <c r="E203" s="30" t="s">
        <v>86</v>
      </c>
      <c r="F203" s="242">
        <v>7</v>
      </c>
      <c r="G203" s="121">
        <f t="shared" ref="G203" si="1546">IFERROR(F203/D203,"-")</f>
        <v>4.1666666666666664E-2</v>
      </c>
      <c r="H203" s="339">
        <f>'市区町村別_在宅(医科)'!M40</f>
        <v>270</v>
      </c>
      <c r="I203" s="30" t="s">
        <v>86</v>
      </c>
      <c r="J203" s="242">
        <v>15</v>
      </c>
      <c r="K203" s="121">
        <f t="shared" ref="K203" si="1547">IFERROR(J203/H203,"-")</f>
        <v>5.5555555555555552E-2</v>
      </c>
      <c r="L203" s="339">
        <f>'市区町村別_在宅(医科)'!V40</f>
        <v>11293</v>
      </c>
      <c r="M203" s="30" t="s">
        <v>86</v>
      </c>
      <c r="N203" s="242">
        <v>729</v>
      </c>
      <c r="O203" s="121">
        <f t="shared" ref="O203" si="1548">IFERROR(N203/L203,"-")</f>
        <v>6.4553263083325957E-2</v>
      </c>
      <c r="P203" s="339">
        <f>'市区町村別_在宅(医科)'!AE40</f>
        <v>8393</v>
      </c>
      <c r="Q203" s="30" t="s">
        <v>86</v>
      </c>
      <c r="R203" s="242">
        <v>1215</v>
      </c>
      <c r="S203" s="132">
        <f t="shared" ref="S203" si="1549">IFERROR(R203/P203,"-")</f>
        <v>0.14476349338734659</v>
      </c>
      <c r="T203" s="339">
        <f>'市区町村別_在宅(医科)'!AN40</f>
        <v>5320</v>
      </c>
      <c r="U203" s="30" t="s">
        <v>86</v>
      </c>
      <c r="V203" s="242">
        <v>1179</v>
      </c>
      <c r="W203" s="121">
        <f t="shared" ref="W203" si="1550">IFERROR(V203/T203,"-")</f>
        <v>0.22161654135338346</v>
      </c>
      <c r="X203" s="339">
        <f>'市区町村別_在宅(医科)'!AW40</f>
        <v>2572</v>
      </c>
      <c r="Y203" s="30" t="s">
        <v>86</v>
      </c>
      <c r="Z203" s="242">
        <v>696</v>
      </c>
      <c r="AA203" s="121">
        <f t="shared" ref="AA203" si="1551">IFERROR(Z203/X203,"-")</f>
        <v>0.27060653188180406</v>
      </c>
      <c r="AB203" s="339">
        <f>'市区町村別_在宅(医科)'!BF40</f>
        <v>866</v>
      </c>
      <c r="AC203" s="30" t="s">
        <v>86</v>
      </c>
      <c r="AD203" s="242">
        <v>242</v>
      </c>
      <c r="AE203" s="121">
        <f t="shared" ref="AE203" si="1552">IFERROR(AD203/AB203,"-")</f>
        <v>0.27944572748267898</v>
      </c>
      <c r="AF203" s="339">
        <f>'市区町村別_在宅(医科)'!BO40</f>
        <v>28882</v>
      </c>
      <c r="AG203" s="30" t="s">
        <v>86</v>
      </c>
      <c r="AH203" s="242">
        <v>4083</v>
      </c>
      <c r="AI203" s="132">
        <f t="shared" ref="AI203" si="1553">IFERROR(AH203/AF203,"-")</f>
        <v>0.14136832629319299</v>
      </c>
    </row>
    <row r="204" spans="2:35" s="20" customFormat="1">
      <c r="B204" s="316"/>
      <c r="C204" s="351"/>
      <c r="D204" s="340"/>
      <c r="E204" s="31" t="s">
        <v>87</v>
      </c>
      <c r="F204" s="43">
        <v>57</v>
      </c>
      <c r="G204" s="122">
        <f t="shared" ref="G204" si="1554">IFERROR(F204/D203,"-")</f>
        <v>0.3392857142857143</v>
      </c>
      <c r="H204" s="340"/>
      <c r="I204" s="31" t="s">
        <v>87</v>
      </c>
      <c r="J204" s="43">
        <v>102</v>
      </c>
      <c r="K204" s="122">
        <f t="shared" ref="K204" si="1555">IFERROR(J204/H203,"-")</f>
        <v>0.37777777777777777</v>
      </c>
      <c r="L204" s="340"/>
      <c r="M204" s="31" t="s">
        <v>87</v>
      </c>
      <c r="N204" s="43">
        <v>2471</v>
      </c>
      <c r="O204" s="122">
        <f t="shared" ref="O204" si="1556">IFERROR(N204/L203,"-")</f>
        <v>0.21880811121933941</v>
      </c>
      <c r="P204" s="340"/>
      <c r="Q204" s="31" t="s">
        <v>87</v>
      </c>
      <c r="R204" s="43">
        <v>2266</v>
      </c>
      <c r="S204" s="133">
        <f t="shared" ref="S204" si="1557">IFERROR(R204/P203,"-")</f>
        <v>0.26998689384010482</v>
      </c>
      <c r="T204" s="340"/>
      <c r="U204" s="31" t="s">
        <v>87</v>
      </c>
      <c r="V204" s="43">
        <v>1639</v>
      </c>
      <c r="W204" s="122">
        <f t="shared" ref="W204" si="1558">IFERROR(V204/T203,"-")</f>
        <v>0.30808270676691729</v>
      </c>
      <c r="X204" s="340"/>
      <c r="Y204" s="31" t="s">
        <v>87</v>
      </c>
      <c r="Z204" s="43">
        <v>788</v>
      </c>
      <c r="AA204" s="122">
        <f t="shared" ref="AA204" si="1559">IFERROR(Z204/X203,"-")</f>
        <v>0.30637636080870917</v>
      </c>
      <c r="AB204" s="340"/>
      <c r="AC204" s="31" t="s">
        <v>87</v>
      </c>
      <c r="AD204" s="43">
        <v>260</v>
      </c>
      <c r="AE204" s="122">
        <f t="shared" ref="AE204" si="1560">IFERROR(AD204/AB203,"-")</f>
        <v>0.30023094688221708</v>
      </c>
      <c r="AF204" s="340"/>
      <c r="AG204" s="31" t="s">
        <v>87</v>
      </c>
      <c r="AH204" s="43">
        <v>7583</v>
      </c>
      <c r="AI204" s="133">
        <f t="shared" ref="AI204" si="1561">IFERROR(AH204/AF203,"-")</f>
        <v>0.26255106987050758</v>
      </c>
    </row>
    <row r="205" spans="2:35" s="20" customFormat="1">
      <c r="B205" s="316"/>
      <c r="C205" s="351"/>
      <c r="D205" s="340"/>
      <c r="E205" s="34" t="s">
        <v>88</v>
      </c>
      <c r="F205" s="43">
        <v>55</v>
      </c>
      <c r="G205" s="122">
        <f t="shared" ref="G205" si="1562">IFERROR(F205/D203,"-")</f>
        <v>0.32738095238095238</v>
      </c>
      <c r="H205" s="340"/>
      <c r="I205" s="34" t="s">
        <v>88</v>
      </c>
      <c r="J205" s="43">
        <v>92</v>
      </c>
      <c r="K205" s="122">
        <f t="shared" ref="K205" si="1563">IFERROR(J205/H203,"-")</f>
        <v>0.34074074074074073</v>
      </c>
      <c r="L205" s="340"/>
      <c r="M205" s="34" t="s">
        <v>88</v>
      </c>
      <c r="N205" s="43">
        <v>3814</v>
      </c>
      <c r="O205" s="122">
        <f t="shared" ref="O205" si="1564">IFERROR(N205/L203,"-")</f>
        <v>0.33773133799698929</v>
      </c>
      <c r="P205" s="340"/>
      <c r="Q205" s="34" t="s">
        <v>88</v>
      </c>
      <c r="R205" s="43">
        <v>3361</v>
      </c>
      <c r="S205" s="133">
        <f t="shared" ref="S205" si="1565">IFERROR(R205/P203,"-")</f>
        <v>0.40045275825092341</v>
      </c>
      <c r="T205" s="340"/>
      <c r="U205" s="34" t="s">
        <v>88</v>
      </c>
      <c r="V205" s="43">
        <v>2161</v>
      </c>
      <c r="W205" s="122">
        <f t="shared" ref="W205" si="1566">IFERROR(V205/T203,"-")</f>
        <v>0.40620300751879701</v>
      </c>
      <c r="X205" s="340"/>
      <c r="Y205" s="34" t="s">
        <v>88</v>
      </c>
      <c r="Z205" s="43">
        <v>976</v>
      </c>
      <c r="AA205" s="122">
        <f t="shared" ref="AA205" si="1567">IFERROR(Z205/X203,"-")</f>
        <v>0.37947122861586313</v>
      </c>
      <c r="AB205" s="340"/>
      <c r="AC205" s="34" t="s">
        <v>88</v>
      </c>
      <c r="AD205" s="43">
        <v>291</v>
      </c>
      <c r="AE205" s="122">
        <f t="shared" ref="AE205" si="1568">IFERROR(AD205/AB203,"-")</f>
        <v>0.33602771362586603</v>
      </c>
      <c r="AF205" s="340"/>
      <c r="AG205" s="34" t="s">
        <v>88</v>
      </c>
      <c r="AH205" s="43">
        <v>10750</v>
      </c>
      <c r="AI205" s="133">
        <f t="shared" ref="AI205" si="1569">IFERROR(AH205/AF203,"-")</f>
        <v>0.37220414098746624</v>
      </c>
    </row>
    <row r="206" spans="2:35" s="20" customFormat="1">
      <c r="B206" s="316"/>
      <c r="C206" s="351"/>
      <c r="D206" s="340"/>
      <c r="E206" s="34" t="s">
        <v>89</v>
      </c>
      <c r="F206" s="43">
        <v>20</v>
      </c>
      <c r="G206" s="122">
        <f t="shared" ref="G206" si="1570">IFERROR(F206/D203,"-")</f>
        <v>0.11904761904761904</v>
      </c>
      <c r="H206" s="340"/>
      <c r="I206" s="34" t="s">
        <v>89</v>
      </c>
      <c r="J206" s="43">
        <v>30</v>
      </c>
      <c r="K206" s="122">
        <f t="shared" ref="K206" si="1571">IFERROR(J206/H203,"-")</f>
        <v>0.1111111111111111</v>
      </c>
      <c r="L206" s="340"/>
      <c r="M206" s="34" t="s">
        <v>89</v>
      </c>
      <c r="N206" s="43">
        <v>833</v>
      </c>
      <c r="O206" s="122">
        <f t="shared" ref="O206" si="1572">IFERROR(N206/L203,"-")</f>
        <v>7.3762507748162578E-2</v>
      </c>
      <c r="P206" s="340"/>
      <c r="Q206" s="34" t="s">
        <v>89</v>
      </c>
      <c r="R206" s="43">
        <v>990</v>
      </c>
      <c r="S206" s="133">
        <f t="shared" ref="S206" si="1573">IFERROR(R206/P203,"-")</f>
        <v>0.11795543905635648</v>
      </c>
      <c r="T206" s="340"/>
      <c r="U206" s="34" t="s">
        <v>89</v>
      </c>
      <c r="V206" s="43">
        <v>884</v>
      </c>
      <c r="W206" s="122">
        <f t="shared" ref="W206" si="1574">IFERROR(V206/T203,"-")</f>
        <v>0.1661654135338346</v>
      </c>
      <c r="X206" s="340"/>
      <c r="Y206" s="34" t="s">
        <v>89</v>
      </c>
      <c r="Z206" s="43">
        <v>518</v>
      </c>
      <c r="AA206" s="122">
        <f t="shared" ref="AA206" si="1575">IFERROR(Z206/X203,"-")</f>
        <v>0.20139968895800933</v>
      </c>
      <c r="AB206" s="340"/>
      <c r="AC206" s="34" t="s">
        <v>89</v>
      </c>
      <c r="AD206" s="43">
        <v>165</v>
      </c>
      <c r="AE206" s="122">
        <f t="shared" ref="AE206" si="1576">IFERROR(AD206/AB203,"-")</f>
        <v>0.19053117782909931</v>
      </c>
      <c r="AF206" s="340"/>
      <c r="AG206" s="34" t="s">
        <v>89</v>
      </c>
      <c r="AH206" s="43">
        <v>3440</v>
      </c>
      <c r="AI206" s="133">
        <f t="shared" ref="AI206" si="1577">IFERROR(AH206/AF203,"-")</f>
        <v>0.1191053251159892</v>
      </c>
    </row>
    <row r="207" spans="2:35" s="20" customFormat="1">
      <c r="B207" s="316"/>
      <c r="C207" s="351"/>
      <c r="D207" s="340"/>
      <c r="E207" s="35" t="s">
        <v>90</v>
      </c>
      <c r="F207" s="44">
        <v>60</v>
      </c>
      <c r="G207" s="123">
        <f t="shared" ref="G207" si="1578">IFERROR(F207/D203,"-")</f>
        <v>0.35714285714285715</v>
      </c>
      <c r="H207" s="340"/>
      <c r="I207" s="35" t="s">
        <v>90</v>
      </c>
      <c r="J207" s="44">
        <v>88</v>
      </c>
      <c r="K207" s="123">
        <f t="shared" ref="K207" si="1579">IFERROR(J207/H203,"-")</f>
        <v>0.32592592592592595</v>
      </c>
      <c r="L207" s="340"/>
      <c r="M207" s="35" t="s">
        <v>90</v>
      </c>
      <c r="N207" s="44">
        <v>2585</v>
      </c>
      <c r="O207" s="123">
        <f t="shared" ref="O207" si="1580">IFERROR(N207/L203,"-")</f>
        <v>0.22890286017887188</v>
      </c>
      <c r="P207" s="340"/>
      <c r="Q207" s="35" t="s">
        <v>90</v>
      </c>
      <c r="R207" s="44">
        <v>2401</v>
      </c>
      <c r="S207" s="134">
        <f t="shared" ref="S207" si="1581">IFERROR(R207/P203,"-")</f>
        <v>0.28607172643869894</v>
      </c>
      <c r="T207" s="340"/>
      <c r="U207" s="35" t="s">
        <v>90</v>
      </c>
      <c r="V207" s="44">
        <v>1711</v>
      </c>
      <c r="W207" s="123">
        <f t="shared" ref="W207" si="1582">IFERROR(V207/T203,"-")</f>
        <v>0.32161654135338347</v>
      </c>
      <c r="X207" s="340"/>
      <c r="Y207" s="35" t="s">
        <v>90</v>
      </c>
      <c r="Z207" s="44">
        <v>856</v>
      </c>
      <c r="AA207" s="123">
        <f t="shared" ref="AA207" si="1583">IFERROR(Z207/X203,"-")</f>
        <v>0.33281493001555212</v>
      </c>
      <c r="AB207" s="340"/>
      <c r="AC207" s="35" t="s">
        <v>90</v>
      </c>
      <c r="AD207" s="44">
        <v>300</v>
      </c>
      <c r="AE207" s="123">
        <f t="shared" ref="AE207" si="1584">IFERROR(AD207/AB203,"-")</f>
        <v>0.3464203233256351</v>
      </c>
      <c r="AF207" s="340"/>
      <c r="AG207" s="35" t="s">
        <v>90</v>
      </c>
      <c r="AH207" s="44">
        <v>8001</v>
      </c>
      <c r="AI207" s="134">
        <f t="shared" ref="AI207" si="1585">IFERROR(AH207/AF203,"-")</f>
        <v>0.27702375181774114</v>
      </c>
    </row>
    <row r="208" spans="2:35" s="20" customFormat="1" ht="24">
      <c r="B208" s="299"/>
      <c r="C208" s="352"/>
      <c r="D208" s="341"/>
      <c r="E208" s="38" t="s">
        <v>176</v>
      </c>
      <c r="F208" s="45">
        <v>118</v>
      </c>
      <c r="G208" s="124">
        <f t="shared" ref="G208" si="1586">IFERROR(F208/D203,"-")</f>
        <v>0.70238095238095233</v>
      </c>
      <c r="H208" s="341"/>
      <c r="I208" s="38" t="s">
        <v>176</v>
      </c>
      <c r="J208" s="45">
        <v>196</v>
      </c>
      <c r="K208" s="124">
        <f t="shared" ref="K208" si="1587">IFERROR(J208/H203,"-")</f>
        <v>0.72592592592592597</v>
      </c>
      <c r="L208" s="341"/>
      <c r="M208" s="38" t="s">
        <v>176</v>
      </c>
      <c r="N208" s="45">
        <v>6596</v>
      </c>
      <c r="O208" s="124">
        <f t="shared" ref="O208" si="1588">IFERROR(N208/L203,"-")</f>
        <v>0.58407863278136896</v>
      </c>
      <c r="P208" s="341"/>
      <c r="Q208" s="38" t="s">
        <v>176</v>
      </c>
      <c r="R208" s="45">
        <v>5867</v>
      </c>
      <c r="S208" s="124">
        <f t="shared" ref="S208" si="1589">IFERROR(R208/P203,"-")</f>
        <v>0.69903491004408436</v>
      </c>
      <c r="T208" s="341"/>
      <c r="U208" s="38" t="s">
        <v>176</v>
      </c>
      <c r="V208" s="45">
        <v>3919</v>
      </c>
      <c r="W208" s="124">
        <f t="shared" ref="W208" si="1590">IFERROR(V208/T203,"-")</f>
        <v>0.73665413533834589</v>
      </c>
      <c r="X208" s="341"/>
      <c r="Y208" s="38" t="s">
        <v>176</v>
      </c>
      <c r="Z208" s="45">
        <v>1954</v>
      </c>
      <c r="AA208" s="124">
        <f t="shared" ref="AA208" si="1591">IFERROR(Z208/X203,"-")</f>
        <v>0.75972006220839816</v>
      </c>
      <c r="AB208" s="341"/>
      <c r="AC208" s="38" t="s">
        <v>176</v>
      </c>
      <c r="AD208" s="45">
        <v>629</v>
      </c>
      <c r="AE208" s="124">
        <f t="shared" ref="AE208" si="1592">IFERROR(AD208/AB203,"-")</f>
        <v>0.7263279445727483</v>
      </c>
      <c r="AF208" s="341"/>
      <c r="AG208" s="38" t="s">
        <v>176</v>
      </c>
      <c r="AH208" s="45">
        <v>19279</v>
      </c>
      <c r="AI208" s="124">
        <f t="shared" ref="AI208" si="1593">IFERROR(AH208/AF203,"-")</f>
        <v>0.66750917526487086</v>
      </c>
    </row>
    <row r="209" spans="2:35" s="20" customFormat="1">
      <c r="B209" s="298">
        <v>35</v>
      </c>
      <c r="C209" s="350" t="s">
        <v>3</v>
      </c>
      <c r="D209" s="339">
        <f>'市区町村別_在宅(医科)'!D41</f>
        <v>29</v>
      </c>
      <c r="E209" s="30" t="s">
        <v>86</v>
      </c>
      <c r="F209" s="242">
        <v>0</v>
      </c>
      <c r="G209" s="121">
        <f t="shared" ref="G209" si="1594">IFERROR(F209/D209,"-")</f>
        <v>0</v>
      </c>
      <c r="H209" s="339">
        <f>'市区町村別_在宅(医科)'!M41</f>
        <v>59</v>
      </c>
      <c r="I209" s="30" t="s">
        <v>86</v>
      </c>
      <c r="J209" s="242">
        <v>3</v>
      </c>
      <c r="K209" s="121">
        <f t="shared" ref="K209" si="1595">IFERROR(J209/H209,"-")</f>
        <v>5.0847457627118647E-2</v>
      </c>
      <c r="L209" s="339">
        <f>'市区町村別_在宅(医科)'!V41</f>
        <v>22137</v>
      </c>
      <c r="M209" s="30" t="s">
        <v>86</v>
      </c>
      <c r="N209" s="242">
        <v>1323</v>
      </c>
      <c r="O209" s="121">
        <f t="shared" ref="O209" si="1596">IFERROR(N209/L209,"-")</f>
        <v>5.9764195690472963E-2</v>
      </c>
      <c r="P209" s="339">
        <f>'市区町村別_在宅(医科)'!AE41</f>
        <v>17363</v>
      </c>
      <c r="Q209" s="30" t="s">
        <v>86</v>
      </c>
      <c r="R209" s="242">
        <v>2071</v>
      </c>
      <c r="S209" s="132">
        <f t="shared" ref="S209" si="1597">IFERROR(R209/P209,"-")</f>
        <v>0.11927662270344987</v>
      </c>
      <c r="T209" s="339">
        <f>'市区町村別_在宅(医科)'!AN41</f>
        <v>11268</v>
      </c>
      <c r="U209" s="30" t="s">
        <v>86</v>
      </c>
      <c r="V209" s="242">
        <v>2350</v>
      </c>
      <c r="W209" s="121">
        <f t="shared" ref="W209" si="1598">IFERROR(V209/T209,"-")</f>
        <v>0.20855520056798013</v>
      </c>
      <c r="X209" s="339">
        <f>'市区町村別_在宅(医科)'!AW41</f>
        <v>5207</v>
      </c>
      <c r="Y209" s="30" t="s">
        <v>86</v>
      </c>
      <c r="Z209" s="242">
        <v>1404</v>
      </c>
      <c r="AA209" s="121">
        <f t="shared" ref="AA209" si="1599">IFERROR(Z209/X209,"-")</f>
        <v>0.26963702707893222</v>
      </c>
      <c r="AB209" s="339">
        <f>'市区町村別_在宅(医科)'!BF41</f>
        <v>1781</v>
      </c>
      <c r="AC209" s="30" t="s">
        <v>86</v>
      </c>
      <c r="AD209" s="242">
        <v>491</v>
      </c>
      <c r="AE209" s="121">
        <f t="shared" ref="AE209" si="1600">IFERROR(AD209/AB209,"-")</f>
        <v>0.27568781583380125</v>
      </c>
      <c r="AF209" s="339">
        <f>'市区町村別_在宅(医科)'!BO41</f>
        <v>57844</v>
      </c>
      <c r="AG209" s="30" t="s">
        <v>86</v>
      </c>
      <c r="AH209" s="242">
        <v>7642</v>
      </c>
      <c r="AI209" s="132">
        <f t="shared" ref="AI209" si="1601">IFERROR(AH209/AF209,"-")</f>
        <v>0.13211396169006293</v>
      </c>
    </row>
    <row r="210" spans="2:35" s="20" customFormat="1">
      <c r="B210" s="316"/>
      <c r="C210" s="351"/>
      <c r="D210" s="340"/>
      <c r="E210" s="31" t="s">
        <v>87</v>
      </c>
      <c r="F210" s="43">
        <v>7</v>
      </c>
      <c r="G210" s="122">
        <f t="shared" ref="G210" si="1602">IFERROR(F210/D209,"-")</f>
        <v>0.2413793103448276</v>
      </c>
      <c r="H210" s="340"/>
      <c r="I210" s="31" t="s">
        <v>87</v>
      </c>
      <c r="J210" s="43">
        <v>15</v>
      </c>
      <c r="K210" s="122">
        <f t="shared" ref="K210" si="1603">IFERROR(J210/H209,"-")</f>
        <v>0.25423728813559321</v>
      </c>
      <c r="L210" s="340"/>
      <c r="M210" s="31" t="s">
        <v>87</v>
      </c>
      <c r="N210" s="43">
        <v>4901</v>
      </c>
      <c r="O210" s="122">
        <f t="shared" ref="O210" si="1604">IFERROR(N210/L209,"-")</f>
        <v>0.22139404616705063</v>
      </c>
      <c r="P210" s="340"/>
      <c r="Q210" s="31" t="s">
        <v>87</v>
      </c>
      <c r="R210" s="43">
        <v>4926</v>
      </c>
      <c r="S210" s="133">
        <f t="shared" ref="S210" si="1605">IFERROR(R210/P209,"-")</f>
        <v>0.28370673270748142</v>
      </c>
      <c r="T210" s="340"/>
      <c r="U210" s="31" t="s">
        <v>87</v>
      </c>
      <c r="V210" s="43">
        <v>3617</v>
      </c>
      <c r="W210" s="122">
        <f t="shared" ref="W210" si="1606">IFERROR(V210/T209,"-")</f>
        <v>0.32099751508697194</v>
      </c>
      <c r="X210" s="340"/>
      <c r="Y210" s="31" t="s">
        <v>87</v>
      </c>
      <c r="Z210" s="43">
        <v>1536</v>
      </c>
      <c r="AA210" s="122">
        <f t="shared" ref="AA210" si="1607">IFERROR(Z210/X209,"-")</f>
        <v>0.29498751680430191</v>
      </c>
      <c r="AB210" s="340"/>
      <c r="AC210" s="31" t="s">
        <v>87</v>
      </c>
      <c r="AD210" s="43">
        <v>447</v>
      </c>
      <c r="AE210" s="122">
        <f t="shared" ref="AE210" si="1608">IFERROR(AD210/AB209,"-")</f>
        <v>0.25098259404828749</v>
      </c>
      <c r="AF210" s="340"/>
      <c r="AG210" s="31" t="s">
        <v>87</v>
      </c>
      <c r="AH210" s="43">
        <v>15449</v>
      </c>
      <c r="AI210" s="133">
        <f t="shared" ref="AI210" si="1609">IFERROR(AH210/AF209,"-")</f>
        <v>0.26708042320724706</v>
      </c>
    </row>
    <row r="211" spans="2:35" s="20" customFormat="1">
      <c r="B211" s="316"/>
      <c r="C211" s="351"/>
      <c r="D211" s="340"/>
      <c r="E211" s="34" t="s">
        <v>88</v>
      </c>
      <c r="F211" s="43">
        <v>5</v>
      </c>
      <c r="G211" s="122">
        <f t="shared" ref="G211" si="1610">IFERROR(F211/D209,"-")</f>
        <v>0.17241379310344829</v>
      </c>
      <c r="H211" s="340"/>
      <c r="I211" s="34" t="s">
        <v>88</v>
      </c>
      <c r="J211" s="43">
        <v>18</v>
      </c>
      <c r="K211" s="122">
        <f t="shared" ref="K211" si="1611">IFERROR(J211/H209,"-")</f>
        <v>0.30508474576271188</v>
      </c>
      <c r="L211" s="340"/>
      <c r="M211" s="34" t="s">
        <v>88</v>
      </c>
      <c r="N211" s="43">
        <v>7865</v>
      </c>
      <c r="O211" s="122">
        <f t="shared" ref="O211" si="1612">IFERROR(N211/L209,"-")</f>
        <v>0.3552875276686091</v>
      </c>
      <c r="P211" s="340"/>
      <c r="Q211" s="34" t="s">
        <v>88</v>
      </c>
      <c r="R211" s="43">
        <v>7042</v>
      </c>
      <c r="S211" s="133">
        <f t="shared" ref="S211" si="1613">IFERROR(R211/P209,"-")</f>
        <v>0.4055750734320106</v>
      </c>
      <c r="T211" s="340"/>
      <c r="U211" s="34" t="s">
        <v>88</v>
      </c>
      <c r="V211" s="43">
        <v>4613</v>
      </c>
      <c r="W211" s="122">
        <f t="shared" ref="W211" si="1614">IFERROR(V211/T209,"-")</f>
        <v>0.40938942137025203</v>
      </c>
      <c r="X211" s="340"/>
      <c r="Y211" s="34" t="s">
        <v>88</v>
      </c>
      <c r="Z211" s="43">
        <v>1772</v>
      </c>
      <c r="AA211" s="122">
        <f t="shared" ref="AA211" si="1615">IFERROR(Z211/X209,"-")</f>
        <v>0.34031111964662952</v>
      </c>
      <c r="AB211" s="340"/>
      <c r="AC211" s="34" t="s">
        <v>88</v>
      </c>
      <c r="AD211" s="43">
        <v>513</v>
      </c>
      <c r="AE211" s="122">
        <f t="shared" ref="AE211" si="1616">IFERROR(AD211/AB209,"-")</f>
        <v>0.28804042672655811</v>
      </c>
      <c r="AF211" s="340"/>
      <c r="AG211" s="34" t="s">
        <v>88</v>
      </c>
      <c r="AH211" s="43">
        <v>21828</v>
      </c>
      <c r="AI211" s="133">
        <f t="shared" ref="AI211" si="1617">IFERROR(AH211/AF209,"-")</f>
        <v>0.37735979531152758</v>
      </c>
    </row>
    <row r="212" spans="2:35" s="20" customFormat="1">
      <c r="B212" s="316"/>
      <c r="C212" s="351"/>
      <c r="D212" s="340"/>
      <c r="E212" s="34" t="s">
        <v>89</v>
      </c>
      <c r="F212" s="43">
        <v>0</v>
      </c>
      <c r="G212" s="122">
        <f t="shared" ref="G212" si="1618">IFERROR(F212/D209,"-")</f>
        <v>0</v>
      </c>
      <c r="H212" s="340"/>
      <c r="I212" s="34" t="s">
        <v>89</v>
      </c>
      <c r="J212" s="43">
        <v>4</v>
      </c>
      <c r="K212" s="122">
        <f t="shared" ref="K212" si="1619">IFERROR(J212/H209,"-")</f>
        <v>6.7796610169491525E-2</v>
      </c>
      <c r="L212" s="340"/>
      <c r="M212" s="34" t="s">
        <v>89</v>
      </c>
      <c r="N212" s="43">
        <v>1552</v>
      </c>
      <c r="O212" s="122">
        <f t="shared" ref="O212" si="1620">IFERROR(N212/L209,"-")</f>
        <v>7.0108867506888925E-2</v>
      </c>
      <c r="P212" s="340"/>
      <c r="Q212" s="34" t="s">
        <v>89</v>
      </c>
      <c r="R212" s="43">
        <v>1960</v>
      </c>
      <c r="S212" s="133">
        <f t="shared" ref="S212" si="1621">IFERROR(R212/P209,"-")</f>
        <v>0.11288371825145424</v>
      </c>
      <c r="T212" s="340"/>
      <c r="U212" s="34" t="s">
        <v>89</v>
      </c>
      <c r="V212" s="43">
        <v>1766</v>
      </c>
      <c r="W212" s="122">
        <f t="shared" ref="W212" si="1622">IFERROR(V212/T209,"-")</f>
        <v>0.15672701455449059</v>
      </c>
      <c r="X212" s="340"/>
      <c r="Y212" s="34" t="s">
        <v>89</v>
      </c>
      <c r="Z212" s="43">
        <v>901</v>
      </c>
      <c r="AA212" s="122">
        <f t="shared" ref="AA212" si="1623">IFERROR(Z212/X209,"-")</f>
        <v>0.17303629729210679</v>
      </c>
      <c r="AB212" s="340"/>
      <c r="AC212" s="34" t="s">
        <v>89</v>
      </c>
      <c r="AD212" s="43">
        <v>326</v>
      </c>
      <c r="AE212" s="122">
        <f t="shared" ref="AE212" si="1624">IFERROR(AD212/AB209,"-")</f>
        <v>0.18304323413812465</v>
      </c>
      <c r="AF212" s="340"/>
      <c r="AG212" s="34" t="s">
        <v>89</v>
      </c>
      <c r="AH212" s="43">
        <v>6509</v>
      </c>
      <c r="AI212" s="133">
        <f t="shared" ref="AI212" si="1625">IFERROR(AH212/AF209,"-")</f>
        <v>0.1125267962104972</v>
      </c>
    </row>
    <row r="213" spans="2:35" s="20" customFormat="1">
      <c r="B213" s="316"/>
      <c r="C213" s="351"/>
      <c r="D213" s="340"/>
      <c r="E213" s="35" t="s">
        <v>90</v>
      </c>
      <c r="F213" s="44">
        <v>6</v>
      </c>
      <c r="G213" s="123">
        <f t="shared" ref="G213" si="1626">IFERROR(F213/D209,"-")</f>
        <v>0.20689655172413793</v>
      </c>
      <c r="H213" s="340"/>
      <c r="I213" s="35" t="s">
        <v>90</v>
      </c>
      <c r="J213" s="44">
        <v>15</v>
      </c>
      <c r="K213" s="123">
        <f t="shared" ref="K213" si="1627">IFERROR(J213/H209,"-")</f>
        <v>0.25423728813559321</v>
      </c>
      <c r="L213" s="340"/>
      <c r="M213" s="35" t="s">
        <v>90</v>
      </c>
      <c r="N213" s="44">
        <v>4306</v>
      </c>
      <c r="O213" s="123">
        <f t="shared" ref="O213" si="1628">IFERROR(N213/L209,"-")</f>
        <v>0.19451596874011837</v>
      </c>
      <c r="P213" s="340"/>
      <c r="Q213" s="35" t="s">
        <v>90</v>
      </c>
      <c r="R213" s="44">
        <v>4141</v>
      </c>
      <c r="S213" s="134">
        <f t="shared" ref="S213" si="1629">IFERROR(R213/P209,"-")</f>
        <v>0.23849565167309797</v>
      </c>
      <c r="T213" s="340"/>
      <c r="U213" s="35" t="s">
        <v>90</v>
      </c>
      <c r="V213" s="44">
        <v>3067</v>
      </c>
      <c r="W213" s="123">
        <f t="shared" ref="W213" si="1630">IFERROR(V213/T209,"-")</f>
        <v>0.27218672346467876</v>
      </c>
      <c r="X213" s="340"/>
      <c r="Y213" s="35" t="s">
        <v>90</v>
      </c>
      <c r="Z213" s="44">
        <v>1453</v>
      </c>
      <c r="AA213" s="123">
        <f t="shared" ref="AA213" si="1631">IFERROR(Z213/X209,"-")</f>
        <v>0.27904743614365279</v>
      </c>
      <c r="AB213" s="340"/>
      <c r="AC213" s="35" t="s">
        <v>90</v>
      </c>
      <c r="AD213" s="44">
        <v>486</v>
      </c>
      <c r="AE213" s="123">
        <f t="shared" ref="AE213" si="1632">IFERROR(AD213/AB209,"-")</f>
        <v>0.27288040426726556</v>
      </c>
      <c r="AF213" s="340"/>
      <c r="AG213" s="35" t="s">
        <v>90</v>
      </c>
      <c r="AH213" s="44">
        <v>13474</v>
      </c>
      <c r="AI213" s="134">
        <f t="shared" ref="AI213" si="1633">IFERROR(AH213/AF209,"-")</f>
        <v>0.23293686467049304</v>
      </c>
    </row>
    <row r="214" spans="2:35" s="20" customFormat="1" ht="24">
      <c r="B214" s="299"/>
      <c r="C214" s="352"/>
      <c r="D214" s="341"/>
      <c r="E214" s="38" t="s">
        <v>176</v>
      </c>
      <c r="F214" s="45">
        <v>11</v>
      </c>
      <c r="G214" s="124">
        <f t="shared" ref="G214" si="1634">IFERROR(F214/D209,"-")</f>
        <v>0.37931034482758619</v>
      </c>
      <c r="H214" s="341"/>
      <c r="I214" s="38" t="s">
        <v>176</v>
      </c>
      <c r="J214" s="45">
        <v>35</v>
      </c>
      <c r="K214" s="124">
        <f t="shared" ref="K214" si="1635">IFERROR(J214/H209,"-")</f>
        <v>0.59322033898305082</v>
      </c>
      <c r="L214" s="341"/>
      <c r="M214" s="38" t="s">
        <v>176</v>
      </c>
      <c r="N214" s="45">
        <v>12914</v>
      </c>
      <c r="O214" s="124">
        <f t="shared" ref="O214" si="1636">IFERROR(N214/L209,"-")</f>
        <v>0.58336721326286312</v>
      </c>
      <c r="P214" s="341"/>
      <c r="Q214" s="38" t="s">
        <v>176</v>
      </c>
      <c r="R214" s="45">
        <v>11802</v>
      </c>
      <c r="S214" s="124">
        <f t="shared" ref="S214" si="1637">IFERROR(R214/P209,"-")</f>
        <v>0.67972124632839948</v>
      </c>
      <c r="T214" s="341"/>
      <c r="U214" s="38" t="s">
        <v>176</v>
      </c>
      <c r="V214" s="45">
        <v>8268</v>
      </c>
      <c r="W214" s="124">
        <f t="shared" ref="W214" si="1638">IFERROR(V214/T209,"-")</f>
        <v>0.73375931842385511</v>
      </c>
      <c r="X214" s="341"/>
      <c r="Y214" s="38" t="s">
        <v>176</v>
      </c>
      <c r="Z214" s="45">
        <v>3740</v>
      </c>
      <c r="AA214" s="124">
        <f t="shared" ref="AA214" si="1639">IFERROR(Z214/X209,"-")</f>
        <v>0.71826387555214133</v>
      </c>
      <c r="AB214" s="341"/>
      <c r="AC214" s="38" t="s">
        <v>176</v>
      </c>
      <c r="AD214" s="45">
        <v>1228</v>
      </c>
      <c r="AE214" s="124">
        <f t="shared" ref="AE214" si="1640">IFERROR(AD214/AB209,"-")</f>
        <v>0.68950028074115666</v>
      </c>
      <c r="AF214" s="341"/>
      <c r="AG214" s="38" t="s">
        <v>176</v>
      </c>
      <c r="AH214" s="45">
        <v>37998</v>
      </c>
      <c r="AI214" s="124">
        <f t="shared" ref="AI214" si="1641">IFERROR(AH214/AF209,"-")</f>
        <v>0.65690477836940742</v>
      </c>
    </row>
    <row r="215" spans="2:35" s="20" customFormat="1">
      <c r="B215" s="298">
        <v>36</v>
      </c>
      <c r="C215" s="350" t="s">
        <v>4</v>
      </c>
      <c r="D215" s="339">
        <f>'市区町村別_在宅(医科)'!D42</f>
        <v>36</v>
      </c>
      <c r="E215" s="30" t="s">
        <v>86</v>
      </c>
      <c r="F215" s="242">
        <v>5</v>
      </c>
      <c r="G215" s="121">
        <f t="shared" ref="G215" si="1642">IFERROR(F215/D215,"-")</f>
        <v>0.1388888888888889</v>
      </c>
      <c r="H215" s="339">
        <f>'市区町村別_在宅(医科)'!M42</f>
        <v>44</v>
      </c>
      <c r="I215" s="30" t="s">
        <v>86</v>
      </c>
      <c r="J215" s="242">
        <v>5</v>
      </c>
      <c r="K215" s="121">
        <f t="shared" ref="K215" si="1643">IFERROR(J215/H215,"-")</f>
        <v>0.11363636363636363</v>
      </c>
      <c r="L215" s="339">
        <f>'市区町村別_在宅(医科)'!V42</f>
        <v>5873</v>
      </c>
      <c r="M215" s="30" t="s">
        <v>86</v>
      </c>
      <c r="N215" s="242">
        <v>599</v>
      </c>
      <c r="O215" s="121">
        <f t="shared" ref="O215" si="1644">IFERROR(N215/L215,"-")</f>
        <v>0.10199216754639877</v>
      </c>
      <c r="P215" s="339">
        <f>'市区町村別_在宅(医科)'!AE42</f>
        <v>4674</v>
      </c>
      <c r="Q215" s="30" t="s">
        <v>86</v>
      </c>
      <c r="R215" s="242">
        <v>877</v>
      </c>
      <c r="S215" s="132">
        <f t="shared" ref="S215" si="1645">IFERROR(R215/P215,"-")</f>
        <v>0.18763371844244758</v>
      </c>
      <c r="T215" s="339">
        <f>'市区町村別_在宅(医科)'!AN42</f>
        <v>3151</v>
      </c>
      <c r="U215" s="30" t="s">
        <v>86</v>
      </c>
      <c r="V215" s="242">
        <v>877</v>
      </c>
      <c r="W215" s="121">
        <f t="shared" ref="W215" si="1646">IFERROR(V215/T215,"-")</f>
        <v>0.27832434147889556</v>
      </c>
      <c r="X215" s="339">
        <f>'市区町村別_在宅(医科)'!AW42</f>
        <v>1622</v>
      </c>
      <c r="Y215" s="30" t="s">
        <v>86</v>
      </c>
      <c r="Z215" s="242">
        <v>500</v>
      </c>
      <c r="AA215" s="121">
        <f t="shared" ref="AA215" si="1647">IFERROR(Z215/X215,"-")</f>
        <v>0.30826140567200988</v>
      </c>
      <c r="AB215" s="339">
        <f>'市区町村別_在宅(医科)'!BF42</f>
        <v>652</v>
      </c>
      <c r="AC215" s="30" t="s">
        <v>86</v>
      </c>
      <c r="AD215" s="242">
        <v>224</v>
      </c>
      <c r="AE215" s="121">
        <f t="shared" ref="AE215" si="1648">IFERROR(AD215/AB215,"-")</f>
        <v>0.34355828220858897</v>
      </c>
      <c r="AF215" s="339">
        <f>'市区町村別_在宅(医科)'!BO42</f>
        <v>16052</v>
      </c>
      <c r="AG215" s="30" t="s">
        <v>86</v>
      </c>
      <c r="AH215" s="242">
        <v>3087</v>
      </c>
      <c r="AI215" s="132">
        <f t="shared" ref="AI215" si="1649">IFERROR(AH215/AF215,"-")</f>
        <v>0.19231248442561674</v>
      </c>
    </row>
    <row r="216" spans="2:35" s="20" customFormat="1">
      <c r="B216" s="316"/>
      <c r="C216" s="351"/>
      <c r="D216" s="340"/>
      <c r="E216" s="31" t="s">
        <v>87</v>
      </c>
      <c r="F216" s="43">
        <v>10</v>
      </c>
      <c r="G216" s="122">
        <f t="shared" ref="G216" si="1650">IFERROR(F216/D215,"-")</f>
        <v>0.27777777777777779</v>
      </c>
      <c r="H216" s="340"/>
      <c r="I216" s="31" t="s">
        <v>87</v>
      </c>
      <c r="J216" s="43">
        <v>17</v>
      </c>
      <c r="K216" s="122">
        <f t="shared" ref="K216" si="1651">IFERROR(J216/H215,"-")</f>
        <v>0.38636363636363635</v>
      </c>
      <c r="L216" s="340"/>
      <c r="M216" s="31" t="s">
        <v>87</v>
      </c>
      <c r="N216" s="43">
        <v>1433</v>
      </c>
      <c r="O216" s="122">
        <f t="shared" ref="O216" si="1652">IFERROR(N216/L215,"-")</f>
        <v>0.24399795675123445</v>
      </c>
      <c r="P216" s="340"/>
      <c r="Q216" s="31" t="s">
        <v>87</v>
      </c>
      <c r="R216" s="43">
        <v>1471</v>
      </c>
      <c r="S216" s="133">
        <f t="shared" ref="S216" si="1653">IFERROR(R216/P215,"-")</f>
        <v>0.31471972614462984</v>
      </c>
      <c r="T216" s="340"/>
      <c r="U216" s="31" t="s">
        <v>87</v>
      </c>
      <c r="V216" s="43">
        <v>1030</v>
      </c>
      <c r="W216" s="122">
        <f t="shared" ref="W216" si="1654">IFERROR(V216/T215,"-")</f>
        <v>0.3268803554427166</v>
      </c>
      <c r="X216" s="340"/>
      <c r="Y216" s="31" t="s">
        <v>87</v>
      </c>
      <c r="Z216" s="43">
        <v>469</v>
      </c>
      <c r="AA216" s="122">
        <f t="shared" ref="AA216" si="1655">IFERROR(Z216/X215,"-")</f>
        <v>0.28914919852034526</v>
      </c>
      <c r="AB216" s="340"/>
      <c r="AC216" s="31" t="s">
        <v>87</v>
      </c>
      <c r="AD216" s="43">
        <v>165</v>
      </c>
      <c r="AE216" s="122">
        <f t="shared" ref="AE216" si="1656">IFERROR(AD216/AB215,"-")</f>
        <v>0.25306748466257667</v>
      </c>
      <c r="AF216" s="340"/>
      <c r="AG216" s="31" t="s">
        <v>87</v>
      </c>
      <c r="AH216" s="43">
        <v>4595</v>
      </c>
      <c r="AI216" s="133">
        <f t="shared" ref="AI216" si="1657">IFERROR(AH216/AF215,"-")</f>
        <v>0.28625716421629704</v>
      </c>
    </row>
    <row r="217" spans="2:35" s="20" customFormat="1">
      <c r="B217" s="316"/>
      <c r="C217" s="351"/>
      <c r="D217" s="340"/>
      <c r="E217" s="34" t="s">
        <v>88</v>
      </c>
      <c r="F217" s="43">
        <v>7</v>
      </c>
      <c r="G217" s="122">
        <f t="shared" ref="G217" si="1658">IFERROR(F217/D215,"-")</f>
        <v>0.19444444444444445</v>
      </c>
      <c r="H217" s="340"/>
      <c r="I217" s="34" t="s">
        <v>88</v>
      </c>
      <c r="J217" s="43">
        <v>15</v>
      </c>
      <c r="K217" s="122">
        <f t="shared" ref="K217" si="1659">IFERROR(J217/H215,"-")</f>
        <v>0.34090909090909088</v>
      </c>
      <c r="L217" s="340"/>
      <c r="M217" s="34" t="s">
        <v>88</v>
      </c>
      <c r="N217" s="43">
        <v>2007</v>
      </c>
      <c r="O217" s="122">
        <f t="shared" ref="O217" si="1660">IFERROR(N217/L215,"-")</f>
        <v>0.34173335603609739</v>
      </c>
      <c r="P217" s="340"/>
      <c r="Q217" s="34" t="s">
        <v>88</v>
      </c>
      <c r="R217" s="43">
        <v>1842</v>
      </c>
      <c r="S217" s="133">
        <f t="shared" ref="S217" si="1661">IFERROR(R217/P215,"-")</f>
        <v>0.39409499358151479</v>
      </c>
      <c r="T217" s="340"/>
      <c r="U217" s="34" t="s">
        <v>88</v>
      </c>
      <c r="V217" s="43">
        <v>1248</v>
      </c>
      <c r="W217" s="122">
        <f t="shared" ref="W217" si="1662">IFERROR(V217/T215,"-")</f>
        <v>0.39606474135195174</v>
      </c>
      <c r="X217" s="340"/>
      <c r="Y217" s="34" t="s">
        <v>88</v>
      </c>
      <c r="Z217" s="43">
        <v>576</v>
      </c>
      <c r="AA217" s="122">
        <f t="shared" ref="AA217" si="1663">IFERROR(Z217/X215,"-")</f>
        <v>0.35511713933415534</v>
      </c>
      <c r="AB217" s="340"/>
      <c r="AC217" s="34" t="s">
        <v>88</v>
      </c>
      <c r="AD217" s="43">
        <v>176</v>
      </c>
      <c r="AE217" s="122">
        <f t="shared" ref="AE217" si="1664">IFERROR(AD217/AB215,"-")</f>
        <v>0.26993865030674846</v>
      </c>
      <c r="AF217" s="340"/>
      <c r="AG217" s="34" t="s">
        <v>88</v>
      </c>
      <c r="AH217" s="43">
        <v>5871</v>
      </c>
      <c r="AI217" s="133">
        <f t="shared" ref="AI217" si="1665">IFERROR(AH217/AF215,"-")</f>
        <v>0.36574881634687267</v>
      </c>
    </row>
    <row r="218" spans="2:35" s="20" customFormat="1">
      <c r="B218" s="316"/>
      <c r="C218" s="351"/>
      <c r="D218" s="340"/>
      <c r="E218" s="34" t="s">
        <v>89</v>
      </c>
      <c r="F218" s="43">
        <v>1</v>
      </c>
      <c r="G218" s="122">
        <f t="shared" ref="G218" si="1666">IFERROR(F218/D215,"-")</f>
        <v>2.7777777777777776E-2</v>
      </c>
      <c r="H218" s="340"/>
      <c r="I218" s="34" t="s">
        <v>89</v>
      </c>
      <c r="J218" s="43">
        <v>7</v>
      </c>
      <c r="K218" s="122">
        <f t="shared" ref="K218" si="1667">IFERROR(J218/H215,"-")</f>
        <v>0.15909090909090909</v>
      </c>
      <c r="L218" s="340"/>
      <c r="M218" s="34" t="s">
        <v>89</v>
      </c>
      <c r="N218" s="43">
        <v>451</v>
      </c>
      <c r="O218" s="122">
        <f t="shared" ref="O218" si="1668">IFERROR(N218/L215,"-")</f>
        <v>7.6792099438106595E-2</v>
      </c>
      <c r="P218" s="340"/>
      <c r="Q218" s="34" t="s">
        <v>89</v>
      </c>
      <c r="R218" s="43">
        <v>556</v>
      </c>
      <c r="S218" s="133">
        <f t="shared" ref="S218" si="1669">IFERROR(R218/P215,"-")</f>
        <v>0.11895592640136927</v>
      </c>
      <c r="T218" s="340"/>
      <c r="U218" s="34" t="s">
        <v>89</v>
      </c>
      <c r="V218" s="43">
        <v>540</v>
      </c>
      <c r="W218" s="122">
        <f t="shared" ref="W218" si="1670">IFERROR(V218/T215,"-")</f>
        <v>0.17137416693113297</v>
      </c>
      <c r="X218" s="340"/>
      <c r="Y218" s="34" t="s">
        <v>89</v>
      </c>
      <c r="Z218" s="43">
        <v>315</v>
      </c>
      <c r="AA218" s="122">
        <f t="shared" ref="AA218" si="1671">IFERROR(Z218/X215,"-")</f>
        <v>0.1942046855733662</v>
      </c>
      <c r="AB218" s="340"/>
      <c r="AC218" s="34" t="s">
        <v>89</v>
      </c>
      <c r="AD218" s="43">
        <v>135</v>
      </c>
      <c r="AE218" s="122">
        <f t="shared" ref="AE218" si="1672">IFERROR(AD218/AB215,"-")</f>
        <v>0.20705521472392638</v>
      </c>
      <c r="AF218" s="340"/>
      <c r="AG218" s="34" t="s">
        <v>89</v>
      </c>
      <c r="AH218" s="43">
        <v>2005</v>
      </c>
      <c r="AI218" s="133">
        <f t="shared" ref="AI218" si="1673">IFERROR(AH218/AF215,"-")</f>
        <v>0.12490655370047346</v>
      </c>
    </row>
    <row r="219" spans="2:35" s="20" customFormat="1">
      <c r="B219" s="316"/>
      <c r="C219" s="351"/>
      <c r="D219" s="340"/>
      <c r="E219" s="35" t="s">
        <v>90</v>
      </c>
      <c r="F219" s="44">
        <v>6</v>
      </c>
      <c r="G219" s="123">
        <f t="shared" ref="G219" si="1674">IFERROR(F219/D215,"-")</f>
        <v>0.16666666666666666</v>
      </c>
      <c r="H219" s="340"/>
      <c r="I219" s="35" t="s">
        <v>90</v>
      </c>
      <c r="J219" s="44">
        <v>19</v>
      </c>
      <c r="K219" s="123">
        <f t="shared" ref="K219" si="1675">IFERROR(J219/H215,"-")</f>
        <v>0.43181818181818182</v>
      </c>
      <c r="L219" s="340"/>
      <c r="M219" s="35" t="s">
        <v>90</v>
      </c>
      <c r="N219" s="44">
        <v>1191</v>
      </c>
      <c r="O219" s="123">
        <f t="shared" ref="O219" si="1676">IFERROR(N219/L215,"-")</f>
        <v>0.2027924399795675</v>
      </c>
      <c r="P219" s="340"/>
      <c r="Q219" s="35" t="s">
        <v>90</v>
      </c>
      <c r="R219" s="44">
        <v>1225</v>
      </c>
      <c r="S219" s="134">
        <f t="shared" ref="S219" si="1677">IFERROR(R219/P215,"-")</f>
        <v>0.26208814719726142</v>
      </c>
      <c r="T219" s="340"/>
      <c r="U219" s="35" t="s">
        <v>90</v>
      </c>
      <c r="V219" s="44">
        <v>931</v>
      </c>
      <c r="W219" s="123">
        <f t="shared" ref="W219" si="1678">IFERROR(V219/T215,"-")</f>
        <v>0.29546175817200887</v>
      </c>
      <c r="X219" s="340"/>
      <c r="Y219" s="35" t="s">
        <v>90</v>
      </c>
      <c r="Z219" s="44">
        <v>447</v>
      </c>
      <c r="AA219" s="123">
        <f t="shared" ref="AA219" si="1679">IFERROR(Z219/X215,"-")</f>
        <v>0.27558569667077681</v>
      </c>
      <c r="AB219" s="340"/>
      <c r="AC219" s="35" t="s">
        <v>90</v>
      </c>
      <c r="AD219" s="44">
        <v>179</v>
      </c>
      <c r="AE219" s="123">
        <f t="shared" ref="AE219" si="1680">IFERROR(AD219/AB215,"-")</f>
        <v>0.27453987730061352</v>
      </c>
      <c r="AF219" s="340"/>
      <c r="AG219" s="35" t="s">
        <v>90</v>
      </c>
      <c r="AH219" s="44">
        <v>3998</v>
      </c>
      <c r="AI219" s="134">
        <f t="shared" ref="AI219" si="1681">IFERROR(AH219/AF215,"-")</f>
        <v>0.24906553700473461</v>
      </c>
    </row>
    <row r="220" spans="2:35" s="20" customFormat="1" ht="24">
      <c r="B220" s="299"/>
      <c r="C220" s="352"/>
      <c r="D220" s="341"/>
      <c r="E220" s="38" t="s">
        <v>176</v>
      </c>
      <c r="F220" s="45">
        <v>21</v>
      </c>
      <c r="G220" s="124">
        <f t="shared" ref="G220" si="1682">IFERROR(F220/D215,"-")</f>
        <v>0.58333333333333337</v>
      </c>
      <c r="H220" s="341"/>
      <c r="I220" s="38" t="s">
        <v>176</v>
      </c>
      <c r="J220" s="45">
        <v>34</v>
      </c>
      <c r="K220" s="124">
        <f t="shared" ref="K220" si="1683">IFERROR(J220/H215,"-")</f>
        <v>0.77272727272727271</v>
      </c>
      <c r="L220" s="341"/>
      <c r="M220" s="38" t="s">
        <v>176</v>
      </c>
      <c r="N220" s="45">
        <v>3517</v>
      </c>
      <c r="O220" s="124">
        <f t="shared" ref="O220" si="1684">IFERROR(N220/L215,"-")</f>
        <v>0.5988421590328622</v>
      </c>
      <c r="P220" s="341"/>
      <c r="Q220" s="38" t="s">
        <v>176</v>
      </c>
      <c r="R220" s="45">
        <v>3280</v>
      </c>
      <c r="S220" s="124">
        <f t="shared" ref="S220" si="1685">IFERROR(R220/P215,"-")</f>
        <v>0.70175438596491224</v>
      </c>
      <c r="T220" s="341"/>
      <c r="U220" s="38" t="s">
        <v>176</v>
      </c>
      <c r="V220" s="45">
        <v>2371</v>
      </c>
      <c r="W220" s="124">
        <f t="shared" ref="W220" si="1686">IFERROR(V220/T215,"-")</f>
        <v>0.75245953665503018</v>
      </c>
      <c r="X220" s="341"/>
      <c r="Y220" s="38" t="s">
        <v>176</v>
      </c>
      <c r="Z220" s="45">
        <v>1204</v>
      </c>
      <c r="AA220" s="124">
        <f t="shared" ref="AA220" si="1687">IFERROR(Z220/X215,"-")</f>
        <v>0.7422934648581998</v>
      </c>
      <c r="AB220" s="341"/>
      <c r="AC220" s="38" t="s">
        <v>176</v>
      </c>
      <c r="AD220" s="45">
        <v>471</v>
      </c>
      <c r="AE220" s="124">
        <f t="shared" ref="AE220" si="1688">IFERROR(AD220/AB215,"-")</f>
        <v>0.72239263803680986</v>
      </c>
      <c r="AF220" s="341"/>
      <c r="AG220" s="38" t="s">
        <v>176</v>
      </c>
      <c r="AH220" s="45">
        <v>10898</v>
      </c>
      <c r="AI220" s="124">
        <f t="shared" ref="AI220" si="1689">IFERROR(AH220/AF215,"-")</f>
        <v>0.67891851482681287</v>
      </c>
    </row>
    <row r="221" spans="2:35" s="20" customFormat="1">
      <c r="B221" s="298">
        <v>37</v>
      </c>
      <c r="C221" s="350" t="s">
        <v>5</v>
      </c>
      <c r="D221" s="339">
        <f>'市区町村別_在宅(医科)'!D43</f>
        <v>32</v>
      </c>
      <c r="E221" s="30" t="s">
        <v>86</v>
      </c>
      <c r="F221" s="242">
        <v>2</v>
      </c>
      <c r="G221" s="121">
        <f t="shared" ref="G221" si="1690">IFERROR(F221/D221,"-")</f>
        <v>6.25E-2</v>
      </c>
      <c r="H221" s="339">
        <f>'市区町村別_在宅(医科)'!M43</f>
        <v>140</v>
      </c>
      <c r="I221" s="30" t="s">
        <v>86</v>
      </c>
      <c r="J221" s="242">
        <v>8</v>
      </c>
      <c r="K221" s="121">
        <f t="shared" ref="K221" si="1691">IFERROR(J221/H221,"-")</f>
        <v>5.7142857142857141E-2</v>
      </c>
      <c r="L221" s="339">
        <f>'市区町村別_在宅(医科)'!V43</f>
        <v>18616</v>
      </c>
      <c r="M221" s="30" t="s">
        <v>86</v>
      </c>
      <c r="N221" s="242">
        <v>1115</v>
      </c>
      <c r="O221" s="121">
        <f t="shared" ref="O221" si="1692">IFERROR(N221/L221,"-")</f>
        <v>5.9894714224323166E-2</v>
      </c>
      <c r="P221" s="339">
        <f>'市区町村別_在宅(医科)'!AE43</f>
        <v>14325</v>
      </c>
      <c r="Q221" s="30" t="s">
        <v>86</v>
      </c>
      <c r="R221" s="242">
        <v>1863</v>
      </c>
      <c r="S221" s="132">
        <f t="shared" ref="S221" si="1693">IFERROR(R221/P221,"-")</f>
        <v>0.13005235602094239</v>
      </c>
      <c r="T221" s="339">
        <f>'市区町村別_在宅(医科)'!AN43</f>
        <v>9391</v>
      </c>
      <c r="U221" s="30" t="s">
        <v>86</v>
      </c>
      <c r="V221" s="242">
        <v>2010</v>
      </c>
      <c r="W221" s="121">
        <f t="shared" ref="W221" si="1694">IFERROR(V221/T221,"-")</f>
        <v>0.21403471408795655</v>
      </c>
      <c r="X221" s="339">
        <f>'市区町村別_在宅(医科)'!AW43</f>
        <v>4364</v>
      </c>
      <c r="Y221" s="30" t="s">
        <v>86</v>
      </c>
      <c r="Z221" s="242">
        <v>1294</v>
      </c>
      <c r="AA221" s="121">
        <f t="shared" ref="AA221" si="1695">IFERROR(Z221/X221,"-")</f>
        <v>0.29651695692025665</v>
      </c>
      <c r="AB221" s="339">
        <f>'市区町村別_在宅(医科)'!BF43</f>
        <v>1609</v>
      </c>
      <c r="AC221" s="30" t="s">
        <v>86</v>
      </c>
      <c r="AD221" s="242">
        <v>428</v>
      </c>
      <c r="AE221" s="121">
        <f t="shared" ref="AE221" si="1696">IFERROR(AD221/AB221,"-")</f>
        <v>0.26600372902423863</v>
      </c>
      <c r="AF221" s="339">
        <f>'市区町村別_在宅(医科)'!BO43</f>
        <v>48477</v>
      </c>
      <c r="AG221" s="30" t="s">
        <v>86</v>
      </c>
      <c r="AH221" s="242">
        <v>6720</v>
      </c>
      <c r="AI221" s="132">
        <f t="shared" ref="AI221" si="1697">IFERROR(AH221/AF221,"-")</f>
        <v>0.13862243950739525</v>
      </c>
    </row>
    <row r="222" spans="2:35" s="20" customFormat="1">
      <c r="B222" s="316"/>
      <c r="C222" s="351"/>
      <c r="D222" s="340"/>
      <c r="E222" s="31" t="s">
        <v>87</v>
      </c>
      <c r="F222" s="43">
        <v>12</v>
      </c>
      <c r="G222" s="122">
        <f t="shared" ref="G222" si="1698">IFERROR(F222/D221,"-")</f>
        <v>0.375</v>
      </c>
      <c r="H222" s="340"/>
      <c r="I222" s="31" t="s">
        <v>87</v>
      </c>
      <c r="J222" s="43">
        <v>49</v>
      </c>
      <c r="K222" s="122">
        <f t="shared" ref="K222" si="1699">IFERROR(J222/H221,"-")</f>
        <v>0.35</v>
      </c>
      <c r="L222" s="340"/>
      <c r="M222" s="31" t="s">
        <v>87</v>
      </c>
      <c r="N222" s="43">
        <v>4267</v>
      </c>
      <c r="O222" s="122">
        <f t="shared" ref="O222" si="1700">IFERROR(N222/L221,"-")</f>
        <v>0.22921143102707348</v>
      </c>
      <c r="P222" s="340"/>
      <c r="Q222" s="31" t="s">
        <v>87</v>
      </c>
      <c r="R222" s="43">
        <v>4253</v>
      </c>
      <c r="S222" s="133">
        <f t="shared" ref="S222" si="1701">IFERROR(R222/P221,"-")</f>
        <v>0.29689354275741708</v>
      </c>
      <c r="T222" s="340"/>
      <c r="U222" s="31" t="s">
        <v>87</v>
      </c>
      <c r="V222" s="43">
        <v>3144</v>
      </c>
      <c r="W222" s="122">
        <f t="shared" ref="W222" si="1702">IFERROR(V222/T221,"-")</f>
        <v>0.33478862740922161</v>
      </c>
      <c r="X222" s="340"/>
      <c r="Y222" s="31" t="s">
        <v>87</v>
      </c>
      <c r="Z222" s="43">
        <v>1421</v>
      </c>
      <c r="AA222" s="122">
        <f t="shared" ref="AA222" si="1703">IFERROR(Z222/X221,"-")</f>
        <v>0.32561869844179653</v>
      </c>
      <c r="AB222" s="340"/>
      <c r="AC222" s="31" t="s">
        <v>87</v>
      </c>
      <c r="AD222" s="43">
        <v>446</v>
      </c>
      <c r="AE222" s="122">
        <f t="shared" ref="AE222" si="1704">IFERROR(AD222/AB221,"-")</f>
        <v>0.27719080174021132</v>
      </c>
      <c r="AF222" s="340"/>
      <c r="AG222" s="31" t="s">
        <v>87</v>
      </c>
      <c r="AH222" s="43">
        <v>13592</v>
      </c>
      <c r="AI222" s="133">
        <f t="shared" ref="AI222" si="1705">IFERROR(AH222/AF221,"-")</f>
        <v>0.28038038657507686</v>
      </c>
    </row>
    <row r="223" spans="2:35" s="20" customFormat="1">
      <c r="B223" s="316"/>
      <c r="C223" s="351"/>
      <c r="D223" s="340"/>
      <c r="E223" s="34" t="s">
        <v>88</v>
      </c>
      <c r="F223" s="43">
        <v>10</v>
      </c>
      <c r="G223" s="122">
        <f t="shared" ref="G223" si="1706">IFERROR(F223/D221,"-")</f>
        <v>0.3125</v>
      </c>
      <c r="H223" s="340"/>
      <c r="I223" s="34" t="s">
        <v>88</v>
      </c>
      <c r="J223" s="43">
        <v>44</v>
      </c>
      <c r="K223" s="122">
        <f t="shared" ref="K223" si="1707">IFERROR(J223/H221,"-")</f>
        <v>0.31428571428571428</v>
      </c>
      <c r="L223" s="340"/>
      <c r="M223" s="34" t="s">
        <v>88</v>
      </c>
      <c r="N223" s="43">
        <v>6525</v>
      </c>
      <c r="O223" s="122">
        <f t="shared" ref="O223" si="1708">IFERROR(N223/L221,"-")</f>
        <v>0.3505049419853889</v>
      </c>
      <c r="P223" s="340"/>
      <c r="Q223" s="34" t="s">
        <v>88</v>
      </c>
      <c r="R223" s="43">
        <v>6053</v>
      </c>
      <c r="S223" s="133">
        <f t="shared" ref="S223" si="1709">IFERROR(R223/P221,"-")</f>
        <v>0.42254799301919721</v>
      </c>
      <c r="T223" s="340"/>
      <c r="U223" s="34" t="s">
        <v>88</v>
      </c>
      <c r="V223" s="43">
        <v>4101</v>
      </c>
      <c r="W223" s="122">
        <f t="shared" ref="W223" si="1710">IFERROR(V223/T221,"-")</f>
        <v>0.4366947076988606</v>
      </c>
      <c r="X223" s="340"/>
      <c r="Y223" s="34" t="s">
        <v>88</v>
      </c>
      <c r="Z223" s="43">
        <v>1648</v>
      </c>
      <c r="AA223" s="122">
        <f t="shared" ref="AA223" si="1711">IFERROR(Z223/X221,"-")</f>
        <v>0.37763519706691107</v>
      </c>
      <c r="AB223" s="340"/>
      <c r="AC223" s="34" t="s">
        <v>88</v>
      </c>
      <c r="AD223" s="43">
        <v>464</v>
      </c>
      <c r="AE223" s="122">
        <f t="shared" ref="AE223" si="1712">IFERROR(AD223/AB221,"-")</f>
        <v>0.28837787445618396</v>
      </c>
      <c r="AF223" s="340"/>
      <c r="AG223" s="34" t="s">
        <v>88</v>
      </c>
      <c r="AH223" s="43">
        <v>18845</v>
      </c>
      <c r="AI223" s="133">
        <f t="shared" ref="AI223" si="1713">IFERROR(AH223/AF221,"-")</f>
        <v>0.38874105245786661</v>
      </c>
    </row>
    <row r="224" spans="2:35" s="20" customFormat="1">
      <c r="B224" s="316"/>
      <c r="C224" s="351"/>
      <c r="D224" s="340"/>
      <c r="E224" s="34" t="s">
        <v>89</v>
      </c>
      <c r="F224" s="43">
        <v>4</v>
      </c>
      <c r="G224" s="122">
        <f t="shared" ref="G224" si="1714">IFERROR(F224/D221,"-")</f>
        <v>0.125</v>
      </c>
      <c r="H224" s="340"/>
      <c r="I224" s="34" t="s">
        <v>89</v>
      </c>
      <c r="J224" s="43">
        <v>9</v>
      </c>
      <c r="K224" s="122">
        <f t="shared" ref="K224" si="1715">IFERROR(J224/H221,"-")</f>
        <v>6.4285714285714279E-2</v>
      </c>
      <c r="L224" s="340"/>
      <c r="M224" s="34" t="s">
        <v>89</v>
      </c>
      <c r="N224" s="43">
        <v>1417</v>
      </c>
      <c r="O224" s="122">
        <f t="shared" ref="O224" si="1716">IFERROR(N224/L221,"-")</f>
        <v>7.6117318435754186E-2</v>
      </c>
      <c r="P224" s="340"/>
      <c r="Q224" s="34" t="s">
        <v>89</v>
      </c>
      <c r="R224" s="43">
        <v>1843</v>
      </c>
      <c r="S224" s="133">
        <f t="shared" ref="S224" si="1717">IFERROR(R224/P221,"-")</f>
        <v>0.1286561954624782</v>
      </c>
      <c r="T224" s="340"/>
      <c r="U224" s="34" t="s">
        <v>89</v>
      </c>
      <c r="V224" s="43">
        <v>1620</v>
      </c>
      <c r="W224" s="122">
        <f t="shared" ref="W224" si="1718">IFERROR(V224/T221,"-")</f>
        <v>0.17250559045895006</v>
      </c>
      <c r="X224" s="340"/>
      <c r="Y224" s="34" t="s">
        <v>89</v>
      </c>
      <c r="Z224" s="43">
        <v>910</v>
      </c>
      <c r="AA224" s="122">
        <f t="shared" ref="AA224" si="1719">IFERROR(Z224/X221,"-")</f>
        <v>0.20852428964252978</v>
      </c>
      <c r="AB224" s="340"/>
      <c r="AC224" s="34" t="s">
        <v>89</v>
      </c>
      <c r="AD224" s="43">
        <v>324</v>
      </c>
      <c r="AE224" s="122">
        <f t="shared" ref="AE224" si="1720">IFERROR(AD224/AB221,"-")</f>
        <v>0.20136730888750776</v>
      </c>
      <c r="AF224" s="340"/>
      <c r="AG224" s="34" t="s">
        <v>89</v>
      </c>
      <c r="AH224" s="43">
        <v>6127</v>
      </c>
      <c r="AI224" s="133">
        <f t="shared" ref="AI224" si="1721">IFERROR(AH224/AF221,"-")</f>
        <v>0.12638983435443613</v>
      </c>
    </row>
    <row r="225" spans="2:35" s="20" customFormat="1">
      <c r="B225" s="316"/>
      <c r="C225" s="351"/>
      <c r="D225" s="340"/>
      <c r="E225" s="35" t="s">
        <v>90</v>
      </c>
      <c r="F225" s="44">
        <v>9</v>
      </c>
      <c r="G225" s="123">
        <f t="shared" ref="G225" si="1722">IFERROR(F225/D221,"-")</f>
        <v>0.28125</v>
      </c>
      <c r="H225" s="340"/>
      <c r="I225" s="35" t="s">
        <v>90</v>
      </c>
      <c r="J225" s="44">
        <v>39</v>
      </c>
      <c r="K225" s="123">
        <f t="shared" ref="K225" si="1723">IFERROR(J225/H221,"-")</f>
        <v>0.27857142857142858</v>
      </c>
      <c r="L225" s="340"/>
      <c r="M225" s="35" t="s">
        <v>90</v>
      </c>
      <c r="N225" s="44">
        <v>3706</v>
      </c>
      <c r="O225" s="123">
        <f t="shared" ref="O225" si="1724">IFERROR(N225/L221,"-")</f>
        <v>0.19907606360120328</v>
      </c>
      <c r="P225" s="340"/>
      <c r="Q225" s="35" t="s">
        <v>90</v>
      </c>
      <c r="R225" s="44">
        <v>3693</v>
      </c>
      <c r="S225" s="134">
        <f t="shared" ref="S225" si="1725">IFERROR(R225/P221,"-")</f>
        <v>0.25780104712041885</v>
      </c>
      <c r="T225" s="340"/>
      <c r="U225" s="35" t="s">
        <v>90</v>
      </c>
      <c r="V225" s="44">
        <v>2707</v>
      </c>
      <c r="W225" s="123">
        <f t="shared" ref="W225" si="1726">IFERROR(V225/T221,"-")</f>
        <v>0.28825471195825791</v>
      </c>
      <c r="X225" s="340"/>
      <c r="Y225" s="35" t="s">
        <v>90</v>
      </c>
      <c r="Z225" s="44">
        <v>1295</v>
      </c>
      <c r="AA225" s="123">
        <f t="shared" ref="AA225" si="1727">IFERROR(Z225/X221,"-")</f>
        <v>0.29674610449129241</v>
      </c>
      <c r="AB225" s="340"/>
      <c r="AC225" s="35" t="s">
        <v>90</v>
      </c>
      <c r="AD225" s="44">
        <v>433</v>
      </c>
      <c r="AE225" s="123">
        <f t="shared" ref="AE225" si="1728">IFERROR(AD225/AB221,"-")</f>
        <v>0.26911124922311996</v>
      </c>
      <c r="AF225" s="340"/>
      <c r="AG225" s="35" t="s">
        <v>90</v>
      </c>
      <c r="AH225" s="44">
        <v>11882</v>
      </c>
      <c r="AI225" s="134">
        <f t="shared" ref="AI225" si="1729">IFERROR(AH225/AF221,"-")</f>
        <v>0.24510592652185573</v>
      </c>
    </row>
    <row r="226" spans="2:35" s="20" customFormat="1" ht="24">
      <c r="B226" s="299"/>
      <c r="C226" s="352"/>
      <c r="D226" s="341"/>
      <c r="E226" s="38" t="s">
        <v>176</v>
      </c>
      <c r="F226" s="45">
        <v>21</v>
      </c>
      <c r="G226" s="124">
        <f t="shared" ref="G226" si="1730">IFERROR(F226/D221,"-")</f>
        <v>0.65625</v>
      </c>
      <c r="H226" s="341"/>
      <c r="I226" s="38" t="s">
        <v>176</v>
      </c>
      <c r="J226" s="45">
        <v>92</v>
      </c>
      <c r="K226" s="124">
        <f t="shared" ref="K226" si="1731">IFERROR(J226/H221,"-")</f>
        <v>0.65714285714285714</v>
      </c>
      <c r="L226" s="341"/>
      <c r="M226" s="38" t="s">
        <v>176</v>
      </c>
      <c r="N226" s="45">
        <v>10819</v>
      </c>
      <c r="O226" s="124">
        <f t="shared" ref="O226" si="1732">IFERROR(N226/L221,"-")</f>
        <v>0.58116673828964327</v>
      </c>
      <c r="P226" s="341"/>
      <c r="Q226" s="38" t="s">
        <v>176</v>
      </c>
      <c r="R226" s="45">
        <v>10141</v>
      </c>
      <c r="S226" s="124">
        <f t="shared" ref="S226" si="1733">IFERROR(R226/P221,"-")</f>
        <v>0.70792321116928447</v>
      </c>
      <c r="T226" s="341"/>
      <c r="U226" s="38" t="s">
        <v>176</v>
      </c>
      <c r="V226" s="45">
        <v>7153</v>
      </c>
      <c r="W226" s="124">
        <f t="shared" ref="W226" si="1734">IFERROR(V226/T221,"-")</f>
        <v>0.761686721328932</v>
      </c>
      <c r="X226" s="341"/>
      <c r="Y226" s="38" t="s">
        <v>176</v>
      </c>
      <c r="Z226" s="45">
        <v>3388</v>
      </c>
      <c r="AA226" s="124">
        <f t="shared" ref="AA226" si="1735">IFERROR(Z226/X221,"-")</f>
        <v>0.77635197066911088</v>
      </c>
      <c r="AB226" s="341"/>
      <c r="AC226" s="38" t="s">
        <v>176</v>
      </c>
      <c r="AD226" s="45">
        <v>1135</v>
      </c>
      <c r="AE226" s="124">
        <f t="shared" ref="AE226" si="1736">IFERROR(AD226/AB221,"-")</f>
        <v>0.70540708514605344</v>
      </c>
      <c r="AF226" s="341"/>
      <c r="AG226" s="38" t="s">
        <v>176</v>
      </c>
      <c r="AH226" s="45">
        <v>32749</v>
      </c>
      <c r="AI226" s="124">
        <f t="shared" ref="AI226" si="1737">IFERROR(AH226/AF221,"-")</f>
        <v>0.67555748086721534</v>
      </c>
    </row>
    <row r="227" spans="2:35" s="20" customFormat="1">
      <c r="B227" s="298">
        <v>38</v>
      </c>
      <c r="C227" s="350" t="s">
        <v>47</v>
      </c>
      <c r="D227" s="339">
        <f>'市区町村別_在宅(医科)'!D44</f>
        <v>28</v>
      </c>
      <c r="E227" s="30" t="s">
        <v>86</v>
      </c>
      <c r="F227" s="242">
        <v>1</v>
      </c>
      <c r="G227" s="121">
        <f t="shared" ref="G227" si="1738">IFERROR(F227/D227,"-")</f>
        <v>3.5714285714285712E-2</v>
      </c>
      <c r="H227" s="339">
        <f>'市区町村別_在宅(医科)'!M44</f>
        <v>59</v>
      </c>
      <c r="I227" s="30" t="s">
        <v>86</v>
      </c>
      <c r="J227" s="242">
        <v>8</v>
      </c>
      <c r="K227" s="121">
        <f t="shared" ref="K227" si="1739">IFERROR(J227/H227,"-")</f>
        <v>0.13559322033898305</v>
      </c>
      <c r="L227" s="339">
        <f>'市区町村別_在宅(医科)'!V44</f>
        <v>4038</v>
      </c>
      <c r="M227" s="30" t="s">
        <v>86</v>
      </c>
      <c r="N227" s="242">
        <v>307</v>
      </c>
      <c r="O227" s="121">
        <f t="shared" ref="O227" si="1740">IFERROR(N227/L227,"-")</f>
        <v>7.6027736503219409E-2</v>
      </c>
      <c r="P227" s="339">
        <f>'市区町村別_在宅(医科)'!AE44</f>
        <v>3028</v>
      </c>
      <c r="Q227" s="30" t="s">
        <v>86</v>
      </c>
      <c r="R227" s="242">
        <v>452</v>
      </c>
      <c r="S227" s="132">
        <f t="shared" ref="S227" si="1741">IFERROR(R227/P227,"-")</f>
        <v>0.14927344782034346</v>
      </c>
      <c r="T227" s="339">
        <f>'市区町村別_在宅(医科)'!AN44</f>
        <v>1959</v>
      </c>
      <c r="U227" s="30" t="s">
        <v>86</v>
      </c>
      <c r="V227" s="242">
        <v>451</v>
      </c>
      <c r="W227" s="121">
        <f t="shared" ref="W227" si="1742">IFERROR(V227/T227,"-")</f>
        <v>0.23021949974476774</v>
      </c>
      <c r="X227" s="339">
        <f>'市区町村別_在宅(医科)'!AW44</f>
        <v>852</v>
      </c>
      <c r="Y227" s="30" t="s">
        <v>86</v>
      </c>
      <c r="Z227" s="242">
        <v>250</v>
      </c>
      <c r="AA227" s="121">
        <f t="shared" ref="AA227" si="1743">IFERROR(Z227/X227,"-")</f>
        <v>0.29342723004694837</v>
      </c>
      <c r="AB227" s="339">
        <f>'市区町村別_在宅(医科)'!BF44</f>
        <v>334</v>
      </c>
      <c r="AC227" s="30" t="s">
        <v>86</v>
      </c>
      <c r="AD227" s="242">
        <v>99</v>
      </c>
      <c r="AE227" s="121">
        <f t="shared" ref="AE227" si="1744">IFERROR(AD227/AB227,"-")</f>
        <v>0.29640718562874252</v>
      </c>
      <c r="AF227" s="339">
        <f>'市区町村別_在宅(医科)'!BO44</f>
        <v>10298</v>
      </c>
      <c r="AG227" s="30" t="s">
        <v>86</v>
      </c>
      <c r="AH227" s="242">
        <v>1568</v>
      </c>
      <c r="AI227" s="132">
        <f t="shared" ref="AI227" si="1745">IFERROR(AH227/AF227,"-")</f>
        <v>0.15226257525733153</v>
      </c>
    </row>
    <row r="228" spans="2:35" s="20" customFormat="1">
      <c r="B228" s="316"/>
      <c r="C228" s="351"/>
      <c r="D228" s="340"/>
      <c r="E228" s="31" t="s">
        <v>87</v>
      </c>
      <c r="F228" s="43">
        <v>7</v>
      </c>
      <c r="G228" s="122">
        <f t="shared" ref="G228" si="1746">IFERROR(F228/D227,"-")</f>
        <v>0.25</v>
      </c>
      <c r="H228" s="340"/>
      <c r="I228" s="31" t="s">
        <v>87</v>
      </c>
      <c r="J228" s="43">
        <v>27</v>
      </c>
      <c r="K228" s="122">
        <f t="shared" ref="K228" si="1747">IFERROR(J228/H227,"-")</f>
        <v>0.4576271186440678</v>
      </c>
      <c r="L228" s="340"/>
      <c r="M228" s="31" t="s">
        <v>87</v>
      </c>
      <c r="N228" s="43">
        <v>1163</v>
      </c>
      <c r="O228" s="122">
        <f t="shared" ref="O228" si="1748">IFERROR(N228/L227,"-")</f>
        <v>0.28801386825160968</v>
      </c>
      <c r="P228" s="340"/>
      <c r="Q228" s="31" t="s">
        <v>87</v>
      </c>
      <c r="R228" s="43">
        <v>1109</v>
      </c>
      <c r="S228" s="133">
        <f t="shared" ref="S228" si="1749">IFERROR(R228/P227,"-")</f>
        <v>0.36624834874504625</v>
      </c>
      <c r="T228" s="340"/>
      <c r="U228" s="31" t="s">
        <v>87</v>
      </c>
      <c r="V228" s="43">
        <v>727</v>
      </c>
      <c r="W228" s="122">
        <f t="shared" ref="W228" si="1750">IFERROR(V228/T227,"-")</f>
        <v>0.37110770801429299</v>
      </c>
      <c r="X228" s="340"/>
      <c r="Y228" s="31" t="s">
        <v>87</v>
      </c>
      <c r="Z228" s="43">
        <v>298</v>
      </c>
      <c r="AA228" s="122">
        <f t="shared" ref="AA228" si="1751">IFERROR(Z228/X227,"-")</f>
        <v>0.34976525821596244</v>
      </c>
      <c r="AB228" s="340"/>
      <c r="AC228" s="31" t="s">
        <v>87</v>
      </c>
      <c r="AD228" s="43">
        <v>111</v>
      </c>
      <c r="AE228" s="122">
        <f t="shared" ref="AE228" si="1752">IFERROR(AD228/AB227,"-")</f>
        <v>0.33233532934131738</v>
      </c>
      <c r="AF228" s="340"/>
      <c r="AG228" s="31" t="s">
        <v>87</v>
      </c>
      <c r="AH228" s="43">
        <v>3442</v>
      </c>
      <c r="AI228" s="133">
        <f t="shared" ref="AI228" si="1753">IFERROR(AH228/AF227,"-")</f>
        <v>0.33423965818605555</v>
      </c>
    </row>
    <row r="229" spans="2:35" s="20" customFormat="1">
      <c r="B229" s="316"/>
      <c r="C229" s="351"/>
      <c r="D229" s="340"/>
      <c r="E229" s="34" t="s">
        <v>88</v>
      </c>
      <c r="F229" s="43">
        <v>7</v>
      </c>
      <c r="G229" s="122">
        <f t="shared" ref="G229" si="1754">IFERROR(F229/D227,"-")</f>
        <v>0.25</v>
      </c>
      <c r="H229" s="340"/>
      <c r="I229" s="34" t="s">
        <v>88</v>
      </c>
      <c r="J229" s="43">
        <v>21</v>
      </c>
      <c r="K229" s="122">
        <f t="shared" ref="K229" si="1755">IFERROR(J229/H227,"-")</f>
        <v>0.3559322033898305</v>
      </c>
      <c r="L229" s="340"/>
      <c r="M229" s="34" t="s">
        <v>88</v>
      </c>
      <c r="N229" s="43">
        <v>1560</v>
      </c>
      <c r="O229" s="122">
        <f t="shared" ref="O229" si="1756">IFERROR(N229/L227,"-")</f>
        <v>0.38632986627043092</v>
      </c>
      <c r="P229" s="340"/>
      <c r="Q229" s="34" t="s">
        <v>88</v>
      </c>
      <c r="R229" s="43">
        <v>1321</v>
      </c>
      <c r="S229" s="133">
        <f t="shared" ref="S229" si="1757">IFERROR(R229/P227,"-")</f>
        <v>0.43626155878467637</v>
      </c>
      <c r="T229" s="340"/>
      <c r="U229" s="34" t="s">
        <v>88</v>
      </c>
      <c r="V229" s="43">
        <v>872</v>
      </c>
      <c r="W229" s="122">
        <f t="shared" ref="W229" si="1758">IFERROR(V229/T227,"-")</f>
        <v>0.44512506380806532</v>
      </c>
      <c r="X229" s="340"/>
      <c r="Y229" s="34" t="s">
        <v>88</v>
      </c>
      <c r="Z229" s="43">
        <v>339</v>
      </c>
      <c r="AA229" s="122">
        <f t="shared" ref="AA229" si="1759">IFERROR(Z229/X227,"-")</f>
        <v>0.397887323943662</v>
      </c>
      <c r="AB229" s="340"/>
      <c r="AC229" s="34" t="s">
        <v>88</v>
      </c>
      <c r="AD229" s="43">
        <v>96</v>
      </c>
      <c r="AE229" s="122">
        <f t="shared" ref="AE229" si="1760">IFERROR(AD229/AB227,"-")</f>
        <v>0.28742514970059879</v>
      </c>
      <c r="AF229" s="340"/>
      <c r="AG229" s="34" t="s">
        <v>88</v>
      </c>
      <c r="AH229" s="43">
        <v>4216</v>
      </c>
      <c r="AI229" s="133">
        <f t="shared" ref="AI229" si="1761">IFERROR(AH229/AF227,"-")</f>
        <v>0.40939988347251893</v>
      </c>
    </row>
    <row r="230" spans="2:35" s="20" customFormat="1">
      <c r="B230" s="316"/>
      <c r="C230" s="351"/>
      <c r="D230" s="340"/>
      <c r="E230" s="34" t="s">
        <v>89</v>
      </c>
      <c r="F230" s="43">
        <v>2</v>
      </c>
      <c r="G230" s="122">
        <f t="shared" ref="G230" si="1762">IFERROR(F230/D227,"-")</f>
        <v>7.1428571428571425E-2</v>
      </c>
      <c r="H230" s="340"/>
      <c r="I230" s="34" t="s">
        <v>89</v>
      </c>
      <c r="J230" s="43">
        <v>1</v>
      </c>
      <c r="K230" s="122">
        <f t="shared" ref="K230" si="1763">IFERROR(J230/H227,"-")</f>
        <v>1.6949152542372881E-2</v>
      </c>
      <c r="L230" s="340"/>
      <c r="M230" s="34" t="s">
        <v>89</v>
      </c>
      <c r="N230" s="43">
        <v>359</v>
      </c>
      <c r="O230" s="122">
        <f t="shared" ref="O230" si="1764">IFERROR(N230/L227,"-")</f>
        <v>8.8905398712233782E-2</v>
      </c>
      <c r="P230" s="340"/>
      <c r="Q230" s="34" t="s">
        <v>89</v>
      </c>
      <c r="R230" s="43">
        <v>417</v>
      </c>
      <c r="S230" s="133">
        <f t="shared" ref="S230" si="1765">IFERROR(R230/P227,"-")</f>
        <v>0.13771466314398942</v>
      </c>
      <c r="T230" s="340"/>
      <c r="U230" s="34" t="s">
        <v>89</v>
      </c>
      <c r="V230" s="43">
        <v>354</v>
      </c>
      <c r="W230" s="122">
        <f t="shared" ref="W230" si="1766">IFERROR(V230/T227,"-")</f>
        <v>0.18070444104134761</v>
      </c>
      <c r="X230" s="340"/>
      <c r="Y230" s="34" t="s">
        <v>89</v>
      </c>
      <c r="Z230" s="43">
        <v>183</v>
      </c>
      <c r="AA230" s="122">
        <f t="shared" ref="AA230" si="1767">IFERROR(Z230/X227,"-")</f>
        <v>0.21478873239436619</v>
      </c>
      <c r="AB230" s="340"/>
      <c r="AC230" s="34" t="s">
        <v>89</v>
      </c>
      <c r="AD230" s="43">
        <v>48</v>
      </c>
      <c r="AE230" s="122">
        <f t="shared" ref="AE230" si="1768">IFERROR(AD230/AB227,"-")</f>
        <v>0.1437125748502994</v>
      </c>
      <c r="AF230" s="340"/>
      <c r="AG230" s="34" t="s">
        <v>89</v>
      </c>
      <c r="AH230" s="43">
        <v>1364</v>
      </c>
      <c r="AI230" s="133">
        <f t="shared" ref="AI230" si="1769">IFERROR(AH230/AF227,"-")</f>
        <v>0.13245290347640318</v>
      </c>
    </row>
    <row r="231" spans="2:35" s="20" customFormat="1">
      <c r="B231" s="316"/>
      <c r="C231" s="351"/>
      <c r="D231" s="340"/>
      <c r="E231" s="35" t="s">
        <v>90</v>
      </c>
      <c r="F231" s="44">
        <v>7</v>
      </c>
      <c r="G231" s="123">
        <f t="shared" ref="G231" si="1770">IFERROR(F231/D227,"-")</f>
        <v>0.25</v>
      </c>
      <c r="H231" s="340"/>
      <c r="I231" s="35" t="s">
        <v>90</v>
      </c>
      <c r="J231" s="44">
        <v>13</v>
      </c>
      <c r="K231" s="123">
        <f t="shared" ref="K231" si="1771">IFERROR(J231/H227,"-")</f>
        <v>0.22033898305084745</v>
      </c>
      <c r="L231" s="340"/>
      <c r="M231" s="35" t="s">
        <v>90</v>
      </c>
      <c r="N231" s="44">
        <v>837</v>
      </c>
      <c r="O231" s="123">
        <f t="shared" ref="O231" si="1772">IFERROR(N231/L227,"-")</f>
        <v>0.2072808320950966</v>
      </c>
      <c r="P231" s="340"/>
      <c r="Q231" s="35" t="s">
        <v>90</v>
      </c>
      <c r="R231" s="44">
        <v>763</v>
      </c>
      <c r="S231" s="134">
        <f t="shared" ref="S231" si="1773">IFERROR(R231/P227,"-")</f>
        <v>0.25198150594451785</v>
      </c>
      <c r="T231" s="340"/>
      <c r="U231" s="35" t="s">
        <v>90</v>
      </c>
      <c r="V231" s="44">
        <v>579</v>
      </c>
      <c r="W231" s="123">
        <f t="shared" ref="W231" si="1774">IFERROR(V231/T227,"-")</f>
        <v>0.29555895865237364</v>
      </c>
      <c r="X231" s="340"/>
      <c r="Y231" s="35" t="s">
        <v>90</v>
      </c>
      <c r="Z231" s="44">
        <v>277</v>
      </c>
      <c r="AA231" s="123">
        <f t="shared" ref="AA231" si="1775">IFERROR(Z231/X227,"-")</f>
        <v>0.32511737089201875</v>
      </c>
      <c r="AB231" s="340"/>
      <c r="AC231" s="35" t="s">
        <v>90</v>
      </c>
      <c r="AD231" s="44">
        <v>87</v>
      </c>
      <c r="AE231" s="123">
        <f t="shared" ref="AE231" si="1776">IFERROR(AD231/AB227,"-")</f>
        <v>0.26047904191616766</v>
      </c>
      <c r="AF231" s="340"/>
      <c r="AG231" s="35" t="s">
        <v>90</v>
      </c>
      <c r="AH231" s="44">
        <v>2563</v>
      </c>
      <c r="AI231" s="134">
        <f t="shared" ref="AI231" si="1777">IFERROR(AH231/AF227,"-")</f>
        <v>0.24888327830646728</v>
      </c>
    </row>
    <row r="232" spans="2:35" s="20" customFormat="1" ht="24">
      <c r="B232" s="299"/>
      <c r="C232" s="352"/>
      <c r="D232" s="341"/>
      <c r="E232" s="38" t="s">
        <v>176</v>
      </c>
      <c r="F232" s="45">
        <v>16</v>
      </c>
      <c r="G232" s="124">
        <f t="shared" ref="G232" si="1778">IFERROR(F232/D227,"-")</f>
        <v>0.5714285714285714</v>
      </c>
      <c r="H232" s="341"/>
      <c r="I232" s="38" t="s">
        <v>176</v>
      </c>
      <c r="J232" s="45">
        <v>43</v>
      </c>
      <c r="K232" s="124">
        <f t="shared" ref="K232" si="1779">IFERROR(J232/H227,"-")</f>
        <v>0.72881355932203384</v>
      </c>
      <c r="L232" s="341"/>
      <c r="M232" s="38" t="s">
        <v>176</v>
      </c>
      <c r="N232" s="45">
        <v>2542</v>
      </c>
      <c r="O232" s="124">
        <f t="shared" ref="O232" si="1780">IFERROR(N232/L227,"-")</f>
        <v>0.62951956414066368</v>
      </c>
      <c r="P232" s="341"/>
      <c r="Q232" s="38" t="s">
        <v>176</v>
      </c>
      <c r="R232" s="45">
        <v>2202</v>
      </c>
      <c r="S232" s="124">
        <f t="shared" ref="S232" si="1781">IFERROR(R232/P227,"-")</f>
        <v>0.72721268163804487</v>
      </c>
      <c r="T232" s="341"/>
      <c r="U232" s="38" t="s">
        <v>176</v>
      </c>
      <c r="V232" s="45">
        <v>1538</v>
      </c>
      <c r="W232" s="124">
        <f t="shared" ref="W232" si="1782">IFERROR(V232/T227,"-")</f>
        <v>0.78509443593670236</v>
      </c>
      <c r="X232" s="341"/>
      <c r="Y232" s="38" t="s">
        <v>176</v>
      </c>
      <c r="Z232" s="45">
        <v>667</v>
      </c>
      <c r="AA232" s="124">
        <f t="shared" ref="AA232" si="1783">IFERROR(Z232/X227,"-")</f>
        <v>0.78286384976525825</v>
      </c>
      <c r="AB232" s="341"/>
      <c r="AC232" s="38" t="s">
        <v>176</v>
      </c>
      <c r="AD232" s="45">
        <v>232</v>
      </c>
      <c r="AE232" s="124">
        <f t="shared" ref="AE232" si="1784">IFERROR(AD232/AB227,"-")</f>
        <v>0.69461077844311381</v>
      </c>
      <c r="AF232" s="341"/>
      <c r="AG232" s="38" t="s">
        <v>176</v>
      </c>
      <c r="AH232" s="45">
        <v>7240</v>
      </c>
      <c r="AI232" s="124">
        <f t="shared" ref="AI232" si="1785">IFERROR(AH232/AF227,"-")</f>
        <v>0.70304913575451544</v>
      </c>
    </row>
    <row r="233" spans="2:35" s="20" customFormat="1">
      <c r="B233" s="298">
        <v>39</v>
      </c>
      <c r="C233" s="350" t="s">
        <v>10</v>
      </c>
      <c r="D233" s="339">
        <f>'市区町村別_在宅(医科)'!D45</f>
        <v>74</v>
      </c>
      <c r="E233" s="30" t="s">
        <v>86</v>
      </c>
      <c r="F233" s="242">
        <v>4</v>
      </c>
      <c r="G233" s="121">
        <f t="shared" ref="G233" si="1786">IFERROR(F233/D233,"-")</f>
        <v>5.4054054054054057E-2</v>
      </c>
      <c r="H233" s="339">
        <f>'市区町村別_在宅(医科)'!M45</f>
        <v>155</v>
      </c>
      <c r="I233" s="30" t="s">
        <v>86</v>
      </c>
      <c r="J233" s="242">
        <v>16</v>
      </c>
      <c r="K233" s="121">
        <f t="shared" ref="K233" si="1787">IFERROR(J233/H233,"-")</f>
        <v>0.1032258064516129</v>
      </c>
      <c r="L233" s="339">
        <f>'市区町村別_在宅(医科)'!V45</f>
        <v>23749</v>
      </c>
      <c r="M233" s="30" t="s">
        <v>86</v>
      </c>
      <c r="N233" s="242">
        <v>1521</v>
      </c>
      <c r="O233" s="121">
        <f t="shared" ref="O233" si="1788">IFERROR(N233/L233,"-")</f>
        <v>6.404480188639522E-2</v>
      </c>
      <c r="P233" s="339">
        <f>'市区町村別_在宅(医科)'!AE45</f>
        <v>16803</v>
      </c>
      <c r="Q233" s="30" t="s">
        <v>86</v>
      </c>
      <c r="R233" s="242">
        <v>2286</v>
      </c>
      <c r="S233" s="132">
        <f t="shared" ref="S233" si="1789">IFERROR(R233/P233,"-")</f>
        <v>0.13604713444027852</v>
      </c>
      <c r="T233" s="339">
        <f>'市区町村別_在宅(医科)'!AN45</f>
        <v>10342</v>
      </c>
      <c r="U233" s="30" t="s">
        <v>86</v>
      </c>
      <c r="V233" s="242">
        <v>2450</v>
      </c>
      <c r="W233" s="121">
        <f t="shared" ref="W233" si="1790">IFERROR(V233/T233,"-")</f>
        <v>0.23689808547669697</v>
      </c>
      <c r="X233" s="339">
        <f>'市区町村別_在宅(医科)'!AW45</f>
        <v>4691</v>
      </c>
      <c r="Y233" s="30" t="s">
        <v>86</v>
      </c>
      <c r="Z233" s="242">
        <v>1491</v>
      </c>
      <c r="AA233" s="121">
        <f t="shared" ref="AA233" si="1791">IFERROR(Z233/X233,"-")</f>
        <v>0.31784267746749095</v>
      </c>
      <c r="AB233" s="339">
        <f>'市区町村別_在宅(医科)'!BF45</f>
        <v>1582</v>
      </c>
      <c r="AC233" s="30" t="s">
        <v>86</v>
      </c>
      <c r="AD233" s="242">
        <v>585</v>
      </c>
      <c r="AE233" s="121">
        <f t="shared" ref="AE233" si="1792">IFERROR(AD233/AB233,"-")</f>
        <v>0.36978508217446271</v>
      </c>
      <c r="AF233" s="339">
        <f>'市区町村別_在宅(医科)'!BO45</f>
        <v>57396</v>
      </c>
      <c r="AG233" s="30" t="s">
        <v>86</v>
      </c>
      <c r="AH233" s="242">
        <v>8353</v>
      </c>
      <c r="AI233" s="132">
        <f t="shared" ref="AI233" si="1793">IFERROR(AH233/AF233,"-")</f>
        <v>0.1455327897414454</v>
      </c>
    </row>
    <row r="234" spans="2:35" s="20" customFormat="1">
      <c r="B234" s="316"/>
      <c r="C234" s="351"/>
      <c r="D234" s="340"/>
      <c r="E234" s="31" t="s">
        <v>87</v>
      </c>
      <c r="F234" s="43">
        <v>32</v>
      </c>
      <c r="G234" s="122">
        <f t="shared" ref="G234" si="1794">IFERROR(F234/D233,"-")</f>
        <v>0.43243243243243246</v>
      </c>
      <c r="H234" s="340"/>
      <c r="I234" s="31" t="s">
        <v>87</v>
      </c>
      <c r="J234" s="43">
        <v>59</v>
      </c>
      <c r="K234" s="122">
        <f t="shared" ref="K234" si="1795">IFERROR(J234/H233,"-")</f>
        <v>0.38064516129032255</v>
      </c>
      <c r="L234" s="340"/>
      <c r="M234" s="31" t="s">
        <v>87</v>
      </c>
      <c r="N234" s="43">
        <v>5729</v>
      </c>
      <c r="O234" s="122">
        <f t="shared" ref="O234" si="1796">IFERROR(N234/L233,"-")</f>
        <v>0.24123120973514675</v>
      </c>
      <c r="P234" s="340"/>
      <c r="Q234" s="31" t="s">
        <v>87</v>
      </c>
      <c r="R234" s="43">
        <v>5276</v>
      </c>
      <c r="S234" s="133">
        <f t="shared" ref="S234" si="1797">IFERROR(R234/P233,"-")</f>
        <v>0.31399154912813187</v>
      </c>
      <c r="T234" s="340"/>
      <c r="U234" s="31" t="s">
        <v>87</v>
      </c>
      <c r="V234" s="43">
        <v>3689</v>
      </c>
      <c r="W234" s="122">
        <f t="shared" ref="W234" si="1798">IFERROR(V234/T233,"-")</f>
        <v>0.3567008315606266</v>
      </c>
      <c r="X234" s="340"/>
      <c r="Y234" s="31" t="s">
        <v>87</v>
      </c>
      <c r="Z234" s="43">
        <v>1637</v>
      </c>
      <c r="AA234" s="122">
        <f t="shared" ref="AA234" si="1799">IFERROR(Z234/X233,"-")</f>
        <v>0.34896610530803668</v>
      </c>
      <c r="AB234" s="340"/>
      <c r="AC234" s="31" t="s">
        <v>87</v>
      </c>
      <c r="AD234" s="43">
        <v>521</v>
      </c>
      <c r="AE234" s="122">
        <f t="shared" ref="AE234" si="1800">IFERROR(AD234/AB233,"-")</f>
        <v>0.32932996207332488</v>
      </c>
      <c r="AF234" s="340"/>
      <c r="AG234" s="31" t="s">
        <v>87</v>
      </c>
      <c r="AH234" s="43">
        <v>16943</v>
      </c>
      <c r="AI234" s="133">
        <f t="shared" ref="AI234" si="1801">IFERROR(AH234/AF233,"-")</f>
        <v>0.2951947870931772</v>
      </c>
    </row>
    <row r="235" spans="2:35" s="20" customFormat="1">
      <c r="B235" s="316"/>
      <c r="C235" s="351"/>
      <c r="D235" s="340"/>
      <c r="E235" s="34" t="s">
        <v>88</v>
      </c>
      <c r="F235" s="43">
        <v>22</v>
      </c>
      <c r="G235" s="122">
        <f t="shared" ref="G235" si="1802">IFERROR(F235/D233,"-")</f>
        <v>0.29729729729729731</v>
      </c>
      <c r="H235" s="340"/>
      <c r="I235" s="34" t="s">
        <v>88</v>
      </c>
      <c r="J235" s="43">
        <v>65</v>
      </c>
      <c r="K235" s="122">
        <f t="shared" ref="K235" si="1803">IFERROR(J235/H233,"-")</f>
        <v>0.41935483870967744</v>
      </c>
      <c r="L235" s="340"/>
      <c r="M235" s="34" t="s">
        <v>88</v>
      </c>
      <c r="N235" s="43">
        <v>8184</v>
      </c>
      <c r="O235" s="122">
        <f t="shared" ref="O235" si="1804">IFERROR(N235/L233,"-")</f>
        <v>0.34460398332561371</v>
      </c>
      <c r="P235" s="340"/>
      <c r="Q235" s="34" t="s">
        <v>88</v>
      </c>
      <c r="R235" s="43">
        <v>7020</v>
      </c>
      <c r="S235" s="133">
        <f t="shared" ref="S235" si="1805">IFERROR(R235/P233,"-")</f>
        <v>0.41778253883235139</v>
      </c>
      <c r="T235" s="340"/>
      <c r="U235" s="34" t="s">
        <v>88</v>
      </c>
      <c r="V235" s="43">
        <v>4540</v>
      </c>
      <c r="W235" s="122">
        <f t="shared" ref="W235" si="1806">IFERROR(V235/T233,"-")</f>
        <v>0.43898665635273643</v>
      </c>
      <c r="X235" s="340"/>
      <c r="Y235" s="34" t="s">
        <v>88</v>
      </c>
      <c r="Z235" s="43">
        <v>1831</v>
      </c>
      <c r="AA235" s="122">
        <f t="shared" ref="AA235" si="1807">IFERROR(Z235/X233,"-")</f>
        <v>0.39032189298657005</v>
      </c>
      <c r="AB235" s="340"/>
      <c r="AC235" s="34" t="s">
        <v>88</v>
      </c>
      <c r="AD235" s="43">
        <v>507</v>
      </c>
      <c r="AE235" s="122">
        <f t="shared" ref="AE235" si="1808">IFERROR(AD235/AB233,"-")</f>
        <v>0.32048040455120103</v>
      </c>
      <c r="AF235" s="340"/>
      <c r="AG235" s="34" t="s">
        <v>88</v>
      </c>
      <c r="AH235" s="43">
        <v>22169</v>
      </c>
      <c r="AI235" s="133">
        <f t="shared" ref="AI235" si="1809">IFERROR(AH235/AF233,"-")</f>
        <v>0.3862464283225312</v>
      </c>
    </row>
    <row r="236" spans="2:35" s="20" customFormat="1">
      <c r="B236" s="316"/>
      <c r="C236" s="351"/>
      <c r="D236" s="340"/>
      <c r="E236" s="34" t="s">
        <v>89</v>
      </c>
      <c r="F236" s="43">
        <v>7</v>
      </c>
      <c r="G236" s="122">
        <f t="shared" ref="G236" si="1810">IFERROR(F236/D233,"-")</f>
        <v>9.45945945945946E-2</v>
      </c>
      <c r="H236" s="340"/>
      <c r="I236" s="34" t="s">
        <v>89</v>
      </c>
      <c r="J236" s="43">
        <v>21</v>
      </c>
      <c r="K236" s="122">
        <f t="shared" ref="K236" si="1811">IFERROR(J236/H233,"-")</f>
        <v>0.13548387096774195</v>
      </c>
      <c r="L236" s="340"/>
      <c r="M236" s="34" t="s">
        <v>89</v>
      </c>
      <c r="N236" s="43">
        <v>1821</v>
      </c>
      <c r="O236" s="122">
        <f t="shared" ref="O236" si="1812">IFERROR(N236/L233,"-")</f>
        <v>7.6676912712114201E-2</v>
      </c>
      <c r="P236" s="340"/>
      <c r="Q236" s="34" t="s">
        <v>89</v>
      </c>
      <c r="R236" s="43">
        <v>2014</v>
      </c>
      <c r="S236" s="133">
        <f t="shared" ref="S236" si="1813">IFERROR(R236/P233,"-")</f>
        <v>0.11985954889007916</v>
      </c>
      <c r="T236" s="340"/>
      <c r="U236" s="34" t="s">
        <v>89</v>
      </c>
      <c r="V236" s="43">
        <v>1796</v>
      </c>
      <c r="W236" s="122">
        <f t="shared" ref="W236" si="1814">IFERROR(V236/T233,"-")</f>
        <v>0.17366080061883582</v>
      </c>
      <c r="X236" s="340"/>
      <c r="Y236" s="34" t="s">
        <v>89</v>
      </c>
      <c r="Z236" s="43">
        <v>936</v>
      </c>
      <c r="AA236" s="122">
        <f t="shared" ref="AA236" si="1815">IFERROR(Z236/X233,"-")</f>
        <v>0.19953101684075891</v>
      </c>
      <c r="AB236" s="340"/>
      <c r="AC236" s="34" t="s">
        <v>89</v>
      </c>
      <c r="AD236" s="43">
        <v>342</v>
      </c>
      <c r="AE236" s="122">
        <f t="shared" ref="AE236" si="1816">IFERROR(AD236/AB233,"-")</f>
        <v>0.21618204804045513</v>
      </c>
      <c r="AF236" s="340"/>
      <c r="AG236" s="34" t="s">
        <v>89</v>
      </c>
      <c r="AH236" s="43">
        <v>6937</v>
      </c>
      <c r="AI236" s="133">
        <f t="shared" ref="AI236" si="1817">IFERROR(AH236/AF233,"-")</f>
        <v>0.12086208098125305</v>
      </c>
    </row>
    <row r="237" spans="2:35" s="20" customFormat="1">
      <c r="B237" s="316"/>
      <c r="C237" s="351"/>
      <c r="D237" s="340"/>
      <c r="E237" s="35" t="s">
        <v>90</v>
      </c>
      <c r="F237" s="44">
        <v>18</v>
      </c>
      <c r="G237" s="123">
        <f t="shared" ref="G237" si="1818">IFERROR(F237/D233,"-")</f>
        <v>0.24324324324324326</v>
      </c>
      <c r="H237" s="340"/>
      <c r="I237" s="35" t="s">
        <v>90</v>
      </c>
      <c r="J237" s="44">
        <v>43</v>
      </c>
      <c r="K237" s="123">
        <f t="shared" ref="K237" si="1819">IFERROR(J237/H233,"-")</f>
        <v>0.27741935483870966</v>
      </c>
      <c r="L237" s="340"/>
      <c r="M237" s="35" t="s">
        <v>90</v>
      </c>
      <c r="N237" s="44">
        <v>5155</v>
      </c>
      <c r="O237" s="123">
        <f t="shared" ref="O237" si="1820">IFERROR(N237/L233,"-")</f>
        <v>0.21706177102193777</v>
      </c>
      <c r="P237" s="340"/>
      <c r="Q237" s="35" t="s">
        <v>90</v>
      </c>
      <c r="R237" s="44">
        <v>4641</v>
      </c>
      <c r="S237" s="134">
        <f t="shared" ref="S237" si="1821">IFERROR(R237/P233,"-")</f>
        <v>0.27620067845027674</v>
      </c>
      <c r="T237" s="340"/>
      <c r="U237" s="35" t="s">
        <v>90</v>
      </c>
      <c r="V237" s="44">
        <v>3210</v>
      </c>
      <c r="W237" s="123">
        <f t="shared" ref="W237" si="1822">IFERROR(V237/T233,"-")</f>
        <v>0.31038483852252952</v>
      </c>
      <c r="X237" s="340"/>
      <c r="Y237" s="35" t="s">
        <v>90</v>
      </c>
      <c r="Z237" s="44">
        <v>1482</v>
      </c>
      <c r="AA237" s="123">
        <f t="shared" ref="AA237" si="1823">IFERROR(Z237/X233,"-")</f>
        <v>0.31592410999786824</v>
      </c>
      <c r="AB237" s="340"/>
      <c r="AC237" s="35" t="s">
        <v>90</v>
      </c>
      <c r="AD237" s="44">
        <v>473</v>
      </c>
      <c r="AE237" s="123">
        <f t="shared" ref="AE237" si="1824">IFERROR(AD237/AB233,"-")</f>
        <v>0.29898862199747156</v>
      </c>
      <c r="AF237" s="340"/>
      <c r="AG237" s="35" t="s">
        <v>90</v>
      </c>
      <c r="AH237" s="44">
        <v>15022</v>
      </c>
      <c r="AI237" s="134">
        <f t="shared" ref="AI237" si="1825">IFERROR(AH237/AF233,"-")</f>
        <v>0.26172555578785978</v>
      </c>
    </row>
    <row r="238" spans="2:35" s="20" customFormat="1" ht="24">
      <c r="B238" s="299"/>
      <c r="C238" s="352"/>
      <c r="D238" s="341"/>
      <c r="E238" s="38" t="s">
        <v>176</v>
      </c>
      <c r="F238" s="45">
        <v>49</v>
      </c>
      <c r="G238" s="124">
        <f t="shared" ref="G238" si="1826">IFERROR(F238/D233,"-")</f>
        <v>0.66216216216216217</v>
      </c>
      <c r="H238" s="341"/>
      <c r="I238" s="38" t="s">
        <v>176</v>
      </c>
      <c r="J238" s="45">
        <v>119</v>
      </c>
      <c r="K238" s="124">
        <f t="shared" ref="K238" si="1827">IFERROR(J238/H233,"-")</f>
        <v>0.76774193548387093</v>
      </c>
      <c r="L238" s="341"/>
      <c r="M238" s="38" t="s">
        <v>176</v>
      </c>
      <c r="N238" s="45">
        <v>13946</v>
      </c>
      <c r="O238" s="124">
        <f t="shared" ref="O238" si="1828">IFERROR(N238/L233,"-")</f>
        <v>0.58722472525158953</v>
      </c>
      <c r="P238" s="341"/>
      <c r="Q238" s="38" t="s">
        <v>176</v>
      </c>
      <c r="R238" s="45">
        <v>11886</v>
      </c>
      <c r="S238" s="124">
        <f t="shared" ref="S238" si="1829">IFERROR(R238/P233,"-")</f>
        <v>0.70737368327084449</v>
      </c>
      <c r="T238" s="341"/>
      <c r="U238" s="38" t="s">
        <v>176</v>
      </c>
      <c r="V238" s="45">
        <v>8041</v>
      </c>
      <c r="W238" s="124">
        <f t="shared" ref="W238" si="1830">IFERROR(V238/T233,"-")</f>
        <v>0.77750918584413076</v>
      </c>
      <c r="X238" s="341"/>
      <c r="Y238" s="38" t="s">
        <v>176</v>
      </c>
      <c r="Z238" s="45">
        <v>3713</v>
      </c>
      <c r="AA238" s="124">
        <f t="shared" ref="AA238" si="1831">IFERROR(Z238/X233,"-")</f>
        <v>0.79151566830100195</v>
      </c>
      <c r="AB238" s="341"/>
      <c r="AC238" s="38" t="s">
        <v>176</v>
      </c>
      <c r="AD238" s="45">
        <v>1182</v>
      </c>
      <c r="AE238" s="124">
        <f t="shared" ref="AE238" si="1832">IFERROR(AD238/AB233,"-")</f>
        <v>0.74715549936788872</v>
      </c>
      <c r="AF238" s="341"/>
      <c r="AG238" s="38" t="s">
        <v>176</v>
      </c>
      <c r="AH238" s="45">
        <v>38936</v>
      </c>
      <c r="AI238" s="124">
        <f t="shared" ref="AI238" si="1833">IFERROR(AH238/AF233,"-")</f>
        <v>0.67837479963760539</v>
      </c>
    </row>
    <row r="239" spans="2:35" s="20" customFormat="1">
      <c r="B239" s="298">
        <v>40</v>
      </c>
      <c r="C239" s="350" t="s">
        <v>48</v>
      </c>
      <c r="D239" s="339">
        <f>'市区町村別_在宅(医科)'!D46</f>
        <v>87</v>
      </c>
      <c r="E239" s="30" t="s">
        <v>86</v>
      </c>
      <c r="F239" s="242">
        <v>2</v>
      </c>
      <c r="G239" s="121">
        <f t="shared" ref="G239" si="1834">IFERROR(F239/D239,"-")</f>
        <v>2.2988505747126436E-2</v>
      </c>
      <c r="H239" s="339">
        <f>'市区町村別_在宅(医科)'!M46</f>
        <v>156</v>
      </c>
      <c r="I239" s="30" t="s">
        <v>86</v>
      </c>
      <c r="J239" s="242">
        <v>16</v>
      </c>
      <c r="K239" s="121">
        <f t="shared" ref="K239" si="1835">IFERROR(J239/H239,"-")</f>
        <v>0.10256410256410256</v>
      </c>
      <c r="L239" s="339">
        <f>'市区町村別_在宅(医科)'!V46</f>
        <v>4896</v>
      </c>
      <c r="M239" s="30" t="s">
        <v>86</v>
      </c>
      <c r="N239" s="242">
        <v>292</v>
      </c>
      <c r="O239" s="121">
        <f t="shared" ref="O239" si="1836">IFERROR(N239/L239,"-")</f>
        <v>5.9640522875816997E-2</v>
      </c>
      <c r="P239" s="339">
        <f>'市区町村別_在宅(医科)'!AE46</f>
        <v>3675</v>
      </c>
      <c r="Q239" s="30" t="s">
        <v>86</v>
      </c>
      <c r="R239" s="242">
        <v>491</v>
      </c>
      <c r="S239" s="132">
        <f t="shared" ref="S239" si="1837">IFERROR(R239/P239,"-")</f>
        <v>0.13360544217687076</v>
      </c>
      <c r="T239" s="339">
        <f>'市区町村別_在宅(医科)'!AN46</f>
        <v>2419</v>
      </c>
      <c r="U239" s="30" t="s">
        <v>86</v>
      </c>
      <c r="V239" s="242">
        <v>519</v>
      </c>
      <c r="W239" s="121">
        <f t="shared" ref="W239" si="1838">IFERROR(V239/T239,"-")</f>
        <v>0.21455146754857379</v>
      </c>
      <c r="X239" s="339">
        <f>'市区町村別_在宅(医科)'!AW46</f>
        <v>1060</v>
      </c>
      <c r="Y239" s="30" t="s">
        <v>86</v>
      </c>
      <c r="Z239" s="242">
        <v>276</v>
      </c>
      <c r="AA239" s="121">
        <f t="shared" ref="AA239" si="1839">IFERROR(Z239/X239,"-")</f>
        <v>0.26037735849056604</v>
      </c>
      <c r="AB239" s="339">
        <f>'市区町村別_在宅(医科)'!BF46</f>
        <v>361</v>
      </c>
      <c r="AC239" s="30" t="s">
        <v>86</v>
      </c>
      <c r="AD239" s="242">
        <v>96</v>
      </c>
      <c r="AE239" s="121">
        <f t="shared" ref="AE239" si="1840">IFERROR(AD239/AB239,"-")</f>
        <v>0.26592797783933519</v>
      </c>
      <c r="AF239" s="339">
        <f>'市区町村別_在宅(医科)'!BO46</f>
        <v>12654</v>
      </c>
      <c r="AG239" s="30" t="s">
        <v>86</v>
      </c>
      <c r="AH239" s="242">
        <v>1692</v>
      </c>
      <c r="AI239" s="132">
        <f t="shared" ref="AI239" si="1841">IFERROR(AH239/AF239,"-")</f>
        <v>0.1337126600284495</v>
      </c>
    </row>
    <row r="240" spans="2:35" s="20" customFormat="1">
      <c r="B240" s="316"/>
      <c r="C240" s="351"/>
      <c r="D240" s="340"/>
      <c r="E240" s="31" t="s">
        <v>87</v>
      </c>
      <c r="F240" s="43">
        <v>24</v>
      </c>
      <c r="G240" s="122">
        <f t="shared" ref="G240" si="1842">IFERROR(F240/D239,"-")</f>
        <v>0.27586206896551724</v>
      </c>
      <c r="H240" s="340"/>
      <c r="I240" s="31" t="s">
        <v>87</v>
      </c>
      <c r="J240" s="43">
        <v>49</v>
      </c>
      <c r="K240" s="122">
        <f t="shared" ref="K240" si="1843">IFERROR(J240/H239,"-")</f>
        <v>0.3141025641025641</v>
      </c>
      <c r="L240" s="340"/>
      <c r="M240" s="31" t="s">
        <v>87</v>
      </c>
      <c r="N240" s="43">
        <v>1095</v>
      </c>
      <c r="O240" s="122">
        <f t="shared" ref="O240" si="1844">IFERROR(N240/L239,"-")</f>
        <v>0.22365196078431374</v>
      </c>
      <c r="P240" s="340"/>
      <c r="Q240" s="31" t="s">
        <v>87</v>
      </c>
      <c r="R240" s="43">
        <v>1104</v>
      </c>
      <c r="S240" s="133">
        <f t="shared" ref="S240" si="1845">IFERROR(R240/P239,"-")</f>
        <v>0.30040816326530612</v>
      </c>
      <c r="T240" s="340"/>
      <c r="U240" s="31" t="s">
        <v>87</v>
      </c>
      <c r="V240" s="43">
        <v>712</v>
      </c>
      <c r="W240" s="122">
        <f t="shared" ref="W240" si="1846">IFERROR(V240/T239,"-")</f>
        <v>0.29433650268706074</v>
      </c>
      <c r="X240" s="340"/>
      <c r="Y240" s="31" t="s">
        <v>87</v>
      </c>
      <c r="Z240" s="43">
        <v>322</v>
      </c>
      <c r="AA240" s="122">
        <f t="shared" ref="AA240" si="1847">IFERROR(Z240/X239,"-")</f>
        <v>0.30377358490566037</v>
      </c>
      <c r="AB240" s="340"/>
      <c r="AC240" s="31" t="s">
        <v>87</v>
      </c>
      <c r="AD240" s="43">
        <v>103</v>
      </c>
      <c r="AE240" s="122">
        <f t="shared" ref="AE240" si="1848">IFERROR(AD240/AB239,"-")</f>
        <v>0.2853185595567867</v>
      </c>
      <c r="AF240" s="340"/>
      <c r="AG240" s="31" t="s">
        <v>87</v>
      </c>
      <c r="AH240" s="43">
        <v>3409</v>
      </c>
      <c r="AI240" s="133">
        <f t="shared" ref="AI240" si="1849">IFERROR(AH240/AF239,"-")</f>
        <v>0.26940097992729573</v>
      </c>
    </row>
    <row r="241" spans="2:35" s="20" customFormat="1">
      <c r="B241" s="316"/>
      <c r="C241" s="351"/>
      <c r="D241" s="340"/>
      <c r="E241" s="34" t="s">
        <v>88</v>
      </c>
      <c r="F241" s="43">
        <v>23</v>
      </c>
      <c r="G241" s="122">
        <f t="shared" ref="G241" si="1850">IFERROR(F241/D239,"-")</f>
        <v>0.26436781609195403</v>
      </c>
      <c r="H241" s="340"/>
      <c r="I241" s="34" t="s">
        <v>88</v>
      </c>
      <c r="J241" s="43">
        <v>52</v>
      </c>
      <c r="K241" s="122">
        <f t="shared" ref="K241" si="1851">IFERROR(J241/H239,"-")</f>
        <v>0.33333333333333331</v>
      </c>
      <c r="L241" s="340"/>
      <c r="M241" s="34" t="s">
        <v>88</v>
      </c>
      <c r="N241" s="43">
        <v>1693</v>
      </c>
      <c r="O241" s="122">
        <f t="shared" ref="O241" si="1852">IFERROR(N241/L239,"-")</f>
        <v>0.34579248366013071</v>
      </c>
      <c r="P241" s="340"/>
      <c r="Q241" s="34" t="s">
        <v>88</v>
      </c>
      <c r="R241" s="43">
        <v>1516</v>
      </c>
      <c r="S241" s="133">
        <f t="shared" ref="S241" si="1853">IFERROR(R241/P239,"-")</f>
        <v>0.41251700680272108</v>
      </c>
      <c r="T241" s="340"/>
      <c r="U241" s="34" t="s">
        <v>88</v>
      </c>
      <c r="V241" s="43">
        <v>1026</v>
      </c>
      <c r="W241" s="122">
        <f t="shared" ref="W241" si="1854">IFERROR(V241/T239,"-")</f>
        <v>0.42414220752377013</v>
      </c>
      <c r="X241" s="340"/>
      <c r="Y241" s="34" t="s">
        <v>88</v>
      </c>
      <c r="Z241" s="43">
        <v>380</v>
      </c>
      <c r="AA241" s="122">
        <f t="shared" ref="AA241" si="1855">IFERROR(Z241/X239,"-")</f>
        <v>0.35849056603773582</v>
      </c>
      <c r="AB241" s="340"/>
      <c r="AC241" s="34" t="s">
        <v>88</v>
      </c>
      <c r="AD241" s="43">
        <v>92</v>
      </c>
      <c r="AE241" s="122">
        <f t="shared" ref="AE241" si="1856">IFERROR(AD241/AB239,"-")</f>
        <v>0.25484764542936289</v>
      </c>
      <c r="AF241" s="340"/>
      <c r="AG241" s="34" t="s">
        <v>88</v>
      </c>
      <c r="AH241" s="43">
        <v>4782</v>
      </c>
      <c r="AI241" s="133">
        <f t="shared" ref="AI241" si="1857">IFERROR(AH241/AF239,"-")</f>
        <v>0.37790422000948315</v>
      </c>
    </row>
    <row r="242" spans="2:35" s="20" customFormat="1">
      <c r="B242" s="316"/>
      <c r="C242" s="351"/>
      <c r="D242" s="340"/>
      <c r="E242" s="34" t="s">
        <v>89</v>
      </c>
      <c r="F242" s="43">
        <v>5</v>
      </c>
      <c r="G242" s="122">
        <f t="shared" ref="G242" si="1858">IFERROR(F242/D239,"-")</f>
        <v>5.7471264367816091E-2</v>
      </c>
      <c r="H242" s="340"/>
      <c r="I242" s="34" t="s">
        <v>89</v>
      </c>
      <c r="J242" s="43">
        <v>20</v>
      </c>
      <c r="K242" s="122">
        <f t="shared" ref="K242" si="1859">IFERROR(J242/H239,"-")</f>
        <v>0.12820512820512819</v>
      </c>
      <c r="L242" s="340"/>
      <c r="M242" s="34" t="s">
        <v>89</v>
      </c>
      <c r="N242" s="43">
        <v>317</v>
      </c>
      <c r="O242" s="122">
        <f t="shared" ref="O242" si="1860">IFERROR(N242/L239,"-")</f>
        <v>6.4746732026143797E-2</v>
      </c>
      <c r="P242" s="340"/>
      <c r="Q242" s="34" t="s">
        <v>89</v>
      </c>
      <c r="R242" s="43">
        <v>431</v>
      </c>
      <c r="S242" s="133">
        <f t="shared" ref="S242" si="1861">IFERROR(R242/P239,"-")</f>
        <v>0.11727891156462585</v>
      </c>
      <c r="T242" s="340"/>
      <c r="U242" s="34" t="s">
        <v>89</v>
      </c>
      <c r="V242" s="43">
        <v>400</v>
      </c>
      <c r="W242" s="122">
        <f t="shared" ref="W242" si="1862">IFERROR(V242/T239,"-")</f>
        <v>0.16535758577924761</v>
      </c>
      <c r="X242" s="340"/>
      <c r="Y242" s="34" t="s">
        <v>89</v>
      </c>
      <c r="Z242" s="43">
        <v>174</v>
      </c>
      <c r="AA242" s="122">
        <f t="shared" ref="AA242" si="1863">IFERROR(Z242/X239,"-")</f>
        <v>0.16415094339622641</v>
      </c>
      <c r="AB242" s="340"/>
      <c r="AC242" s="34" t="s">
        <v>89</v>
      </c>
      <c r="AD242" s="43">
        <v>57</v>
      </c>
      <c r="AE242" s="122">
        <f t="shared" ref="AE242" si="1864">IFERROR(AD242/AB239,"-")</f>
        <v>0.15789473684210525</v>
      </c>
      <c r="AF242" s="340"/>
      <c r="AG242" s="34" t="s">
        <v>89</v>
      </c>
      <c r="AH242" s="43">
        <v>1404</v>
      </c>
      <c r="AI242" s="133">
        <f t="shared" ref="AI242" si="1865">IFERROR(AH242/AF239,"-")</f>
        <v>0.11095305832147938</v>
      </c>
    </row>
    <row r="243" spans="2:35" s="20" customFormat="1">
      <c r="B243" s="316"/>
      <c r="C243" s="351"/>
      <c r="D243" s="340"/>
      <c r="E243" s="35" t="s">
        <v>90</v>
      </c>
      <c r="F243" s="44">
        <v>16</v>
      </c>
      <c r="G243" s="123">
        <f t="shared" ref="G243" si="1866">IFERROR(F243/D239,"-")</f>
        <v>0.18390804597701149</v>
      </c>
      <c r="H243" s="340"/>
      <c r="I243" s="35" t="s">
        <v>90</v>
      </c>
      <c r="J243" s="44">
        <v>53</v>
      </c>
      <c r="K243" s="123">
        <f t="shared" ref="K243" si="1867">IFERROR(J243/H239,"-")</f>
        <v>0.33974358974358976</v>
      </c>
      <c r="L243" s="340"/>
      <c r="M243" s="35" t="s">
        <v>90</v>
      </c>
      <c r="N243" s="44">
        <v>1015</v>
      </c>
      <c r="O243" s="123">
        <f t="shared" ref="O243" si="1868">IFERROR(N243/L239,"-")</f>
        <v>0.20731209150326799</v>
      </c>
      <c r="P243" s="340"/>
      <c r="Q243" s="35" t="s">
        <v>90</v>
      </c>
      <c r="R243" s="44">
        <v>966</v>
      </c>
      <c r="S243" s="134">
        <f t="shared" ref="S243" si="1869">IFERROR(R243/P239,"-")</f>
        <v>0.26285714285714284</v>
      </c>
      <c r="T243" s="340"/>
      <c r="U243" s="35" t="s">
        <v>90</v>
      </c>
      <c r="V243" s="44">
        <v>662</v>
      </c>
      <c r="W243" s="123">
        <f t="shared" ref="W243" si="1870">IFERROR(V243/T239,"-")</f>
        <v>0.2736668044646548</v>
      </c>
      <c r="X243" s="340"/>
      <c r="Y243" s="35" t="s">
        <v>90</v>
      </c>
      <c r="Z243" s="44">
        <v>310</v>
      </c>
      <c r="AA243" s="123">
        <f t="shared" ref="AA243" si="1871">IFERROR(Z243/X239,"-")</f>
        <v>0.29245283018867924</v>
      </c>
      <c r="AB243" s="340"/>
      <c r="AC243" s="35" t="s">
        <v>90</v>
      </c>
      <c r="AD243" s="44">
        <v>91</v>
      </c>
      <c r="AE243" s="123">
        <f t="shared" ref="AE243" si="1872">IFERROR(AD243/AB239,"-")</f>
        <v>0.25207756232686979</v>
      </c>
      <c r="AF243" s="340"/>
      <c r="AG243" s="35" t="s">
        <v>90</v>
      </c>
      <c r="AH243" s="44">
        <v>3113</v>
      </c>
      <c r="AI243" s="134">
        <f t="shared" ref="AI243" si="1873">IFERROR(AH243/AF239,"-")</f>
        <v>0.24600916706179865</v>
      </c>
    </row>
    <row r="244" spans="2:35" s="20" customFormat="1" ht="24">
      <c r="B244" s="299"/>
      <c r="C244" s="352"/>
      <c r="D244" s="341"/>
      <c r="E244" s="38" t="s">
        <v>176</v>
      </c>
      <c r="F244" s="45">
        <v>50</v>
      </c>
      <c r="G244" s="124">
        <f t="shared" ref="G244" si="1874">IFERROR(F244/D239,"-")</f>
        <v>0.57471264367816088</v>
      </c>
      <c r="H244" s="341"/>
      <c r="I244" s="38" t="s">
        <v>176</v>
      </c>
      <c r="J244" s="45">
        <v>114</v>
      </c>
      <c r="K244" s="124">
        <f t="shared" ref="K244" si="1875">IFERROR(J244/H239,"-")</f>
        <v>0.73076923076923073</v>
      </c>
      <c r="L244" s="341"/>
      <c r="M244" s="38" t="s">
        <v>176</v>
      </c>
      <c r="N244" s="45">
        <v>2864</v>
      </c>
      <c r="O244" s="124">
        <f t="shared" ref="O244" si="1876">IFERROR(N244/L239,"-")</f>
        <v>0.58496732026143794</v>
      </c>
      <c r="P244" s="341"/>
      <c r="Q244" s="38" t="s">
        <v>176</v>
      </c>
      <c r="R244" s="45">
        <v>2561</v>
      </c>
      <c r="S244" s="124">
        <f t="shared" ref="S244" si="1877">IFERROR(R244/P239,"-")</f>
        <v>0.69687074829931972</v>
      </c>
      <c r="T244" s="341"/>
      <c r="U244" s="38" t="s">
        <v>176</v>
      </c>
      <c r="V244" s="45">
        <v>1799</v>
      </c>
      <c r="W244" s="124">
        <f t="shared" ref="W244" si="1878">IFERROR(V244/T239,"-")</f>
        <v>0.74369574204216615</v>
      </c>
      <c r="X244" s="341"/>
      <c r="Y244" s="38" t="s">
        <v>176</v>
      </c>
      <c r="Z244" s="45">
        <v>767</v>
      </c>
      <c r="AA244" s="124">
        <f t="shared" ref="AA244" si="1879">IFERROR(Z244/X239,"-")</f>
        <v>0.72358490566037736</v>
      </c>
      <c r="AB244" s="341"/>
      <c r="AC244" s="38" t="s">
        <v>176</v>
      </c>
      <c r="AD244" s="45">
        <v>244</v>
      </c>
      <c r="AE244" s="124">
        <f t="shared" ref="AE244" si="1880">IFERROR(AD244/AB239,"-")</f>
        <v>0.67590027700831024</v>
      </c>
      <c r="AF244" s="341"/>
      <c r="AG244" s="38" t="s">
        <v>176</v>
      </c>
      <c r="AH244" s="45">
        <v>8399</v>
      </c>
      <c r="AI244" s="124">
        <f t="shared" ref="AI244" si="1881">IFERROR(AH244/AF239,"-")</f>
        <v>0.66374269005847952</v>
      </c>
    </row>
    <row r="245" spans="2:35" s="20" customFormat="1">
      <c r="B245" s="298">
        <v>41</v>
      </c>
      <c r="C245" s="350" t="s">
        <v>15</v>
      </c>
      <c r="D245" s="339">
        <f>'市区町村別_在宅(医科)'!D47</f>
        <v>45</v>
      </c>
      <c r="E245" s="30" t="s">
        <v>86</v>
      </c>
      <c r="F245" s="242">
        <v>1</v>
      </c>
      <c r="G245" s="121">
        <f t="shared" ref="G245" si="1882">IFERROR(F245/D245,"-")</f>
        <v>2.2222222222222223E-2</v>
      </c>
      <c r="H245" s="339">
        <f>'市区町村別_在宅(医科)'!M47</f>
        <v>128</v>
      </c>
      <c r="I245" s="30" t="s">
        <v>86</v>
      </c>
      <c r="J245" s="242">
        <v>9</v>
      </c>
      <c r="K245" s="121">
        <f t="shared" ref="K245" si="1883">IFERROR(J245/H245,"-")</f>
        <v>7.03125E-2</v>
      </c>
      <c r="L245" s="339">
        <f>'市区町村別_在宅(医科)'!V47</f>
        <v>9467</v>
      </c>
      <c r="M245" s="30" t="s">
        <v>86</v>
      </c>
      <c r="N245" s="242">
        <v>663</v>
      </c>
      <c r="O245" s="121">
        <f t="shared" ref="O245" si="1884">IFERROR(N245/L245,"-")</f>
        <v>7.0032745325868812E-2</v>
      </c>
      <c r="P245" s="339">
        <f>'市区町村別_在宅(医科)'!AE47</f>
        <v>7098</v>
      </c>
      <c r="Q245" s="30" t="s">
        <v>86</v>
      </c>
      <c r="R245" s="242">
        <v>942</v>
      </c>
      <c r="S245" s="132">
        <f t="shared" ref="S245" si="1885">IFERROR(R245/P245,"-")</f>
        <v>0.13271344040574809</v>
      </c>
      <c r="T245" s="339">
        <f>'市区町村別_在宅(医科)'!AN47</f>
        <v>4152</v>
      </c>
      <c r="U245" s="30" t="s">
        <v>86</v>
      </c>
      <c r="V245" s="242">
        <v>929</v>
      </c>
      <c r="W245" s="121">
        <f t="shared" ref="W245" si="1886">IFERROR(V245/T245,"-")</f>
        <v>0.22374759152215801</v>
      </c>
      <c r="X245" s="339">
        <f>'市区町村別_在宅(医科)'!AW47</f>
        <v>1826</v>
      </c>
      <c r="Y245" s="30" t="s">
        <v>86</v>
      </c>
      <c r="Z245" s="242">
        <v>496</v>
      </c>
      <c r="AA245" s="121">
        <f t="shared" ref="AA245" si="1887">IFERROR(Z245/X245,"-")</f>
        <v>0.27163198247535597</v>
      </c>
      <c r="AB245" s="339">
        <f>'市区町村別_在宅(医科)'!BF47</f>
        <v>603</v>
      </c>
      <c r="AC245" s="30" t="s">
        <v>86</v>
      </c>
      <c r="AD245" s="242">
        <v>148</v>
      </c>
      <c r="AE245" s="121">
        <f t="shared" ref="AE245" si="1888">IFERROR(AD245/AB245,"-")</f>
        <v>0.24543946932006633</v>
      </c>
      <c r="AF245" s="339">
        <f>'市区町村別_在宅(医科)'!BO47</f>
        <v>23319</v>
      </c>
      <c r="AG245" s="30" t="s">
        <v>86</v>
      </c>
      <c r="AH245" s="242">
        <v>3188</v>
      </c>
      <c r="AI245" s="132">
        <f t="shared" ref="AI245" si="1889">IFERROR(AH245/AF245,"-")</f>
        <v>0.13671255199622626</v>
      </c>
    </row>
    <row r="246" spans="2:35" s="20" customFormat="1">
      <c r="B246" s="316"/>
      <c r="C246" s="351"/>
      <c r="D246" s="340"/>
      <c r="E246" s="31" t="s">
        <v>87</v>
      </c>
      <c r="F246" s="43">
        <v>19</v>
      </c>
      <c r="G246" s="122">
        <f t="shared" ref="G246" si="1890">IFERROR(F246/D245,"-")</f>
        <v>0.42222222222222222</v>
      </c>
      <c r="H246" s="340"/>
      <c r="I246" s="31" t="s">
        <v>87</v>
      </c>
      <c r="J246" s="43">
        <v>50</v>
      </c>
      <c r="K246" s="122">
        <f t="shared" ref="K246" si="1891">IFERROR(J246/H245,"-")</f>
        <v>0.390625</v>
      </c>
      <c r="L246" s="340"/>
      <c r="M246" s="31" t="s">
        <v>87</v>
      </c>
      <c r="N246" s="43">
        <v>2216</v>
      </c>
      <c r="O246" s="122">
        <f t="shared" ref="O246" si="1892">IFERROR(N246/L245,"-")</f>
        <v>0.2340762649202493</v>
      </c>
      <c r="P246" s="340"/>
      <c r="Q246" s="31" t="s">
        <v>87</v>
      </c>
      <c r="R246" s="43">
        <v>2068</v>
      </c>
      <c r="S246" s="133">
        <f t="shared" ref="S246" si="1893">IFERROR(R246/P245,"-")</f>
        <v>0.29134967596506056</v>
      </c>
      <c r="T246" s="340"/>
      <c r="U246" s="31" t="s">
        <v>87</v>
      </c>
      <c r="V246" s="43">
        <v>1365</v>
      </c>
      <c r="W246" s="122">
        <f t="shared" ref="W246" si="1894">IFERROR(V246/T245,"-")</f>
        <v>0.32875722543352603</v>
      </c>
      <c r="X246" s="340"/>
      <c r="Y246" s="31" t="s">
        <v>87</v>
      </c>
      <c r="Z246" s="43">
        <v>573</v>
      </c>
      <c r="AA246" s="122">
        <f t="shared" ref="AA246" si="1895">IFERROR(Z246/X245,"-")</f>
        <v>0.31380065717415118</v>
      </c>
      <c r="AB246" s="340"/>
      <c r="AC246" s="31" t="s">
        <v>87</v>
      </c>
      <c r="AD246" s="43">
        <v>183</v>
      </c>
      <c r="AE246" s="122">
        <f t="shared" ref="AE246" si="1896">IFERROR(AD246/AB245,"-")</f>
        <v>0.30348258706467662</v>
      </c>
      <c r="AF246" s="340"/>
      <c r="AG246" s="31" t="s">
        <v>87</v>
      </c>
      <c r="AH246" s="43">
        <v>6474</v>
      </c>
      <c r="AI246" s="133">
        <f t="shared" ref="AI246" si="1897">IFERROR(AH246/AF245,"-")</f>
        <v>0.27762768557828382</v>
      </c>
    </row>
    <row r="247" spans="2:35" s="20" customFormat="1">
      <c r="B247" s="316"/>
      <c r="C247" s="351"/>
      <c r="D247" s="340"/>
      <c r="E247" s="34" t="s">
        <v>88</v>
      </c>
      <c r="F247" s="43">
        <v>14</v>
      </c>
      <c r="G247" s="122">
        <f t="shared" ref="G247" si="1898">IFERROR(F247/D245,"-")</f>
        <v>0.31111111111111112</v>
      </c>
      <c r="H247" s="340"/>
      <c r="I247" s="34" t="s">
        <v>88</v>
      </c>
      <c r="J247" s="43">
        <v>39</v>
      </c>
      <c r="K247" s="122">
        <f t="shared" ref="K247" si="1899">IFERROR(J247/H245,"-")</f>
        <v>0.3046875</v>
      </c>
      <c r="L247" s="340"/>
      <c r="M247" s="34" t="s">
        <v>88</v>
      </c>
      <c r="N247" s="43">
        <v>3546</v>
      </c>
      <c r="O247" s="122">
        <f t="shared" ref="O247" si="1900">IFERROR(N247/L245,"-")</f>
        <v>0.37456427590577795</v>
      </c>
      <c r="P247" s="340"/>
      <c r="Q247" s="34" t="s">
        <v>88</v>
      </c>
      <c r="R247" s="43">
        <v>3042</v>
      </c>
      <c r="S247" s="133">
        <f t="shared" ref="S247" si="1901">IFERROR(R247/P245,"-")</f>
        <v>0.42857142857142855</v>
      </c>
      <c r="T247" s="340"/>
      <c r="U247" s="34" t="s">
        <v>88</v>
      </c>
      <c r="V247" s="43">
        <v>1815</v>
      </c>
      <c r="W247" s="122">
        <f t="shared" ref="W247" si="1902">IFERROR(V247/T245,"-")</f>
        <v>0.43713872832369943</v>
      </c>
      <c r="X247" s="340"/>
      <c r="Y247" s="34" t="s">
        <v>88</v>
      </c>
      <c r="Z247" s="43">
        <v>703</v>
      </c>
      <c r="AA247" s="122">
        <f t="shared" ref="AA247" si="1903">IFERROR(Z247/X245,"-")</f>
        <v>0.38499452354874042</v>
      </c>
      <c r="AB247" s="340"/>
      <c r="AC247" s="34" t="s">
        <v>88</v>
      </c>
      <c r="AD247" s="43">
        <v>177</v>
      </c>
      <c r="AE247" s="122">
        <f t="shared" ref="AE247" si="1904">IFERROR(AD247/AB245,"-")</f>
        <v>0.29353233830845771</v>
      </c>
      <c r="AF247" s="340"/>
      <c r="AG247" s="34" t="s">
        <v>88</v>
      </c>
      <c r="AH247" s="43">
        <v>9336</v>
      </c>
      <c r="AI247" s="133">
        <f t="shared" ref="AI247" si="1905">IFERROR(AH247/AF245,"-")</f>
        <v>0.40036022127878557</v>
      </c>
    </row>
    <row r="248" spans="2:35" s="20" customFormat="1">
      <c r="B248" s="316"/>
      <c r="C248" s="351"/>
      <c r="D248" s="340"/>
      <c r="E248" s="34" t="s">
        <v>89</v>
      </c>
      <c r="F248" s="43">
        <v>4</v>
      </c>
      <c r="G248" s="122">
        <f t="shared" ref="G248" si="1906">IFERROR(F248/D245,"-")</f>
        <v>8.8888888888888892E-2</v>
      </c>
      <c r="H248" s="340"/>
      <c r="I248" s="34" t="s">
        <v>89</v>
      </c>
      <c r="J248" s="43">
        <v>14</v>
      </c>
      <c r="K248" s="122">
        <f t="shared" ref="K248" si="1907">IFERROR(J248/H245,"-")</f>
        <v>0.109375</v>
      </c>
      <c r="L248" s="340"/>
      <c r="M248" s="34" t="s">
        <v>89</v>
      </c>
      <c r="N248" s="43">
        <v>821</v>
      </c>
      <c r="O248" s="122">
        <f t="shared" ref="O248" si="1908">IFERROR(N248/L245,"-")</f>
        <v>8.6722298510615817E-2</v>
      </c>
      <c r="P248" s="340"/>
      <c r="Q248" s="34" t="s">
        <v>89</v>
      </c>
      <c r="R248" s="43">
        <v>893</v>
      </c>
      <c r="S248" s="133">
        <f t="shared" ref="S248" si="1909">IFERROR(R248/P245,"-")</f>
        <v>0.1258100873485489</v>
      </c>
      <c r="T248" s="340"/>
      <c r="U248" s="34" t="s">
        <v>89</v>
      </c>
      <c r="V248" s="43">
        <v>708</v>
      </c>
      <c r="W248" s="122">
        <f t="shared" ref="W248" si="1910">IFERROR(V248/T245,"-")</f>
        <v>0.17052023121387283</v>
      </c>
      <c r="X248" s="340"/>
      <c r="Y248" s="34" t="s">
        <v>89</v>
      </c>
      <c r="Z248" s="43">
        <v>402</v>
      </c>
      <c r="AA248" s="122">
        <f t="shared" ref="AA248" si="1911">IFERROR(Z248/X245,"-")</f>
        <v>0.22015334063526834</v>
      </c>
      <c r="AB248" s="340"/>
      <c r="AC248" s="34" t="s">
        <v>89</v>
      </c>
      <c r="AD248" s="43">
        <v>121</v>
      </c>
      <c r="AE248" s="122">
        <f t="shared" ref="AE248" si="1912">IFERROR(AD248/AB245,"-")</f>
        <v>0.20066334991708126</v>
      </c>
      <c r="AF248" s="340"/>
      <c r="AG248" s="34" t="s">
        <v>89</v>
      </c>
      <c r="AH248" s="43">
        <v>2963</v>
      </c>
      <c r="AI248" s="133">
        <f t="shared" ref="AI248" si="1913">IFERROR(AH248/AF245,"-")</f>
        <v>0.12706376774304215</v>
      </c>
    </row>
    <row r="249" spans="2:35" s="20" customFormat="1">
      <c r="B249" s="316"/>
      <c r="C249" s="351"/>
      <c r="D249" s="340"/>
      <c r="E249" s="35" t="s">
        <v>90</v>
      </c>
      <c r="F249" s="44">
        <v>12</v>
      </c>
      <c r="G249" s="123">
        <f t="shared" ref="G249" si="1914">IFERROR(F249/D245,"-")</f>
        <v>0.26666666666666666</v>
      </c>
      <c r="H249" s="340"/>
      <c r="I249" s="35" t="s">
        <v>90</v>
      </c>
      <c r="J249" s="44">
        <v>39</v>
      </c>
      <c r="K249" s="123">
        <f t="shared" ref="K249" si="1915">IFERROR(J249/H245,"-")</f>
        <v>0.3046875</v>
      </c>
      <c r="L249" s="340"/>
      <c r="M249" s="35" t="s">
        <v>90</v>
      </c>
      <c r="N249" s="44">
        <v>2164</v>
      </c>
      <c r="O249" s="123">
        <f t="shared" ref="O249" si="1916">IFERROR(N249/L245,"-")</f>
        <v>0.22858350058096547</v>
      </c>
      <c r="P249" s="340"/>
      <c r="Q249" s="35" t="s">
        <v>90</v>
      </c>
      <c r="R249" s="44">
        <v>1900</v>
      </c>
      <c r="S249" s="134">
        <f t="shared" ref="S249" si="1917">IFERROR(R249/P245,"-")</f>
        <v>0.26768103691180617</v>
      </c>
      <c r="T249" s="340"/>
      <c r="U249" s="35" t="s">
        <v>90</v>
      </c>
      <c r="V249" s="44">
        <v>1244</v>
      </c>
      <c r="W249" s="123">
        <f t="shared" ref="W249" si="1918">IFERROR(V249/T245,"-")</f>
        <v>0.29961464354527939</v>
      </c>
      <c r="X249" s="340"/>
      <c r="Y249" s="35" t="s">
        <v>90</v>
      </c>
      <c r="Z249" s="44">
        <v>535</v>
      </c>
      <c r="AA249" s="123">
        <f t="shared" ref="AA249" si="1919">IFERROR(Z249/X245,"-")</f>
        <v>0.29299014238773274</v>
      </c>
      <c r="AB249" s="340"/>
      <c r="AC249" s="35" t="s">
        <v>90</v>
      </c>
      <c r="AD249" s="44">
        <v>145</v>
      </c>
      <c r="AE249" s="123">
        <f t="shared" ref="AE249" si="1920">IFERROR(AD249/AB245,"-")</f>
        <v>0.24046434494195687</v>
      </c>
      <c r="AF249" s="340"/>
      <c r="AG249" s="35" t="s">
        <v>90</v>
      </c>
      <c r="AH249" s="44">
        <v>6039</v>
      </c>
      <c r="AI249" s="134">
        <f t="shared" ref="AI249" si="1921">IFERROR(AH249/AF245,"-")</f>
        <v>0.25897336935546122</v>
      </c>
    </row>
    <row r="250" spans="2:35" s="20" customFormat="1" ht="24">
      <c r="B250" s="299"/>
      <c r="C250" s="352"/>
      <c r="D250" s="341"/>
      <c r="E250" s="38" t="s">
        <v>176</v>
      </c>
      <c r="F250" s="45">
        <v>33</v>
      </c>
      <c r="G250" s="124">
        <f t="shared" ref="G250" si="1922">IFERROR(F250/D245,"-")</f>
        <v>0.73333333333333328</v>
      </c>
      <c r="H250" s="341"/>
      <c r="I250" s="38" t="s">
        <v>176</v>
      </c>
      <c r="J250" s="45">
        <v>92</v>
      </c>
      <c r="K250" s="124">
        <f t="shared" ref="K250" si="1923">IFERROR(J250/H245,"-")</f>
        <v>0.71875</v>
      </c>
      <c r="L250" s="341"/>
      <c r="M250" s="38" t="s">
        <v>176</v>
      </c>
      <c r="N250" s="45">
        <v>5773</v>
      </c>
      <c r="O250" s="124">
        <f t="shared" ref="O250" si="1924">IFERROR(N250/L245,"-")</f>
        <v>0.60980247174395263</v>
      </c>
      <c r="P250" s="341"/>
      <c r="Q250" s="38" t="s">
        <v>176</v>
      </c>
      <c r="R250" s="45">
        <v>4924</v>
      </c>
      <c r="S250" s="124">
        <f t="shared" ref="S250" si="1925">IFERROR(R250/P245,"-")</f>
        <v>0.69371653987038606</v>
      </c>
      <c r="T250" s="341"/>
      <c r="U250" s="38" t="s">
        <v>176</v>
      </c>
      <c r="V250" s="45">
        <v>3111</v>
      </c>
      <c r="W250" s="124">
        <f t="shared" ref="W250" si="1926">IFERROR(V250/T245,"-")</f>
        <v>0.74927745664739887</v>
      </c>
      <c r="X250" s="341"/>
      <c r="Y250" s="38" t="s">
        <v>176</v>
      </c>
      <c r="Z250" s="45">
        <v>1346</v>
      </c>
      <c r="AA250" s="124">
        <f t="shared" ref="AA250" si="1927">IFERROR(Z250/X245,"-")</f>
        <v>0.73713033953997809</v>
      </c>
      <c r="AB250" s="341"/>
      <c r="AC250" s="38" t="s">
        <v>176</v>
      </c>
      <c r="AD250" s="45">
        <v>413</v>
      </c>
      <c r="AE250" s="124">
        <f t="shared" ref="AE250" si="1928">IFERROR(AD250/AB245,"-")</f>
        <v>0.68490878938640132</v>
      </c>
      <c r="AF250" s="341"/>
      <c r="AG250" s="38" t="s">
        <v>176</v>
      </c>
      <c r="AH250" s="45">
        <v>15692</v>
      </c>
      <c r="AI250" s="124">
        <f t="shared" ref="AI250" si="1929">IFERROR(AH250/AF245,"-")</f>
        <v>0.67292765555984391</v>
      </c>
    </row>
    <row r="251" spans="2:35" s="20" customFormat="1">
      <c r="B251" s="298">
        <v>42</v>
      </c>
      <c r="C251" s="350" t="s">
        <v>16</v>
      </c>
      <c r="D251" s="339">
        <f>'市区町村別_在宅(医科)'!D48</f>
        <v>185</v>
      </c>
      <c r="E251" s="30" t="s">
        <v>86</v>
      </c>
      <c r="F251" s="242">
        <v>14</v>
      </c>
      <c r="G251" s="121">
        <f t="shared" ref="G251" si="1930">IFERROR(F251/D251,"-")</f>
        <v>7.567567567567568E-2</v>
      </c>
      <c r="H251" s="339">
        <f>'市区町村別_在宅(医科)'!M48</f>
        <v>391</v>
      </c>
      <c r="I251" s="30" t="s">
        <v>86</v>
      </c>
      <c r="J251" s="242">
        <v>32</v>
      </c>
      <c r="K251" s="121">
        <f t="shared" ref="K251" si="1931">IFERROR(J251/H251,"-")</f>
        <v>8.1841432225063945E-2</v>
      </c>
      <c r="L251" s="339">
        <f>'市区町村別_在宅(医科)'!V48</f>
        <v>25224</v>
      </c>
      <c r="M251" s="30" t="s">
        <v>86</v>
      </c>
      <c r="N251" s="242">
        <v>1580</v>
      </c>
      <c r="O251" s="121">
        <f t="shared" ref="O251" si="1932">IFERROR(N251/L251,"-")</f>
        <v>6.2638756739613069E-2</v>
      </c>
      <c r="P251" s="339">
        <f>'市区町村別_在宅(医科)'!AE48</f>
        <v>16799</v>
      </c>
      <c r="Q251" s="30" t="s">
        <v>86</v>
      </c>
      <c r="R251" s="242">
        <v>2349</v>
      </c>
      <c r="S251" s="132">
        <f t="shared" ref="S251" si="1933">IFERROR(R251/P251,"-")</f>
        <v>0.13982975177093876</v>
      </c>
      <c r="T251" s="339">
        <f>'市区町村別_在宅(医科)'!AN48</f>
        <v>10189</v>
      </c>
      <c r="U251" s="30" t="s">
        <v>86</v>
      </c>
      <c r="V251" s="242">
        <v>2261</v>
      </c>
      <c r="W251" s="121">
        <f t="shared" ref="W251" si="1934">IFERROR(V251/T251,"-")</f>
        <v>0.22190597703405635</v>
      </c>
      <c r="X251" s="339">
        <f>'市区町村別_在宅(医科)'!AW48</f>
        <v>4779</v>
      </c>
      <c r="Y251" s="30" t="s">
        <v>86</v>
      </c>
      <c r="Z251" s="242">
        <v>1462</v>
      </c>
      <c r="AA251" s="121">
        <f t="shared" ref="AA251" si="1935">IFERROR(Z251/X251,"-")</f>
        <v>0.30592174094998953</v>
      </c>
      <c r="AB251" s="339">
        <f>'市区町村別_在宅(医科)'!BF48</f>
        <v>1709</v>
      </c>
      <c r="AC251" s="30" t="s">
        <v>86</v>
      </c>
      <c r="AD251" s="242">
        <v>487</v>
      </c>
      <c r="AE251" s="121">
        <f t="shared" ref="AE251" si="1936">IFERROR(AD251/AB251,"-")</f>
        <v>0.28496196606202456</v>
      </c>
      <c r="AF251" s="339">
        <f>'市区町村別_在宅(医科)'!BO48</f>
        <v>59276</v>
      </c>
      <c r="AG251" s="30" t="s">
        <v>86</v>
      </c>
      <c r="AH251" s="242">
        <v>8185</v>
      </c>
      <c r="AI251" s="132">
        <f t="shared" ref="AI251" si="1937">IFERROR(AH251/AF251,"-")</f>
        <v>0.13808286659018829</v>
      </c>
    </row>
    <row r="252" spans="2:35" s="20" customFormat="1">
      <c r="B252" s="316"/>
      <c r="C252" s="351"/>
      <c r="D252" s="340"/>
      <c r="E252" s="31" t="s">
        <v>87</v>
      </c>
      <c r="F252" s="43">
        <v>49</v>
      </c>
      <c r="G252" s="122">
        <f t="shared" ref="G252" si="1938">IFERROR(F252/D251,"-")</f>
        <v>0.26486486486486488</v>
      </c>
      <c r="H252" s="340"/>
      <c r="I252" s="31" t="s">
        <v>87</v>
      </c>
      <c r="J252" s="43">
        <v>146</v>
      </c>
      <c r="K252" s="122">
        <f t="shared" ref="K252" si="1939">IFERROR(J252/H251,"-")</f>
        <v>0.37340153452685421</v>
      </c>
      <c r="L252" s="340"/>
      <c r="M252" s="31" t="s">
        <v>87</v>
      </c>
      <c r="N252" s="43">
        <v>5816</v>
      </c>
      <c r="O252" s="122">
        <f t="shared" ref="O252" si="1940">IFERROR(N252/L251,"-")</f>
        <v>0.23057405645417064</v>
      </c>
      <c r="P252" s="340"/>
      <c r="Q252" s="31" t="s">
        <v>87</v>
      </c>
      <c r="R252" s="43">
        <v>5092</v>
      </c>
      <c r="S252" s="133">
        <f t="shared" ref="S252" si="1941">IFERROR(R252/P251,"-")</f>
        <v>0.30311328055241382</v>
      </c>
      <c r="T252" s="340"/>
      <c r="U252" s="31" t="s">
        <v>87</v>
      </c>
      <c r="V252" s="43">
        <v>3443</v>
      </c>
      <c r="W252" s="122">
        <f t="shared" ref="W252" si="1942">IFERROR(V252/T251,"-")</f>
        <v>0.33791343605849444</v>
      </c>
      <c r="X252" s="340"/>
      <c r="Y252" s="31" t="s">
        <v>87</v>
      </c>
      <c r="Z252" s="43">
        <v>1641</v>
      </c>
      <c r="AA252" s="122">
        <f t="shared" ref="AA252" si="1943">IFERROR(Z252/X251,"-")</f>
        <v>0.34337727558066539</v>
      </c>
      <c r="AB252" s="340"/>
      <c r="AC252" s="31" t="s">
        <v>87</v>
      </c>
      <c r="AD252" s="43">
        <v>555</v>
      </c>
      <c r="AE252" s="122">
        <f t="shared" ref="AE252" si="1944">IFERROR(AD252/AB251,"-")</f>
        <v>0.32475131655939143</v>
      </c>
      <c r="AF252" s="340"/>
      <c r="AG252" s="31" t="s">
        <v>87</v>
      </c>
      <c r="AH252" s="43">
        <v>16742</v>
      </c>
      <c r="AI252" s="133">
        <f t="shared" ref="AI252" si="1945">IFERROR(AH252/AF251,"-")</f>
        <v>0.2824414602874688</v>
      </c>
    </row>
    <row r="253" spans="2:35" s="20" customFormat="1">
      <c r="B253" s="316"/>
      <c r="C253" s="351"/>
      <c r="D253" s="340"/>
      <c r="E253" s="34" t="s">
        <v>88</v>
      </c>
      <c r="F253" s="43">
        <v>55</v>
      </c>
      <c r="G253" s="122">
        <f t="shared" ref="G253" si="1946">IFERROR(F253/D251,"-")</f>
        <v>0.29729729729729731</v>
      </c>
      <c r="H253" s="340"/>
      <c r="I253" s="34" t="s">
        <v>88</v>
      </c>
      <c r="J253" s="43">
        <v>144</v>
      </c>
      <c r="K253" s="122">
        <f t="shared" ref="K253" si="1947">IFERROR(J253/H251,"-")</f>
        <v>0.36828644501278773</v>
      </c>
      <c r="L253" s="340"/>
      <c r="M253" s="34" t="s">
        <v>88</v>
      </c>
      <c r="N253" s="43">
        <v>8288</v>
      </c>
      <c r="O253" s="122">
        <f t="shared" ref="O253" si="1948">IFERROR(N253/L251,"-")</f>
        <v>0.32857595940374246</v>
      </c>
      <c r="P253" s="340"/>
      <c r="Q253" s="34" t="s">
        <v>88</v>
      </c>
      <c r="R253" s="43">
        <v>6794</v>
      </c>
      <c r="S253" s="133">
        <f t="shared" ref="S253" si="1949">IFERROR(R253/P251,"-")</f>
        <v>0.40442883504970534</v>
      </c>
      <c r="T253" s="340"/>
      <c r="U253" s="34" t="s">
        <v>88</v>
      </c>
      <c r="V253" s="43">
        <v>4283</v>
      </c>
      <c r="W253" s="122">
        <f t="shared" ref="W253" si="1950">IFERROR(V253/T251,"-")</f>
        <v>0.42035528511139464</v>
      </c>
      <c r="X253" s="340"/>
      <c r="Y253" s="34" t="s">
        <v>88</v>
      </c>
      <c r="Z253" s="43">
        <v>1810</v>
      </c>
      <c r="AA253" s="122">
        <f t="shared" ref="AA253" si="1951">IFERROR(Z253/X251,"-")</f>
        <v>0.37874032224314708</v>
      </c>
      <c r="AB253" s="340"/>
      <c r="AC253" s="34" t="s">
        <v>88</v>
      </c>
      <c r="AD253" s="43">
        <v>568</v>
      </c>
      <c r="AE253" s="122">
        <f t="shared" ref="AE253" si="1952">IFERROR(AD253/AB251,"-")</f>
        <v>0.33235810415447631</v>
      </c>
      <c r="AF253" s="340"/>
      <c r="AG253" s="34" t="s">
        <v>88</v>
      </c>
      <c r="AH253" s="43">
        <v>21942</v>
      </c>
      <c r="AI253" s="133">
        <f t="shared" ref="AI253" si="1953">IFERROR(AH253/AF251,"-")</f>
        <v>0.37016667791348945</v>
      </c>
    </row>
    <row r="254" spans="2:35" s="20" customFormat="1">
      <c r="B254" s="316"/>
      <c r="C254" s="351"/>
      <c r="D254" s="340"/>
      <c r="E254" s="34" t="s">
        <v>89</v>
      </c>
      <c r="F254" s="43">
        <v>20</v>
      </c>
      <c r="G254" s="122">
        <f t="shared" ref="G254" si="1954">IFERROR(F254/D251,"-")</f>
        <v>0.10810810810810811</v>
      </c>
      <c r="H254" s="340"/>
      <c r="I254" s="34" t="s">
        <v>89</v>
      </c>
      <c r="J254" s="43">
        <v>34</v>
      </c>
      <c r="K254" s="122">
        <f t="shared" ref="K254" si="1955">IFERROR(J254/H251,"-")</f>
        <v>8.6956521739130432E-2</v>
      </c>
      <c r="L254" s="340"/>
      <c r="M254" s="34" t="s">
        <v>89</v>
      </c>
      <c r="N254" s="43">
        <v>1925</v>
      </c>
      <c r="O254" s="122">
        <f t="shared" ref="O254" si="1956">IFERROR(N254/L251,"-")</f>
        <v>7.6316206787186799E-2</v>
      </c>
      <c r="P254" s="340"/>
      <c r="Q254" s="34" t="s">
        <v>89</v>
      </c>
      <c r="R254" s="43">
        <v>2110</v>
      </c>
      <c r="S254" s="133">
        <f t="shared" ref="S254" si="1957">IFERROR(R254/P251,"-")</f>
        <v>0.12560271444728852</v>
      </c>
      <c r="T254" s="340"/>
      <c r="U254" s="34" t="s">
        <v>89</v>
      </c>
      <c r="V254" s="43">
        <v>1776</v>
      </c>
      <c r="W254" s="122">
        <f t="shared" ref="W254" si="1958">IFERROR(V254/T251,"-")</f>
        <v>0.1743056237118461</v>
      </c>
      <c r="X254" s="340"/>
      <c r="Y254" s="34" t="s">
        <v>89</v>
      </c>
      <c r="Z254" s="43">
        <v>1049</v>
      </c>
      <c r="AA254" s="122">
        <f t="shared" ref="AA254" si="1959">IFERROR(Z254/X251,"-")</f>
        <v>0.21950198786356978</v>
      </c>
      <c r="AB254" s="340"/>
      <c r="AC254" s="34" t="s">
        <v>89</v>
      </c>
      <c r="AD254" s="43">
        <v>402</v>
      </c>
      <c r="AE254" s="122">
        <f t="shared" ref="AE254" si="1960">IFERROR(AD254/AB251,"-")</f>
        <v>0.23522527794031597</v>
      </c>
      <c r="AF254" s="340"/>
      <c r="AG254" s="34" t="s">
        <v>89</v>
      </c>
      <c r="AH254" s="43">
        <v>7316</v>
      </c>
      <c r="AI254" s="133">
        <f t="shared" ref="AI254" si="1961">IFERROR(AH254/AF251,"-")</f>
        <v>0.12342263310614751</v>
      </c>
    </row>
    <row r="255" spans="2:35" s="20" customFormat="1">
      <c r="B255" s="316"/>
      <c r="C255" s="351"/>
      <c r="D255" s="340"/>
      <c r="E255" s="35" t="s">
        <v>90</v>
      </c>
      <c r="F255" s="44">
        <v>45</v>
      </c>
      <c r="G255" s="123">
        <f t="shared" ref="G255" si="1962">IFERROR(F255/D251,"-")</f>
        <v>0.24324324324324326</v>
      </c>
      <c r="H255" s="340"/>
      <c r="I255" s="35" t="s">
        <v>90</v>
      </c>
      <c r="J255" s="44">
        <v>109</v>
      </c>
      <c r="K255" s="123">
        <f t="shared" ref="K255" si="1963">IFERROR(J255/H251,"-")</f>
        <v>0.27877237851662406</v>
      </c>
      <c r="L255" s="340"/>
      <c r="M255" s="35" t="s">
        <v>90</v>
      </c>
      <c r="N255" s="44">
        <v>5538</v>
      </c>
      <c r="O255" s="123">
        <f t="shared" ref="O255" si="1964">IFERROR(N255/L251,"-")</f>
        <v>0.21955280685061845</v>
      </c>
      <c r="P255" s="340"/>
      <c r="Q255" s="35" t="s">
        <v>90</v>
      </c>
      <c r="R255" s="44">
        <v>4491</v>
      </c>
      <c r="S255" s="134">
        <f t="shared" ref="S255" si="1965">IFERROR(R255/P251,"-")</f>
        <v>0.26733734150842314</v>
      </c>
      <c r="T255" s="340"/>
      <c r="U255" s="35" t="s">
        <v>90</v>
      </c>
      <c r="V255" s="44">
        <v>3162</v>
      </c>
      <c r="W255" s="123">
        <f t="shared" ref="W255" si="1966">IFERROR(V255/T251,"-")</f>
        <v>0.31033467464913139</v>
      </c>
      <c r="X255" s="340"/>
      <c r="Y255" s="35" t="s">
        <v>90</v>
      </c>
      <c r="Z255" s="44">
        <v>1525</v>
      </c>
      <c r="AA255" s="123">
        <f t="shared" ref="AA255" si="1967">IFERROR(Z255/X251,"-")</f>
        <v>0.31910441514961291</v>
      </c>
      <c r="AB255" s="340"/>
      <c r="AC255" s="35" t="s">
        <v>90</v>
      </c>
      <c r="AD255" s="44">
        <v>541</v>
      </c>
      <c r="AE255" s="123">
        <f t="shared" ref="AE255" si="1968">IFERROR(AD255/AB251,"-")</f>
        <v>0.31655939145699241</v>
      </c>
      <c r="AF255" s="340"/>
      <c r="AG255" s="35" t="s">
        <v>90</v>
      </c>
      <c r="AH255" s="44">
        <v>15411</v>
      </c>
      <c r="AI255" s="134">
        <f t="shared" ref="AI255" si="1969">IFERROR(AH255/AF251,"-")</f>
        <v>0.25998717862203929</v>
      </c>
    </row>
    <row r="256" spans="2:35" s="20" customFormat="1" ht="24">
      <c r="B256" s="299"/>
      <c r="C256" s="352"/>
      <c r="D256" s="341"/>
      <c r="E256" s="38" t="s">
        <v>176</v>
      </c>
      <c r="F256" s="45">
        <v>118</v>
      </c>
      <c r="G256" s="124">
        <f t="shared" ref="G256" si="1970">IFERROR(F256/D251,"-")</f>
        <v>0.63783783783783787</v>
      </c>
      <c r="H256" s="341"/>
      <c r="I256" s="38" t="s">
        <v>176</v>
      </c>
      <c r="J256" s="45">
        <v>279</v>
      </c>
      <c r="K256" s="124">
        <f t="shared" ref="K256" si="1971">IFERROR(J256/H251,"-")</f>
        <v>0.71355498721227617</v>
      </c>
      <c r="L256" s="341"/>
      <c r="M256" s="38" t="s">
        <v>176</v>
      </c>
      <c r="N256" s="45">
        <v>14557</v>
      </c>
      <c r="O256" s="124">
        <f t="shared" ref="O256" si="1972">IFERROR(N256/L251,"-")</f>
        <v>0.57710910244211866</v>
      </c>
      <c r="P256" s="341"/>
      <c r="Q256" s="38" t="s">
        <v>176</v>
      </c>
      <c r="R256" s="45">
        <v>11751</v>
      </c>
      <c r="S256" s="124">
        <f t="shared" ref="S256" si="1973">IFERROR(R256/P251,"-")</f>
        <v>0.69950592297160541</v>
      </c>
      <c r="T256" s="341"/>
      <c r="U256" s="38" t="s">
        <v>176</v>
      </c>
      <c r="V256" s="45">
        <v>7761</v>
      </c>
      <c r="W256" s="124">
        <f t="shared" ref="W256" si="1974">IFERROR(V256/T251,"-")</f>
        <v>0.76170379821375989</v>
      </c>
      <c r="X256" s="341"/>
      <c r="Y256" s="38" t="s">
        <v>176</v>
      </c>
      <c r="Z256" s="45">
        <v>3697</v>
      </c>
      <c r="AA256" s="124">
        <f t="shared" ref="AA256" si="1975">IFERROR(Z256/X251,"-")</f>
        <v>0.77359280184138945</v>
      </c>
      <c r="AB256" s="341"/>
      <c r="AC256" s="38" t="s">
        <v>176</v>
      </c>
      <c r="AD256" s="45">
        <v>1280</v>
      </c>
      <c r="AE256" s="124">
        <f t="shared" ref="AE256" si="1976">IFERROR(AD256/AB251,"-")</f>
        <v>0.7489760093622001</v>
      </c>
      <c r="AF256" s="341"/>
      <c r="AG256" s="38" t="s">
        <v>176</v>
      </c>
      <c r="AH256" s="45">
        <v>39443</v>
      </c>
      <c r="AI256" s="124">
        <f t="shared" ref="AI256" si="1977">IFERROR(AH256/AF251,"-")</f>
        <v>0.66541264592752547</v>
      </c>
    </row>
    <row r="257" spans="2:35" s="20" customFormat="1">
      <c r="B257" s="298">
        <v>43</v>
      </c>
      <c r="C257" s="350" t="s">
        <v>11</v>
      </c>
      <c r="D257" s="339">
        <f>'市区町村別_在宅(医科)'!D49</f>
        <v>139</v>
      </c>
      <c r="E257" s="30" t="s">
        <v>86</v>
      </c>
      <c r="F257" s="242">
        <v>10</v>
      </c>
      <c r="G257" s="121">
        <f t="shared" ref="G257" si="1978">IFERROR(F257/D257,"-")</f>
        <v>7.1942446043165464E-2</v>
      </c>
      <c r="H257" s="339">
        <f>'市区町村別_在宅(医科)'!M49</f>
        <v>237</v>
      </c>
      <c r="I257" s="30" t="s">
        <v>86</v>
      </c>
      <c r="J257" s="242">
        <v>17</v>
      </c>
      <c r="K257" s="121">
        <f t="shared" ref="K257" si="1979">IFERROR(J257/H257,"-")</f>
        <v>7.1729957805907171E-2</v>
      </c>
      <c r="L257" s="339">
        <f>'市区町村別_在宅(医科)'!V49</f>
        <v>14997</v>
      </c>
      <c r="M257" s="30" t="s">
        <v>86</v>
      </c>
      <c r="N257" s="242">
        <v>912</v>
      </c>
      <c r="O257" s="121">
        <f t="shared" ref="O257" si="1980">IFERROR(N257/L257,"-")</f>
        <v>6.0812162432486494E-2</v>
      </c>
      <c r="P257" s="339">
        <f>'市区町村別_在宅(医科)'!AE49</f>
        <v>10355</v>
      </c>
      <c r="Q257" s="30" t="s">
        <v>86</v>
      </c>
      <c r="R257" s="242">
        <v>1345</v>
      </c>
      <c r="S257" s="132">
        <f t="shared" ref="S257" si="1981">IFERROR(R257/P257,"-")</f>
        <v>0.12988894253983582</v>
      </c>
      <c r="T257" s="339">
        <f>'市区町村別_在宅(医科)'!AN49</f>
        <v>6434</v>
      </c>
      <c r="U257" s="30" t="s">
        <v>86</v>
      </c>
      <c r="V257" s="242">
        <v>1521</v>
      </c>
      <c r="W257" s="121">
        <f t="shared" ref="W257" si="1982">IFERROR(V257/T257,"-")</f>
        <v>0.23640037301834008</v>
      </c>
      <c r="X257" s="339">
        <f>'市区町村別_在宅(医科)'!AW49</f>
        <v>3041</v>
      </c>
      <c r="Y257" s="30" t="s">
        <v>86</v>
      </c>
      <c r="Z257" s="242">
        <v>922</v>
      </c>
      <c r="AA257" s="121">
        <f t="shared" ref="AA257" si="1983">IFERROR(Z257/X257,"-")</f>
        <v>0.30318974021703388</v>
      </c>
      <c r="AB257" s="339">
        <f>'市区町村別_在宅(医科)'!BF49</f>
        <v>1112</v>
      </c>
      <c r="AC257" s="30" t="s">
        <v>86</v>
      </c>
      <c r="AD257" s="242">
        <v>347</v>
      </c>
      <c r="AE257" s="121">
        <f t="shared" ref="AE257" si="1984">IFERROR(AD257/AB257,"-")</f>
        <v>0.31205035971223022</v>
      </c>
      <c r="AF257" s="339">
        <f>'市区町村別_在宅(医科)'!BO49</f>
        <v>36315</v>
      </c>
      <c r="AG257" s="30" t="s">
        <v>86</v>
      </c>
      <c r="AH257" s="242">
        <v>5074</v>
      </c>
      <c r="AI257" s="132">
        <f t="shared" ref="AI257" si="1985">IFERROR(AH257/AF257,"-")</f>
        <v>0.13972187801184083</v>
      </c>
    </row>
    <row r="258" spans="2:35" s="20" customFormat="1">
      <c r="B258" s="316"/>
      <c r="C258" s="351"/>
      <c r="D258" s="340"/>
      <c r="E258" s="31" t="s">
        <v>87</v>
      </c>
      <c r="F258" s="43">
        <v>53</v>
      </c>
      <c r="G258" s="122">
        <f t="shared" ref="G258" si="1986">IFERROR(F258/D257,"-")</f>
        <v>0.38129496402877699</v>
      </c>
      <c r="H258" s="340"/>
      <c r="I258" s="31" t="s">
        <v>87</v>
      </c>
      <c r="J258" s="43">
        <v>75</v>
      </c>
      <c r="K258" s="122">
        <f t="shared" ref="K258" si="1987">IFERROR(J258/H257,"-")</f>
        <v>0.31645569620253167</v>
      </c>
      <c r="L258" s="340"/>
      <c r="M258" s="31" t="s">
        <v>87</v>
      </c>
      <c r="N258" s="43">
        <v>3980</v>
      </c>
      <c r="O258" s="122">
        <f t="shared" ref="O258" si="1988">IFERROR(N258/L257,"-")</f>
        <v>0.26538641061545643</v>
      </c>
      <c r="P258" s="340"/>
      <c r="Q258" s="31" t="s">
        <v>87</v>
      </c>
      <c r="R258" s="43">
        <v>3441</v>
      </c>
      <c r="S258" s="133">
        <f t="shared" ref="S258" si="1989">IFERROR(R258/P257,"-")</f>
        <v>0.33230323515210042</v>
      </c>
      <c r="T258" s="340"/>
      <c r="U258" s="31" t="s">
        <v>87</v>
      </c>
      <c r="V258" s="43">
        <v>2435</v>
      </c>
      <c r="W258" s="122">
        <f t="shared" ref="W258" si="1990">IFERROR(V258/T257,"-")</f>
        <v>0.37845819086105065</v>
      </c>
      <c r="X258" s="340"/>
      <c r="Y258" s="31" t="s">
        <v>87</v>
      </c>
      <c r="Z258" s="43">
        <v>1089</v>
      </c>
      <c r="AA258" s="122">
        <f t="shared" ref="AA258" si="1991">IFERROR(Z258/X257,"-")</f>
        <v>0.35810588622163764</v>
      </c>
      <c r="AB258" s="340"/>
      <c r="AC258" s="31" t="s">
        <v>87</v>
      </c>
      <c r="AD258" s="43">
        <v>366</v>
      </c>
      <c r="AE258" s="122">
        <f t="shared" ref="AE258" si="1992">IFERROR(AD258/AB257,"-")</f>
        <v>0.32913669064748202</v>
      </c>
      <c r="AF258" s="340"/>
      <c r="AG258" s="31" t="s">
        <v>87</v>
      </c>
      <c r="AH258" s="43">
        <v>11439</v>
      </c>
      <c r="AI258" s="133">
        <f t="shared" ref="AI258" si="1993">IFERROR(AH258/AF257,"-")</f>
        <v>0.31499380421313505</v>
      </c>
    </row>
    <row r="259" spans="2:35" s="20" customFormat="1">
      <c r="B259" s="316"/>
      <c r="C259" s="351"/>
      <c r="D259" s="340"/>
      <c r="E259" s="34" t="s">
        <v>88</v>
      </c>
      <c r="F259" s="43">
        <v>31</v>
      </c>
      <c r="G259" s="122">
        <f t="shared" ref="G259" si="1994">IFERROR(F259/D257,"-")</f>
        <v>0.22302158273381295</v>
      </c>
      <c r="H259" s="340"/>
      <c r="I259" s="34" t="s">
        <v>88</v>
      </c>
      <c r="J259" s="43">
        <v>69</v>
      </c>
      <c r="K259" s="122">
        <f t="shared" ref="K259" si="1995">IFERROR(J259/H257,"-")</f>
        <v>0.29113924050632911</v>
      </c>
      <c r="L259" s="340"/>
      <c r="M259" s="34" t="s">
        <v>88</v>
      </c>
      <c r="N259" s="43">
        <v>5022</v>
      </c>
      <c r="O259" s="122">
        <f t="shared" ref="O259" si="1996">IFERROR(N259/L257,"-")</f>
        <v>0.33486697339467891</v>
      </c>
      <c r="P259" s="340"/>
      <c r="Q259" s="34" t="s">
        <v>88</v>
      </c>
      <c r="R259" s="43">
        <v>4223</v>
      </c>
      <c r="S259" s="133">
        <f t="shared" ref="S259" si="1997">IFERROR(R259/P257,"-")</f>
        <v>0.40782230806373732</v>
      </c>
      <c r="T259" s="340"/>
      <c r="U259" s="34" t="s">
        <v>88</v>
      </c>
      <c r="V259" s="43">
        <v>2600</v>
      </c>
      <c r="W259" s="122">
        <f t="shared" ref="W259" si="1998">IFERROR(V259/T257,"-")</f>
        <v>0.40410320174075226</v>
      </c>
      <c r="X259" s="340"/>
      <c r="Y259" s="34" t="s">
        <v>88</v>
      </c>
      <c r="Z259" s="43">
        <v>1124</v>
      </c>
      <c r="AA259" s="122">
        <f t="shared" ref="AA259" si="1999">IFERROR(Z259/X257,"-")</f>
        <v>0.36961525813877016</v>
      </c>
      <c r="AB259" s="340"/>
      <c r="AC259" s="34" t="s">
        <v>88</v>
      </c>
      <c r="AD259" s="43">
        <v>306</v>
      </c>
      <c r="AE259" s="122">
        <f t="shared" ref="AE259" si="2000">IFERROR(AD259/AB257,"-")</f>
        <v>0.27517985611510792</v>
      </c>
      <c r="AF259" s="340"/>
      <c r="AG259" s="34" t="s">
        <v>88</v>
      </c>
      <c r="AH259" s="43">
        <v>13375</v>
      </c>
      <c r="AI259" s="133">
        <f t="shared" ref="AI259" si="2001">IFERROR(AH259/AF257,"-")</f>
        <v>0.36830510808205974</v>
      </c>
    </row>
    <row r="260" spans="2:35" s="20" customFormat="1">
      <c r="B260" s="316"/>
      <c r="C260" s="351"/>
      <c r="D260" s="340"/>
      <c r="E260" s="34" t="s">
        <v>89</v>
      </c>
      <c r="F260" s="43">
        <v>14</v>
      </c>
      <c r="G260" s="122">
        <f t="shared" ref="G260" si="2002">IFERROR(F260/D257,"-")</f>
        <v>0.10071942446043165</v>
      </c>
      <c r="H260" s="340"/>
      <c r="I260" s="34" t="s">
        <v>89</v>
      </c>
      <c r="J260" s="43">
        <v>28</v>
      </c>
      <c r="K260" s="122">
        <f t="shared" ref="K260" si="2003">IFERROR(J260/H257,"-")</f>
        <v>0.11814345991561181</v>
      </c>
      <c r="L260" s="340"/>
      <c r="M260" s="34" t="s">
        <v>89</v>
      </c>
      <c r="N260" s="43">
        <v>1245</v>
      </c>
      <c r="O260" s="122">
        <f t="shared" ref="O260" si="2004">IFERROR(N260/L257,"-")</f>
        <v>8.3016603320664129E-2</v>
      </c>
      <c r="P260" s="340"/>
      <c r="Q260" s="34" t="s">
        <v>89</v>
      </c>
      <c r="R260" s="43">
        <v>1380</v>
      </c>
      <c r="S260" s="133">
        <f t="shared" ref="S260" si="2005">IFERROR(R260/P257,"-")</f>
        <v>0.13326895219700627</v>
      </c>
      <c r="T260" s="340"/>
      <c r="U260" s="34" t="s">
        <v>89</v>
      </c>
      <c r="V260" s="43">
        <v>1162</v>
      </c>
      <c r="W260" s="122">
        <f t="shared" ref="W260" si="2006">IFERROR(V260/T257,"-")</f>
        <v>0.18060304631644389</v>
      </c>
      <c r="X260" s="340"/>
      <c r="Y260" s="34" t="s">
        <v>89</v>
      </c>
      <c r="Z260" s="43">
        <v>620</v>
      </c>
      <c r="AA260" s="122">
        <f t="shared" ref="AA260" si="2007">IFERROR(Z260/X257,"-")</f>
        <v>0.20388030253206182</v>
      </c>
      <c r="AB260" s="340"/>
      <c r="AC260" s="34" t="s">
        <v>89</v>
      </c>
      <c r="AD260" s="43">
        <v>215</v>
      </c>
      <c r="AE260" s="122">
        <f t="shared" ref="AE260" si="2008">IFERROR(AD260/AB257,"-")</f>
        <v>0.19334532374100719</v>
      </c>
      <c r="AF260" s="340"/>
      <c r="AG260" s="34" t="s">
        <v>89</v>
      </c>
      <c r="AH260" s="43">
        <v>4664</v>
      </c>
      <c r="AI260" s="133">
        <f t="shared" ref="AI260" si="2009">IFERROR(AH260/AF257,"-")</f>
        <v>0.12843177750240947</v>
      </c>
    </row>
    <row r="261" spans="2:35" s="20" customFormat="1">
      <c r="B261" s="316"/>
      <c r="C261" s="351"/>
      <c r="D261" s="340"/>
      <c r="E261" s="35" t="s">
        <v>90</v>
      </c>
      <c r="F261" s="44">
        <v>30</v>
      </c>
      <c r="G261" s="123">
        <f t="shared" ref="G261" si="2010">IFERROR(F261/D257,"-")</f>
        <v>0.21582733812949639</v>
      </c>
      <c r="H261" s="340"/>
      <c r="I261" s="35" t="s">
        <v>90</v>
      </c>
      <c r="J261" s="44">
        <v>65</v>
      </c>
      <c r="K261" s="123">
        <f t="shared" ref="K261" si="2011">IFERROR(J261/H257,"-")</f>
        <v>0.27426160337552741</v>
      </c>
      <c r="L261" s="340"/>
      <c r="M261" s="35" t="s">
        <v>90</v>
      </c>
      <c r="N261" s="44">
        <v>2918</v>
      </c>
      <c r="O261" s="123">
        <f t="shared" ref="O261" si="2012">IFERROR(N261/L257,"-")</f>
        <v>0.19457224778288992</v>
      </c>
      <c r="P261" s="340"/>
      <c r="Q261" s="35" t="s">
        <v>90</v>
      </c>
      <c r="R261" s="44">
        <v>2569</v>
      </c>
      <c r="S261" s="134">
        <f t="shared" ref="S261" si="2013">IFERROR(R261/P257,"-")</f>
        <v>0.24809270883631096</v>
      </c>
      <c r="T261" s="340"/>
      <c r="U261" s="35" t="s">
        <v>90</v>
      </c>
      <c r="V261" s="44">
        <v>1736</v>
      </c>
      <c r="W261" s="123">
        <f t="shared" ref="W261" si="2014">IFERROR(V261/T257,"-")</f>
        <v>0.26981659931613305</v>
      </c>
      <c r="X261" s="340"/>
      <c r="Y261" s="35" t="s">
        <v>90</v>
      </c>
      <c r="Z261" s="44">
        <v>867</v>
      </c>
      <c r="AA261" s="123">
        <f t="shared" ref="AA261" si="2015">IFERROR(Z261/X257,"-")</f>
        <v>0.28510358434725419</v>
      </c>
      <c r="AB261" s="340"/>
      <c r="AC261" s="35" t="s">
        <v>90</v>
      </c>
      <c r="AD261" s="44">
        <v>337</v>
      </c>
      <c r="AE261" s="123">
        <f t="shared" ref="AE261" si="2016">IFERROR(AD261/AB257,"-")</f>
        <v>0.30305755395683454</v>
      </c>
      <c r="AF261" s="340"/>
      <c r="AG261" s="35" t="s">
        <v>90</v>
      </c>
      <c r="AH261" s="44">
        <v>8522</v>
      </c>
      <c r="AI261" s="134">
        <f t="shared" ref="AI261" si="2017">IFERROR(AH261/AF257,"-")</f>
        <v>0.23466886961310754</v>
      </c>
    </row>
    <row r="262" spans="2:35" s="20" customFormat="1" ht="24">
      <c r="B262" s="299"/>
      <c r="C262" s="352"/>
      <c r="D262" s="341"/>
      <c r="E262" s="38" t="s">
        <v>176</v>
      </c>
      <c r="F262" s="45">
        <v>90</v>
      </c>
      <c r="G262" s="124">
        <f t="shared" ref="G262" si="2018">IFERROR(F262/D257,"-")</f>
        <v>0.64748201438848918</v>
      </c>
      <c r="H262" s="341"/>
      <c r="I262" s="38" t="s">
        <v>176</v>
      </c>
      <c r="J262" s="45">
        <v>155</v>
      </c>
      <c r="K262" s="124">
        <f t="shared" ref="K262" si="2019">IFERROR(J262/H257,"-")</f>
        <v>0.65400843881856541</v>
      </c>
      <c r="L262" s="341"/>
      <c r="M262" s="38" t="s">
        <v>176</v>
      </c>
      <c r="N262" s="45">
        <v>8905</v>
      </c>
      <c r="O262" s="124">
        <f t="shared" ref="O262" si="2020">IFERROR(N262/L257,"-")</f>
        <v>0.59378542375141696</v>
      </c>
      <c r="P262" s="341"/>
      <c r="Q262" s="38" t="s">
        <v>176</v>
      </c>
      <c r="R262" s="45">
        <v>7306</v>
      </c>
      <c r="S262" s="124">
        <f t="shared" ref="S262" si="2021">IFERROR(R262/P257,"-")</f>
        <v>0.70555287300820857</v>
      </c>
      <c r="T262" s="341"/>
      <c r="U262" s="38" t="s">
        <v>176</v>
      </c>
      <c r="V262" s="45">
        <v>4895</v>
      </c>
      <c r="W262" s="124">
        <f t="shared" ref="W262" si="2022">IFERROR(V262/T257,"-")</f>
        <v>0.76080198943114707</v>
      </c>
      <c r="X262" s="341"/>
      <c r="Y262" s="38" t="s">
        <v>176</v>
      </c>
      <c r="Z262" s="45">
        <v>2319</v>
      </c>
      <c r="AA262" s="124">
        <f t="shared" ref="AA262" si="2023">IFERROR(Z262/X257,"-")</f>
        <v>0.76257809930943765</v>
      </c>
      <c r="AB262" s="341"/>
      <c r="AC262" s="38" t="s">
        <v>176</v>
      </c>
      <c r="AD262" s="45">
        <v>799</v>
      </c>
      <c r="AE262" s="124">
        <f t="shared" ref="AE262" si="2024">IFERROR(AD262/AB257,"-")</f>
        <v>0.71852517985611508</v>
      </c>
      <c r="AF262" s="341"/>
      <c r="AG262" s="38" t="s">
        <v>176</v>
      </c>
      <c r="AH262" s="45">
        <v>24469</v>
      </c>
      <c r="AI262" s="124">
        <f t="shared" ref="AI262" si="2025">IFERROR(AH262/AF257,"-")</f>
        <v>0.67379870576896594</v>
      </c>
    </row>
    <row r="263" spans="2:35" s="20" customFormat="1">
      <c r="B263" s="298">
        <v>44</v>
      </c>
      <c r="C263" s="350" t="s">
        <v>23</v>
      </c>
      <c r="D263" s="339">
        <f>'市区町村別_在宅(医科)'!D50</f>
        <v>53</v>
      </c>
      <c r="E263" s="30" t="s">
        <v>86</v>
      </c>
      <c r="F263" s="242">
        <v>1</v>
      </c>
      <c r="G263" s="121">
        <f t="shared" ref="G263" si="2026">IFERROR(F263/D263,"-")</f>
        <v>1.8867924528301886E-2</v>
      </c>
      <c r="H263" s="339">
        <f>'市区町村別_在宅(医科)'!M50</f>
        <v>119</v>
      </c>
      <c r="I263" s="30" t="s">
        <v>86</v>
      </c>
      <c r="J263" s="242">
        <v>11</v>
      </c>
      <c r="K263" s="121">
        <f t="shared" ref="K263" si="2027">IFERROR(J263/H263,"-")</f>
        <v>9.2436974789915971E-2</v>
      </c>
      <c r="L263" s="339">
        <f>'市区町村別_在宅(医科)'!V50</f>
        <v>17086</v>
      </c>
      <c r="M263" s="30" t="s">
        <v>86</v>
      </c>
      <c r="N263" s="242">
        <v>1134</v>
      </c>
      <c r="O263" s="121">
        <f t="shared" ref="O263" si="2028">IFERROR(N263/L263,"-")</f>
        <v>6.6370127589839636E-2</v>
      </c>
      <c r="P263" s="339">
        <f>'市区町村別_在宅(医科)'!AE50</f>
        <v>12217</v>
      </c>
      <c r="Q263" s="30" t="s">
        <v>86</v>
      </c>
      <c r="R263" s="242">
        <v>1666</v>
      </c>
      <c r="S263" s="132">
        <f t="shared" ref="S263" si="2029">IFERROR(R263/P263,"-")</f>
        <v>0.13636735696161087</v>
      </c>
      <c r="T263" s="339">
        <f>'市区町村別_在宅(医科)'!AN50</f>
        <v>7411</v>
      </c>
      <c r="U263" s="30" t="s">
        <v>86</v>
      </c>
      <c r="V263" s="242">
        <v>1768</v>
      </c>
      <c r="W263" s="121">
        <f t="shared" ref="W263" si="2030">IFERROR(V263/T263,"-")</f>
        <v>0.23856429631628659</v>
      </c>
      <c r="X263" s="339">
        <f>'市区町村別_在宅(医科)'!AW50</f>
        <v>3232</v>
      </c>
      <c r="Y263" s="30" t="s">
        <v>86</v>
      </c>
      <c r="Z263" s="242">
        <v>1009</v>
      </c>
      <c r="AA263" s="121">
        <f t="shared" ref="AA263" si="2031">IFERROR(Z263/X263,"-")</f>
        <v>0.31219059405940597</v>
      </c>
      <c r="AB263" s="339">
        <f>'市区町村別_在宅(医科)'!BF50</f>
        <v>1142</v>
      </c>
      <c r="AC263" s="30" t="s">
        <v>86</v>
      </c>
      <c r="AD263" s="242">
        <v>367</v>
      </c>
      <c r="AE263" s="121">
        <f t="shared" ref="AE263" si="2032">IFERROR(AD263/AB263,"-")</f>
        <v>0.3213660245183888</v>
      </c>
      <c r="AF263" s="339">
        <f>'市区町村別_在宅(医科)'!BO50</f>
        <v>41260</v>
      </c>
      <c r="AG263" s="30" t="s">
        <v>86</v>
      </c>
      <c r="AH263" s="242">
        <v>5956</v>
      </c>
      <c r="AI263" s="132">
        <f t="shared" ref="AI263" si="2033">IFERROR(AH263/AF263,"-")</f>
        <v>0.14435288414929714</v>
      </c>
    </row>
    <row r="264" spans="2:35" s="20" customFormat="1">
      <c r="B264" s="316"/>
      <c r="C264" s="351"/>
      <c r="D264" s="340"/>
      <c r="E264" s="31" t="s">
        <v>87</v>
      </c>
      <c r="F264" s="43">
        <v>21</v>
      </c>
      <c r="G264" s="122">
        <f t="shared" ref="G264" si="2034">IFERROR(F264/D263,"-")</f>
        <v>0.39622641509433965</v>
      </c>
      <c r="H264" s="340"/>
      <c r="I264" s="31" t="s">
        <v>87</v>
      </c>
      <c r="J264" s="43">
        <v>35</v>
      </c>
      <c r="K264" s="122">
        <f t="shared" ref="K264" si="2035">IFERROR(J264/H263,"-")</f>
        <v>0.29411764705882354</v>
      </c>
      <c r="L264" s="340"/>
      <c r="M264" s="31" t="s">
        <v>87</v>
      </c>
      <c r="N264" s="43">
        <v>3927</v>
      </c>
      <c r="O264" s="122">
        <f t="shared" ref="O264" si="2036">IFERROR(N264/L263,"-")</f>
        <v>0.22983729369074096</v>
      </c>
      <c r="P264" s="340"/>
      <c r="Q264" s="31" t="s">
        <v>87</v>
      </c>
      <c r="R264" s="43">
        <v>3510</v>
      </c>
      <c r="S264" s="133">
        <f t="shared" ref="S264" si="2037">IFERROR(R264/P263,"-")</f>
        <v>0.28730457559138906</v>
      </c>
      <c r="T264" s="340"/>
      <c r="U264" s="31" t="s">
        <v>87</v>
      </c>
      <c r="V264" s="43">
        <v>2315</v>
      </c>
      <c r="W264" s="122">
        <f t="shared" ref="W264" si="2038">IFERROR(V264/T263,"-")</f>
        <v>0.31237349885305626</v>
      </c>
      <c r="X264" s="340"/>
      <c r="Y264" s="31" t="s">
        <v>87</v>
      </c>
      <c r="Z264" s="43">
        <v>1028</v>
      </c>
      <c r="AA264" s="122">
        <f t="shared" ref="AA264" si="2039">IFERROR(Z264/X263,"-")</f>
        <v>0.31806930693069307</v>
      </c>
      <c r="AB264" s="340"/>
      <c r="AC264" s="31" t="s">
        <v>87</v>
      </c>
      <c r="AD264" s="43">
        <v>326</v>
      </c>
      <c r="AE264" s="122">
        <f t="shared" ref="AE264" si="2040">IFERROR(AD264/AB263,"-")</f>
        <v>0.28546409807355516</v>
      </c>
      <c r="AF264" s="340"/>
      <c r="AG264" s="31" t="s">
        <v>87</v>
      </c>
      <c r="AH264" s="43">
        <v>11162</v>
      </c>
      <c r="AI264" s="133">
        <f t="shared" ref="AI264" si="2041">IFERROR(AH264/AF263,"-")</f>
        <v>0.2705283567619971</v>
      </c>
    </row>
    <row r="265" spans="2:35" s="20" customFormat="1">
      <c r="B265" s="316"/>
      <c r="C265" s="351"/>
      <c r="D265" s="340"/>
      <c r="E265" s="34" t="s">
        <v>88</v>
      </c>
      <c r="F265" s="43">
        <v>13</v>
      </c>
      <c r="G265" s="122">
        <f t="shared" ref="G265" si="2042">IFERROR(F265/D263,"-")</f>
        <v>0.24528301886792453</v>
      </c>
      <c r="H265" s="340"/>
      <c r="I265" s="34" t="s">
        <v>88</v>
      </c>
      <c r="J265" s="43">
        <v>41</v>
      </c>
      <c r="K265" s="122">
        <f t="shared" ref="K265" si="2043">IFERROR(J265/H263,"-")</f>
        <v>0.34453781512605042</v>
      </c>
      <c r="L265" s="340"/>
      <c r="M265" s="34" t="s">
        <v>88</v>
      </c>
      <c r="N265" s="43">
        <v>6083</v>
      </c>
      <c r="O265" s="122">
        <f t="shared" ref="O265" si="2044">IFERROR(N265/L263,"-")</f>
        <v>0.35602247454055952</v>
      </c>
      <c r="P265" s="340"/>
      <c r="Q265" s="34" t="s">
        <v>88</v>
      </c>
      <c r="R265" s="43">
        <v>5169</v>
      </c>
      <c r="S265" s="133">
        <f t="shared" ref="S265" si="2045">IFERROR(R265/P263,"-")</f>
        <v>0.4230989604649259</v>
      </c>
      <c r="T265" s="340"/>
      <c r="U265" s="34" t="s">
        <v>88</v>
      </c>
      <c r="V265" s="43">
        <v>3236</v>
      </c>
      <c r="W265" s="122">
        <f t="shared" ref="W265" si="2046">IFERROR(V265/T263,"-")</f>
        <v>0.43664822561057887</v>
      </c>
      <c r="X265" s="340"/>
      <c r="Y265" s="34" t="s">
        <v>88</v>
      </c>
      <c r="Z265" s="43">
        <v>1305</v>
      </c>
      <c r="AA265" s="122">
        <f t="shared" ref="AA265" si="2047">IFERROR(Z265/X263,"-")</f>
        <v>0.40377475247524752</v>
      </c>
      <c r="AB265" s="340"/>
      <c r="AC265" s="34" t="s">
        <v>88</v>
      </c>
      <c r="AD265" s="43">
        <v>364</v>
      </c>
      <c r="AE265" s="122">
        <f t="shared" ref="AE265" si="2048">IFERROR(AD265/AB263,"-")</f>
        <v>0.31873905429071803</v>
      </c>
      <c r="AF265" s="340"/>
      <c r="AG265" s="34" t="s">
        <v>88</v>
      </c>
      <c r="AH265" s="43">
        <v>16212</v>
      </c>
      <c r="AI265" s="133">
        <f t="shared" ref="AI265" si="2049">IFERROR(AH265/AF263,"-")</f>
        <v>0.39292292777508481</v>
      </c>
    </row>
    <row r="266" spans="2:35" s="20" customFormat="1">
      <c r="B266" s="316"/>
      <c r="C266" s="351"/>
      <c r="D266" s="340"/>
      <c r="E266" s="34" t="s">
        <v>89</v>
      </c>
      <c r="F266" s="43">
        <v>4</v>
      </c>
      <c r="G266" s="122">
        <f t="shared" ref="G266" si="2050">IFERROR(F266/D263,"-")</f>
        <v>7.5471698113207544E-2</v>
      </c>
      <c r="H266" s="340"/>
      <c r="I266" s="34" t="s">
        <v>89</v>
      </c>
      <c r="J266" s="43">
        <v>14</v>
      </c>
      <c r="K266" s="122">
        <f t="shared" ref="K266" si="2051">IFERROR(J266/H263,"-")</f>
        <v>0.11764705882352941</v>
      </c>
      <c r="L266" s="340"/>
      <c r="M266" s="34" t="s">
        <v>89</v>
      </c>
      <c r="N266" s="43">
        <v>1264</v>
      </c>
      <c r="O266" s="122">
        <f t="shared" ref="O266" si="2052">IFERROR(N266/L263,"-")</f>
        <v>7.3978696008427949E-2</v>
      </c>
      <c r="P266" s="340"/>
      <c r="Q266" s="34" t="s">
        <v>89</v>
      </c>
      <c r="R266" s="43">
        <v>1404</v>
      </c>
      <c r="S266" s="133">
        <f t="shared" ref="S266" si="2053">IFERROR(R266/P263,"-")</f>
        <v>0.11492183023655562</v>
      </c>
      <c r="T266" s="340"/>
      <c r="U266" s="34" t="s">
        <v>89</v>
      </c>
      <c r="V266" s="43">
        <v>1174</v>
      </c>
      <c r="W266" s="122">
        <f t="shared" ref="W266" si="2054">IFERROR(V266/T263,"-")</f>
        <v>0.15841316961273783</v>
      </c>
      <c r="X266" s="340"/>
      <c r="Y266" s="34" t="s">
        <v>89</v>
      </c>
      <c r="Z266" s="43">
        <v>620</v>
      </c>
      <c r="AA266" s="122">
        <f t="shared" ref="AA266" si="2055">IFERROR(Z266/X263,"-")</f>
        <v>0.19183168316831684</v>
      </c>
      <c r="AB266" s="340"/>
      <c r="AC266" s="34" t="s">
        <v>89</v>
      </c>
      <c r="AD266" s="43">
        <v>215</v>
      </c>
      <c r="AE266" s="122">
        <f t="shared" ref="AE266" si="2056">IFERROR(AD266/AB263,"-")</f>
        <v>0.18826619964973731</v>
      </c>
      <c r="AF266" s="340"/>
      <c r="AG266" s="34" t="s">
        <v>89</v>
      </c>
      <c r="AH266" s="43">
        <v>4695</v>
      </c>
      <c r="AI266" s="133">
        <f t="shared" ref="AI266" si="2057">IFERROR(AH266/AF263,"-")</f>
        <v>0.1137905962190984</v>
      </c>
    </row>
    <row r="267" spans="2:35" s="20" customFormat="1">
      <c r="B267" s="316"/>
      <c r="C267" s="351"/>
      <c r="D267" s="340"/>
      <c r="E267" s="35" t="s">
        <v>90</v>
      </c>
      <c r="F267" s="44">
        <v>12</v>
      </c>
      <c r="G267" s="123">
        <f t="shared" ref="G267" si="2058">IFERROR(F267/D263,"-")</f>
        <v>0.22641509433962265</v>
      </c>
      <c r="H267" s="340"/>
      <c r="I267" s="35" t="s">
        <v>90</v>
      </c>
      <c r="J267" s="44">
        <v>40</v>
      </c>
      <c r="K267" s="123">
        <f t="shared" ref="K267" si="2059">IFERROR(J267/H263,"-")</f>
        <v>0.33613445378151263</v>
      </c>
      <c r="L267" s="340"/>
      <c r="M267" s="35" t="s">
        <v>90</v>
      </c>
      <c r="N267" s="44">
        <v>3586</v>
      </c>
      <c r="O267" s="123">
        <f t="shared" ref="O267" si="2060">IFERROR(N267/L263,"-")</f>
        <v>0.20987943345429005</v>
      </c>
      <c r="P267" s="340"/>
      <c r="Q267" s="35" t="s">
        <v>90</v>
      </c>
      <c r="R267" s="44">
        <v>3275</v>
      </c>
      <c r="S267" s="134">
        <f t="shared" ref="S267" si="2061">IFERROR(R267/P263,"-")</f>
        <v>0.26806908406319063</v>
      </c>
      <c r="T267" s="340"/>
      <c r="U267" s="35" t="s">
        <v>90</v>
      </c>
      <c r="V267" s="44">
        <v>2230</v>
      </c>
      <c r="W267" s="123">
        <f t="shared" ref="W267" si="2062">IFERROR(V267/T263,"-")</f>
        <v>0.30090406153015786</v>
      </c>
      <c r="X267" s="340"/>
      <c r="Y267" s="35" t="s">
        <v>90</v>
      </c>
      <c r="Z267" s="44">
        <v>976</v>
      </c>
      <c r="AA267" s="123">
        <f t="shared" ref="AA267" si="2063">IFERROR(Z267/X263,"-")</f>
        <v>0.30198019801980197</v>
      </c>
      <c r="AB267" s="340"/>
      <c r="AC267" s="35" t="s">
        <v>90</v>
      </c>
      <c r="AD267" s="44">
        <v>293</v>
      </c>
      <c r="AE267" s="123">
        <f t="shared" ref="AE267" si="2064">IFERROR(AD267/AB263,"-")</f>
        <v>0.25656742556917689</v>
      </c>
      <c r="AF267" s="340"/>
      <c r="AG267" s="35" t="s">
        <v>90</v>
      </c>
      <c r="AH267" s="44">
        <v>10412</v>
      </c>
      <c r="AI267" s="134">
        <f t="shared" ref="AI267" si="2065">IFERROR(AH267/AF263,"-")</f>
        <v>0.25235094522539991</v>
      </c>
    </row>
    <row r="268" spans="2:35" s="20" customFormat="1" ht="24">
      <c r="B268" s="299"/>
      <c r="C268" s="352"/>
      <c r="D268" s="341"/>
      <c r="E268" s="38" t="s">
        <v>176</v>
      </c>
      <c r="F268" s="45">
        <v>35</v>
      </c>
      <c r="G268" s="124">
        <f t="shared" ref="G268" si="2066">IFERROR(F268/D263,"-")</f>
        <v>0.660377358490566</v>
      </c>
      <c r="H268" s="341"/>
      <c r="I268" s="38" t="s">
        <v>176</v>
      </c>
      <c r="J268" s="45">
        <v>82</v>
      </c>
      <c r="K268" s="124">
        <f t="shared" ref="K268" si="2067">IFERROR(J268/H263,"-")</f>
        <v>0.68907563025210083</v>
      </c>
      <c r="L268" s="341"/>
      <c r="M268" s="38" t="s">
        <v>176</v>
      </c>
      <c r="N268" s="45">
        <v>10187</v>
      </c>
      <c r="O268" s="124">
        <f t="shared" ref="O268" si="2068">IFERROR(N268/L263,"-")</f>
        <v>0.5962191267704553</v>
      </c>
      <c r="P268" s="341"/>
      <c r="Q268" s="38" t="s">
        <v>176</v>
      </c>
      <c r="R268" s="45">
        <v>8589</v>
      </c>
      <c r="S268" s="124">
        <f t="shared" ref="S268" si="2069">IFERROR(R268/P263,"-")</f>
        <v>0.70303675206679217</v>
      </c>
      <c r="T268" s="341"/>
      <c r="U268" s="38" t="s">
        <v>176</v>
      </c>
      <c r="V268" s="45">
        <v>5684</v>
      </c>
      <c r="W268" s="124">
        <f t="shared" ref="W268" si="2070">IFERROR(V268/T263,"-")</f>
        <v>0.76696802051005264</v>
      </c>
      <c r="X268" s="341"/>
      <c r="Y268" s="38" t="s">
        <v>176</v>
      </c>
      <c r="Z268" s="45">
        <v>2513</v>
      </c>
      <c r="AA268" s="124">
        <f t="shared" ref="AA268" si="2071">IFERROR(Z268/X263,"-")</f>
        <v>0.77753712871287128</v>
      </c>
      <c r="AB268" s="341"/>
      <c r="AC268" s="38" t="s">
        <v>176</v>
      </c>
      <c r="AD268" s="45">
        <v>792</v>
      </c>
      <c r="AE268" s="124">
        <f t="shared" ref="AE268" si="2072">IFERROR(AD268/AB263,"-")</f>
        <v>0.69352014010507879</v>
      </c>
      <c r="AF268" s="341"/>
      <c r="AG268" s="38" t="s">
        <v>176</v>
      </c>
      <c r="AH268" s="45">
        <v>27883</v>
      </c>
      <c r="AI268" s="124">
        <f t="shared" ref="AI268" si="2073">IFERROR(AH268/AF263,"-")</f>
        <v>0.67578768783325249</v>
      </c>
    </row>
    <row r="269" spans="2:35" s="20" customFormat="1">
      <c r="B269" s="298">
        <v>45</v>
      </c>
      <c r="C269" s="350" t="s">
        <v>49</v>
      </c>
      <c r="D269" s="339">
        <f>'市区町村別_在宅(医科)'!D51</f>
        <v>97</v>
      </c>
      <c r="E269" s="30" t="s">
        <v>86</v>
      </c>
      <c r="F269" s="242">
        <v>6</v>
      </c>
      <c r="G269" s="121">
        <f t="shared" ref="G269" si="2074">IFERROR(F269/D269,"-")</f>
        <v>6.1855670103092786E-2</v>
      </c>
      <c r="H269" s="339">
        <f>'市区町村別_在宅(医科)'!M51</f>
        <v>181</v>
      </c>
      <c r="I269" s="30" t="s">
        <v>86</v>
      </c>
      <c r="J269" s="242">
        <v>8</v>
      </c>
      <c r="K269" s="121">
        <f t="shared" ref="K269" si="2075">IFERROR(J269/H269,"-")</f>
        <v>4.4198895027624308E-2</v>
      </c>
      <c r="L269" s="339">
        <f>'市区町村別_在宅(医科)'!V51</f>
        <v>5549</v>
      </c>
      <c r="M269" s="30" t="s">
        <v>86</v>
      </c>
      <c r="N269" s="242">
        <v>382</v>
      </c>
      <c r="O269" s="121">
        <f t="shared" ref="O269" si="2076">IFERROR(N269/L269,"-")</f>
        <v>6.8841232654532347E-2</v>
      </c>
      <c r="P269" s="339">
        <f>'市区町村別_在宅(医科)'!AE51</f>
        <v>4270</v>
      </c>
      <c r="Q269" s="30" t="s">
        <v>86</v>
      </c>
      <c r="R269" s="242">
        <v>650</v>
      </c>
      <c r="S269" s="132">
        <f t="shared" ref="S269" si="2077">IFERROR(R269/P269,"-")</f>
        <v>0.1522248243559719</v>
      </c>
      <c r="T269" s="339">
        <f>'市区町村別_在宅(医科)'!AN51</f>
        <v>2697</v>
      </c>
      <c r="U269" s="30" t="s">
        <v>86</v>
      </c>
      <c r="V269" s="242">
        <v>590</v>
      </c>
      <c r="W269" s="121">
        <f t="shared" ref="W269" si="2078">IFERROR(V269/T269,"-")</f>
        <v>0.21876158694846126</v>
      </c>
      <c r="X269" s="339">
        <f>'市区町村別_在宅(医科)'!AW51</f>
        <v>1268</v>
      </c>
      <c r="Y269" s="30" t="s">
        <v>86</v>
      </c>
      <c r="Z269" s="242">
        <v>362</v>
      </c>
      <c r="AA269" s="121">
        <f t="shared" ref="AA269" si="2079">IFERROR(Z269/X269,"-")</f>
        <v>0.28548895899053628</v>
      </c>
      <c r="AB269" s="339">
        <f>'市区町村別_在宅(医科)'!BF51</f>
        <v>397</v>
      </c>
      <c r="AC269" s="30" t="s">
        <v>86</v>
      </c>
      <c r="AD269" s="242">
        <v>117</v>
      </c>
      <c r="AE269" s="121">
        <f t="shared" ref="AE269" si="2080">IFERROR(AD269/AB269,"-")</f>
        <v>0.29471032745591941</v>
      </c>
      <c r="AF269" s="339">
        <f>'市区町村別_在宅(医科)'!BO51</f>
        <v>14459</v>
      </c>
      <c r="AG269" s="30" t="s">
        <v>86</v>
      </c>
      <c r="AH269" s="242">
        <v>2115</v>
      </c>
      <c r="AI269" s="132">
        <f t="shared" ref="AI269" si="2081">IFERROR(AH269/AF269,"-")</f>
        <v>0.14627567604951933</v>
      </c>
    </row>
    <row r="270" spans="2:35" s="20" customFormat="1">
      <c r="B270" s="316"/>
      <c r="C270" s="351"/>
      <c r="D270" s="340"/>
      <c r="E270" s="31" t="s">
        <v>87</v>
      </c>
      <c r="F270" s="43">
        <v>32</v>
      </c>
      <c r="G270" s="122">
        <f t="shared" ref="G270" si="2082">IFERROR(F270/D269,"-")</f>
        <v>0.32989690721649484</v>
      </c>
      <c r="H270" s="340"/>
      <c r="I270" s="31" t="s">
        <v>87</v>
      </c>
      <c r="J270" s="43">
        <v>66</v>
      </c>
      <c r="K270" s="122">
        <f t="shared" ref="K270" si="2083">IFERROR(J270/H269,"-")</f>
        <v>0.36464088397790057</v>
      </c>
      <c r="L270" s="340"/>
      <c r="M270" s="31" t="s">
        <v>87</v>
      </c>
      <c r="N270" s="43">
        <v>1348</v>
      </c>
      <c r="O270" s="122">
        <f t="shared" ref="O270" si="2084">IFERROR(N270/L269,"-")</f>
        <v>0.24292665345107226</v>
      </c>
      <c r="P270" s="340"/>
      <c r="Q270" s="31" t="s">
        <v>87</v>
      </c>
      <c r="R270" s="43">
        <v>1283</v>
      </c>
      <c r="S270" s="133">
        <f t="shared" ref="S270" si="2085">IFERROR(R270/P269,"-")</f>
        <v>0.30046838407494147</v>
      </c>
      <c r="T270" s="340"/>
      <c r="U270" s="31" t="s">
        <v>87</v>
      </c>
      <c r="V270" s="43">
        <v>907</v>
      </c>
      <c r="W270" s="122">
        <f t="shared" ref="W270" si="2086">IFERROR(V270/T269,"-")</f>
        <v>0.33629959213941418</v>
      </c>
      <c r="X270" s="340"/>
      <c r="Y270" s="31" t="s">
        <v>87</v>
      </c>
      <c r="Z270" s="43">
        <v>422</v>
      </c>
      <c r="AA270" s="122">
        <f t="shared" ref="AA270" si="2087">IFERROR(Z270/X269,"-")</f>
        <v>0.33280757097791797</v>
      </c>
      <c r="AB270" s="340"/>
      <c r="AC270" s="31" t="s">
        <v>87</v>
      </c>
      <c r="AD270" s="43">
        <v>106</v>
      </c>
      <c r="AE270" s="122">
        <f t="shared" ref="AE270" si="2088">IFERROR(AD270/AB269,"-")</f>
        <v>0.26700251889168763</v>
      </c>
      <c r="AF270" s="340"/>
      <c r="AG270" s="31" t="s">
        <v>87</v>
      </c>
      <c r="AH270" s="43">
        <v>4164</v>
      </c>
      <c r="AI270" s="133">
        <f t="shared" ref="AI270" si="2089">IFERROR(AH270/AF269,"-")</f>
        <v>0.28798672107337991</v>
      </c>
    </row>
    <row r="271" spans="2:35" s="20" customFormat="1">
      <c r="B271" s="316"/>
      <c r="C271" s="351"/>
      <c r="D271" s="340"/>
      <c r="E271" s="34" t="s">
        <v>88</v>
      </c>
      <c r="F271" s="43">
        <v>31</v>
      </c>
      <c r="G271" s="122">
        <f t="shared" ref="G271" si="2090">IFERROR(F271/D269,"-")</f>
        <v>0.31958762886597936</v>
      </c>
      <c r="H271" s="340"/>
      <c r="I271" s="34" t="s">
        <v>88</v>
      </c>
      <c r="J271" s="43">
        <v>57</v>
      </c>
      <c r="K271" s="122">
        <f t="shared" ref="K271" si="2091">IFERROR(J271/H269,"-")</f>
        <v>0.31491712707182318</v>
      </c>
      <c r="L271" s="340"/>
      <c r="M271" s="34" t="s">
        <v>88</v>
      </c>
      <c r="N271" s="43">
        <v>1931</v>
      </c>
      <c r="O271" s="122">
        <f t="shared" ref="O271" si="2092">IFERROR(N271/L269,"-")</f>
        <v>0.34799062894215171</v>
      </c>
      <c r="P271" s="340"/>
      <c r="Q271" s="34" t="s">
        <v>88</v>
      </c>
      <c r="R271" s="43">
        <v>1849</v>
      </c>
      <c r="S271" s="133">
        <f t="shared" ref="S271" si="2093">IFERROR(R271/P269,"-")</f>
        <v>0.43302107728337236</v>
      </c>
      <c r="T271" s="340"/>
      <c r="U271" s="34" t="s">
        <v>88</v>
      </c>
      <c r="V271" s="43">
        <v>1108</v>
      </c>
      <c r="W271" s="122">
        <f t="shared" ref="W271" si="2094">IFERROR(V271/T269,"-")</f>
        <v>0.41082684464219504</v>
      </c>
      <c r="X271" s="340"/>
      <c r="Y271" s="34" t="s">
        <v>88</v>
      </c>
      <c r="Z271" s="43">
        <v>471</v>
      </c>
      <c r="AA271" s="122">
        <f t="shared" ref="AA271" si="2095">IFERROR(Z271/X269,"-")</f>
        <v>0.37145110410094639</v>
      </c>
      <c r="AB271" s="340"/>
      <c r="AC271" s="34" t="s">
        <v>88</v>
      </c>
      <c r="AD271" s="43">
        <v>106</v>
      </c>
      <c r="AE271" s="122">
        <f t="shared" ref="AE271" si="2096">IFERROR(AD271/AB269,"-")</f>
        <v>0.26700251889168763</v>
      </c>
      <c r="AF271" s="340"/>
      <c r="AG271" s="34" t="s">
        <v>88</v>
      </c>
      <c r="AH271" s="43">
        <v>5553</v>
      </c>
      <c r="AI271" s="133">
        <f t="shared" ref="AI271" si="2097">IFERROR(AH271/AF269,"-")</f>
        <v>0.38405145584065287</v>
      </c>
    </row>
    <row r="272" spans="2:35" s="20" customFormat="1">
      <c r="B272" s="316"/>
      <c r="C272" s="351"/>
      <c r="D272" s="340"/>
      <c r="E272" s="34" t="s">
        <v>89</v>
      </c>
      <c r="F272" s="43">
        <v>4</v>
      </c>
      <c r="G272" s="122">
        <f t="shared" ref="G272" si="2098">IFERROR(F272/D269,"-")</f>
        <v>4.1237113402061855E-2</v>
      </c>
      <c r="H272" s="340"/>
      <c r="I272" s="34" t="s">
        <v>89</v>
      </c>
      <c r="J272" s="43">
        <v>18</v>
      </c>
      <c r="K272" s="122">
        <f t="shared" ref="K272" si="2099">IFERROR(J272/H269,"-")</f>
        <v>9.9447513812154692E-2</v>
      </c>
      <c r="L272" s="340"/>
      <c r="M272" s="34" t="s">
        <v>89</v>
      </c>
      <c r="N272" s="43">
        <v>426</v>
      </c>
      <c r="O272" s="122">
        <f t="shared" ref="O272" si="2100">IFERROR(N272/L269,"-")</f>
        <v>7.6770589295368535E-2</v>
      </c>
      <c r="P272" s="340"/>
      <c r="Q272" s="34" t="s">
        <v>89</v>
      </c>
      <c r="R272" s="43">
        <v>510</v>
      </c>
      <c r="S272" s="133">
        <f t="shared" ref="S272" si="2101">IFERROR(R272/P269,"-")</f>
        <v>0.11943793911007025</v>
      </c>
      <c r="T272" s="340"/>
      <c r="U272" s="34" t="s">
        <v>89</v>
      </c>
      <c r="V272" s="43">
        <v>425</v>
      </c>
      <c r="W272" s="122">
        <f t="shared" ref="W272" si="2102">IFERROR(V272/T269,"-")</f>
        <v>0.15758249907304411</v>
      </c>
      <c r="X272" s="340"/>
      <c r="Y272" s="34" t="s">
        <v>89</v>
      </c>
      <c r="Z272" s="43">
        <v>203</v>
      </c>
      <c r="AA272" s="122">
        <f t="shared" ref="AA272" si="2103">IFERROR(Z272/X269,"-")</f>
        <v>0.16009463722397477</v>
      </c>
      <c r="AB272" s="340"/>
      <c r="AC272" s="34" t="s">
        <v>89</v>
      </c>
      <c r="AD272" s="43">
        <v>70</v>
      </c>
      <c r="AE272" s="122">
        <f t="shared" ref="AE272" si="2104">IFERROR(AD272/AB269,"-")</f>
        <v>0.17632241813602015</v>
      </c>
      <c r="AF272" s="340"/>
      <c r="AG272" s="34" t="s">
        <v>89</v>
      </c>
      <c r="AH272" s="43">
        <v>1656</v>
      </c>
      <c r="AI272" s="133">
        <f t="shared" ref="AI272" si="2105">IFERROR(AH272/AF269,"-")</f>
        <v>0.11453074209834704</v>
      </c>
    </row>
    <row r="273" spans="2:35" s="20" customFormat="1">
      <c r="B273" s="316"/>
      <c r="C273" s="351"/>
      <c r="D273" s="340"/>
      <c r="E273" s="35" t="s">
        <v>90</v>
      </c>
      <c r="F273" s="44">
        <v>28</v>
      </c>
      <c r="G273" s="123">
        <f t="shared" ref="G273" si="2106">IFERROR(F273/D269,"-")</f>
        <v>0.28865979381443296</v>
      </c>
      <c r="H273" s="340"/>
      <c r="I273" s="35" t="s">
        <v>90</v>
      </c>
      <c r="J273" s="44">
        <v>55</v>
      </c>
      <c r="K273" s="123">
        <f t="shared" ref="K273" si="2107">IFERROR(J273/H269,"-")</f>
        <v>0.30386740331491713</v>
      </c>
      <c r="L273" s="340"/>
      <c r="M273" s="35" t="s">
        <v>90</v>
      </c>
      <c r="N273" s="44">
        <v>1255</v>
      </c>
      <c r="O273" s="123">
        <f t="shared" ref="O273" si="2108">IFERROR(N273/L269,"-")</f>
        <v>0.22616687691475942</v>
      </c>
      <c r="P273" s="340"/>
      <c r="Q273" s="35" t="s">
        <v>90</v>
      </c>
      <c r="R273" s="44">
        <v>1170</v>
      </c>
      <c r="S273" s="134">
        <f t="shared" ref="S273" si="2109">IFERROR(R273/P269,"-")</f>
        <v>0.27400468384074944</v>
      </c>
      <c r="T273" s="340"/>
      <c r="U273" s="35" t="s">
        <v>90</v>
      </c>
      <c r="V273" s="44">
        <v>878</v>
      </c>
      <c r="W273" s="123">
        <f t="shared" ref="W273" si="2110">IFERROR(V273/T269,"-")</f>
        <v>0.32554690396737113</v>
      </c>
      <c r="X273" s="340"/>
      <c r="Y273" s="35" t="s">
        <v>90</v>
      </c>
      <c r="Z273" s="44">
        <v>407</v>
      </c>
      <c r="AA273" s="123">
        <f t="shared" ref="AA273" si="2111">IFERROR(Z273/X269,"-")</f>
        <v>0.32097791798107256</v>
      </c>
      <c r="AB273" s="340"/>
      <c r="AC273" s="35" t="s">
        <v>90</v>
      </c>
      <c r="AD273" s="44">
        <v>116</v>
      </c>
      <c r="AE273" s="123">
        <f t="shared" ref="AE273" si="2112">IFERROR(AD273/AB269,"-")</f>
        <v>0.29219143576826195</v>
      </c>
      <c r="AF273" s="340"/>
      <c r="AG273" s="35" t="s">
        <v>90</v>
      </c>
      <c r="AH273" s="44">
        <v>3909</v>
      </c>
      <c r="AI273" s="134">
        <f t="shared" ref="AI273" si="2113">IFERROR(AH273/AF269,"-")</f>
        <v>0.27035064665606195</v>
      </c>
    </row>
    <row r="274" spans="2:35" s="20" customFormat="1" ht="24">
      <c r="B274" s="299"/>
      <c r="C274" s="352"/>
      <c r="D274" s="341"/>
      <c r="E274" s="38" t="s">
        <v>176</v>
      </c>
      <c r="F274" s="45">
        <v>64</v>
      </c>
      <c r="G274" s="124">
        <f t="shared" ref="G274" si="2114">IFERROR(F274/D269,"-")</f>
        <v>0.65979381443298968</v>
      </c>
      <c r="H274" s="341"/>
      <c r="I274" s="38" t="s">
        <v>176</v>
      </c>
      <c r="J274" s="45">
        <v>120</v>
      </c>
      <c r="K274" s="124">
        <f t="shared" ref="K274" si="2115">IFERROR(J274/H269,"-")</f>
        <v>0.66298342541436461</v>
      </c>
      <c r="L274" s="341"/>
      <c r="M274" s="38" t="s">
        <v>176</v>
      </c>
      <c r="N274" s="45">
        <v>3335</v>
      </c>
      <c r="O274" s="124">
        <f t="shared" ref="O274" si="2116">IFERROR(N274/L269,"-")</f>
        <v>0.60100919084519733</v>
      </c>
      <c r="P274" s="341"/>
      <c r="Q274" s="38" t="s">
        <v>176</v>
      </c>
      <c r="R274" s="45">
        <v>3050</v>
      </c>
      <c r="S274" s="124">
        <f t="shared" ref="S274" si="2117">IFERROR(R274/P269,"-")</f>
        <v>0.7142857142857143</v>
      </c>
      <c r="T274" s="341"/>
      <c r="U274" s="38" t="s">
        <v>176</v>
      </c>
      <c r="V274" s="45">
        <v>2020</v>
      </c>
      <c r="W274" s="124">
        <f t="shared" ref="W274" si="2118">IFERROR(V274/T269,"-")</f>
        <v>0.74898034853540973</v>
      </c>
      <c r="X274" s="341"/>
      <c r="Y274" s="38" t="s">
        <v>176</v>
      </c>
      <c r="Z274" s="45">
        <v>920</v>
      </c>
      <c r="AA274" s="124">
        <f t="shared" ref="AA274" si="2119">IFERROR(Z274/X269,"-")</f>
        <v>0.72555205047318616</v>
      </c>
      <c r="AB274" s="341"/>
      <c r="AC274" s="38" t="s">
        <v>176</v>
      </c>
      <c r="AD274" s="45">
        <v>265</v>
      </c>
      <c r="AE274" s="124">
        <f t="shared" ref="AE274" si="2120">IFERROR(AD274/AB269,"-")</f>
        <v>0.66750629722921917</v>
      </c>
      <c r="AF274" s="341"/>
      <c r="AG274" s="38" t="s">
        <v>176</v>
      </c>
      <c r="AH274" s="45">
        <v>9774</v>
      </c>
      <c r="AI274" s="124">
        <f t="shared" ref="AI274" si="2121">IFERROR(AH274/AF269,"-")</f>
        <v>0.67598035825437441</v>
      </c>
    </row>
    <row r="275" spans="2:35" s="20" customFormat="1">
      <c r="B275" s="298">
        <v>46</v>
      </c>
      <c r="C275" s="350" t="s">
        <v>27</v>
      </c>
      <c r="D275" s="339">
        <f>'市区町村別_在宅(医科)'!D52</f>
        <v>102</v>
      </c>
      <c r="E275" s="30" t="s">
        <v>86</v>
      </c>
      <c r="F275" s="242">
        <v>2</v>
      </c>
      <c r="G275" s="121">
        <f t="shared" ref="G275" si="2122">IFERROR(F275/D275,"-")</f>
        <v>1.9607843137254902E-2</v>
      </c>
      <c r="H275" s="339">
        <f>'市区町村別_在宅(医科)'!M52</f>
        <v>164</v>
      </c>
      <c r="I275" s="30" t="s">
        <v>86</v>
      </c>
      <c r="J275" s="242">
        <v>6</v>
      </c>
      <c r="K275" s="121">
        <f t="shared" ref="K275" si="2123">IFERROR(J275/H275,"-")</f>
        <v>3.6585365853658534E-2</v>
      </c>
      <c r="L275" s="339">
        <f>'市区町村別_在宅(医科)'!V52</f>
        <v>7103</v>
      </c>
      <c r="M275" s="30" t="s">
        <v>86</v>
      </c>
      <c r="N275" s="242">
        <v>444</v>
      </c>
      <c r="O275" s="121">
        <f t="shared" ref="O275" si="2124">IFERROR(N275/L275,"-")</f>
        <v>6.2508799098972265E-2</v>
      </c>
      <c r="P275" s="339">
        <f>'市区町村別_在宅(医科)'!AE52</f>
        <v>5201</v>
      </c>
      <c r="Q275" s="30" t="s">
        <v>86</v>
      </c>
      <c r="R275" s="242">
        <v>720</v>
      </c>
      <c r="S275" s="132">
        <f t="shared" ref="S275" si="2125">IFERROR(R275/P275,"-")</f>
        <v>0.13843491636223804</v>
      </c>
      <c r="T275" s="339">
        <f>'市区町村別_在宅(医科)'!AN52</f>
        <v>3434</v>
      </c>
      <c r="U275" s="30" t="s">
        <v>86</v>
      </c>
      <c r="V275" s="242">
        <v>694</v>
      </c>
      <c r="W275" s="121">
        <f t="shared" ref="W275" si="2126">IFERROR(V275/T275,"-")</f>
        <v>0.20209668025626093</v>
      </c>
      <c r="X275" s="339">
        <f>'市区町村別_在宅(医科)'!AW52</f>
        <v>1662</v>
      </c>
      <c r="Y275" s="30" t="s">
        <v>86</v>
      </c>
      <c r="Z275" s="242">
        <v>453</v>
      </c>
      <c r="AA275" s="121">
        <f t="shared" ref="AA275" si="2127">IFERROR(Z275/X275,"-")</f>
        <v>0.27256317689530685</v>
      </c>
      <c r="AB275" s="339">
        <f>'市区町村別_在宅(医科)'!BF52</f>
        <v>593</v>
      </c>
      <c r="AC275" s="30" t="s">
        <v>86</v>
      </c>
      <c r="AD275" s="242">
        <v>154</v>
      </c>
      <c r="AE275" s="121">
        <f t="shared" ref="AE275" si="2128">IFERROR(AD275/AB275,"-")</f>
        <v>0.2596964586846543</v>
      </c>
      <c r="AF275" s="339">
        <f>'市区町村別_在宅(医科)'!BO52</f>
        <v>18259</v>
      </c>
      <c r="AG275" s="30" t="s">
        <v>86</v>
      </c>
      <c r="AH275" s="242">
        <v>2473</v>
      </c>
      <c r="AI275" s="132">
        <f t="shared" ref="AI275" si="2129">IFERROR(AH275/AF275,"-")</f>
        <v>0.1354400569582124</v>
      </c>
    </row>
    <row r="276" spans="2:35" s="20" customFormat="1">
      <c r="B276" s="316"/>
      <c r="C276" s="351"/>
      <c r="D276" s="340"/>
      <c r="E276" s="31" t="s">
        <v>87</v>
      </c>
      <c r="F276" s="43">
        <v>31</v>
      </c>
      <c r="G276" s="122">
        <f t="shared" ref="G276" si="2130">IFERROR(F276/D275,"-")</f>
        <v>0.30392156862745096</v>
      </c>
      <c r="H276" s="340"/>
      <c r="I276" s="31" t="s">
        <v>87</v>
      </c>
      <c r="J276" s="43">
        <v>48</v>
      </c>
      <c r="K276" s="122">
        <f t="shared" ref="K276" si="2131">IFERROR(J276/H275,"-")</f>
        <v>0.29268292682926828</v>
      </c>
      <c r="L276" s="340"/>
      <c r="M276" s="31" t="s">
        <v>87</v>
      </c>
      <c r="N276" s="43">
        <v>1555</v>
      </c>
      <c r="O276" s="122">
        <f t="shared" ref="O276" si="2132">IFERROR(N276/L275,"-")</f>
        <v>0.21892158242995918</v>
      </c>
      <c r="P276" s="340"/>
      <c r="Q276" s="31" t="s">
        <v>87</v>
      </c>
      <c r="R276" s="43">
        <v>1560</v>
      </c>
      <c r="S276" s="133">
        <f t="shared" ref="S276" si="2133">IFERROR(R276/P275,"-")</f>
        <v>0.29994231878484906</v>
      </c>
      <c r="T276" s="340"/>
      <c r="U276" s="31" t="s">
        <v>87</v>
      </c>
      <c r="V276" s="43">
        <v>1084</v>
      </c>
      <c r="W276" s="122">
        <f t="shared" ref="W276" si="2134">IFERROR(V276/T275,"-")</f>
        <v>0.31566686080372741</v>
      </c>
      <c r="X276" s="340"/>
      <c r="Y276" s="31" t="s">
        <v>87</v>
      </c>
      <c r="Z276" s="43">
        <v>516</v>
      </c>
      <c r="AA276" s="122">
        <f t="shared" ref="AA276" si="2135">IFERROR(Z276/X275,"-")</f>
        <v>0.31046931407942241</v>
      </c>
      <c r="AB276" s="340"/>
      <c r="AC276" s="31" t="s">
        <v>87</v>
      </c>
      <c r="AD276" s="43">
        <v>165</v>
      </c>
      <c r="AE276" s="122">
        <f t="shared" ref="AE276" si="2136">IFERROR(AD276/AB275,"-")</f>
        <v>0.27824620573355818</v>
      </c>
      <c r="AF276" s="340"/>
      <c r="AG276" s="31" t="s">
        <v>87</v>
      </c>
      <c r="AH276" s="43">
        <v>4959</v>
      </c>
      <c r="AI276" s="133">
        <f t="shared" ref="AI276" si="2137">IFERROR(AH276/AF275,"-")</f>
        <v>0.27159209157127989</v>
      </c>
    </row>
    <row r="277" spans="2:35" s="20" customFormat="1">
      <c r="B277" s="316"/>
      <c r="C277" s="351"/>
      <c r="D277" s="340"/>
      <c r="E277" s="34" t="s">
        <v>88</v>
      </c>
      <c r="F277" s="43">
        <v>28</v>
      </c>
      <c r="G277" s="122">
        <f t="shared" ref="G277" si="2138">IFERROR(F277/D275,"-")</f>
        <v>0.27450980392156865</v>
      </c>
      <c r="H277" s="340"/>
      <c r="I277" s="34" t="s">
        <v>88</v>
      </c>
      <c r="J277" s="43">
        <v>51</v>
      </c>
      <c r="K277" s="122">
        <f t="shared" ref="K277" si="2139">IFERROR(J277/H275,"-")</f>
        <v>0.31097560975609756</v>
      </c>
      <c r="L277" s="340"/>
      <c r="M277" s="34" t="s">
        <v>88</v>
      </c>
      <c r="N277" s="43">
        <v>2286</v>
      </c>
      <c r="O277" s="122">
        <f t="shared" ref="O277" si="2140">IFERROR(N277/L275,"-")</f>
        <v>0.32183584400957344</v>
      </c>
      <c r="P277" s="340"/>
      <c r="Q277" s="34" t="s">
        <v>88</v>
      </c>
      <c r="R277" s="43">
        <v>2073</v>
      </c>
      <c r="S277" s="133">
        <f t="shared" ref="S277" si="2141">IFERROR(R277/P275,"-")</f>
        <v>0.39857719669294367</v>
      </c>
      <c r="T277" s="340"/>
      <c r="U277" s="34" t="s">
        <v>88</v>
      </c>
      <c r="V277" s="43">
        <v>1361</v>
      </c>
      <c r="W277" s="122">
        <f t="shared" ref="W277" si="2142">IFERROR(V277/T275,"-")</f>
        <v>0.39633080955154337</v>
      </c>
      <c r="X277" s="340"/>
      <c r="Y277" s="34" t="s">
        <v>88</v>
      </c>
      <c r="Z277" s="43">
        <v>601</v>
      </c>
      <c r="AA277" s="122">
        <f t="shared" ref="AA277" si="2143">IFERROR(Z277/X275,"-")</f>
        <v>0.36161251504211794</v>
      </c>
      <c r="AB277" s="340"/>
      <c r="AC277" s="34" t="s">
        <v>88</v>
      </c>
      <c r="AD277" s="43">
        <v>181</v>
      </c>
      <c r="AE277" s="122">
        <f t="shared" ref="AE277" si="2144">IFERROR(AD277/AB275,"-")</f>
        <v>0.30522765598650925</v>
      </c>
      <c r="AF277" s="340"/>
      <c r="AG277" s="34" t="s">
        <v>88</v>
      </c>
      <c r="AH277" s="43">
        <v>6581</v>
      </c>
      <c r="AI277" s="133">
        <f t="shared" ref="AI277" si="2145">IFERROR(AH277/AF275,"-")</f>
        <v>0.36042499589243659</v>
      </c>
    </row>
    <row r="278" spans="2:35" s="20" customFormat="1">
      <c r="B278" s="316"/>
      <c r="C278" s="351"/>
      <c r="D278" s="340"/>
      <c r="E278" s="34" t="s">
        <v>89</v>
      </c>
      <c r="F278" s="43">
        <v>17</v>
      </c>
      <c r="G278" s="122">
        <f t="shared" ref="G278" si="2146">IFERROR(F278/D275,"-")</f>
        <v>0.16666666666666666</v>
      </c>
      <c r="H278" s="340"/>
      <c r="I278" s="34" t="s">
        <v>89</v>
      </c>
      <c r="J278" s="43">
        <v>16</v>
      </c>
      <c r="K278" s="122">
        <f t="shared" ref="K278" si="2147">IFERROR(J278/H275,"-")</f>
        <v>9.7560975609756101E-2</v>
      </c>
      <c r="L278" s="340"/>
      <c r="M278" s="34" t="s">
        <v>89</v>
      </c>
      <c r="N278" s="43">
        <v>553</v>
      </c>
      <c r="O278" s="122">
        <f t="shared" ref="O278" si="2148">IFERROR(N278/L275,"-")</f>
        <v>7.785442770660285E-2</v>
      </c>
      <c r="P278" s="340"/>
      <c r="Q278" s="34" t="s">
        <v>89</v>
      </c>
      <c r="R278" s="43">
        <v>687</v>
      </c>
      <c r="S278" s="133">
        <f t="shared" ref="S278" si="2149">IFERROR(R278/P275,"-")</f>
        <v>0.13208998269563546</v>
      </c>
      <c r="T278" s="340"/>
      <c r="U278" s="34" t="s">
        <v>89</v>
      </c>
      <c r="V278" s="43">
        <v>593</v>
      </c>
      <c r="W278" s="122">
        <f t="shared" ref="W278" si="2150">IFERROR(V278/T275,"-")</f>
        <v>0.17268491555037857</v>
      </c>
      <c r="X278" s="340"/>
      <c r="Y278" s="34" t="s">
        <v>89</v>
      </c>
      <c r="Z278" s="43">
        <v>331</v>
      </c>
      <c r="AA278" s="122">
        <f t="shared" ref="AA278" si="2151">IFERROR(Z278/X275,"-")</f>
        <v>0.19915764139590855</v>
      </c>
      <c r="AB278" s="340"/>
      <c r="AC278" s="34" t="s">
        <v>89</v>
      </c>
      <c r="AD278" s="43">
        <v>117</v>
      </c>
      <c r="AE278" s="122">
        <f t="shared" ref="AE278" si="2152">IFERROR(AD278/AB275,"-")</f>
        <v>0.1973018549747049</v>
      </c>
      <c r="AF278" s="340"/>
      <c r="AG278" s="34" t="s">
        <v>89</v>
      </c>
      <c r="AH278" s="43">
        <v>2314</v>
      </c>
      <c r="AI278" s="133">
        <f t="shared" ref="AI278" si="2153">IFERROR(AH278/AF275,"-")</f>
        <v>0.1267320225642149</v>
      </c>
    </row>
    <row r="279" spans="2:35" s="20" customFormat="1">
      <c r="B279" s="316"/>
      <c r="C279" s="351"/>
      <c r="D279" s="340"/>
      <c r="E279" s="35" t="s">
        <v>90</v>
      </c>
      <c r="F279" s="44">
        <v>21</v>
      </c>
      <c r="G279" s="123">
        <f t="shared" ref="G279" si="2154">IFERROR(F279/D275,"-")</f>
        <v>0.20588235294117646</v>
      </c>
      <c r="H279" s="340"/>
      <c r="I279" s="35" t="s">
        <v>90</v>
      </c>
      <c r="J279" s="44">
        <v>38</v>
      </c>
      <c r="K279" s="123">
        <f t="shared" ref="K279" si="2155">IFERROR(J279/H275,"-")</f>
        <v>0.23170731707317074</v>
      </c>
      <c r="L279" s="340"/>
      <c r="M279" s="35" t="s">
        <v>90</v>
      </c>
      <c r="N279" s="44">
        <v>1174</v>
      </c>
      <c r="O279" s="123">
        <f t="shared" ref="O279" si="2156">IFERROR(N279/L275,"-")</f>
        <v>0.16528227509503027</v>
      </c>
      <c r="P279" s="340"/>
      <c r="Q279" s="35" t="s">
        <v>90</v>
      </c>
      <c r="R279" s="44">
        <v>1115</v>
      </c>
      <c r="S279" s="134">
        <f t="shared" ref="S279" si="2157">IFERROR(R279/P275,"-")</f>
        <v>0.21438184964429918</v>
      </c>
      <c r="T279" s="340"/>
      <c r="U279" s="35" t="s">
        <v>90</v>
      </c>
      <c r="V279" s="44">
        <v>832</v>
      </c>
      <c r="W279" s="123">
        <f t="shared" ref="W279" si="2158">IFERROR(V279/T275,"-")</f>
        <v>0.24228305183459523</v>
      </c>
      <c r="X279" s="340"/>
      <c r="Y279" s="35" t="s">
        <v>90</v>
      </c>
      <c r="Z279" s="44">
        <v>382</v>
      </c>
      <c r="AA279" s="123">
        <f t="shared" ref="AA279" si="2159">IFERROR(Z279/X275,"-")</f>
        <v>0.22984356197352587</v>
      </c>
      <c r="AB279" s="340"/>
      <c r="AC279" s="35" t="s">
        <v>90</v>
      </c>
      <c r="AD279" s="44">
        <v>143</v>
      </c>
      <c r="AE279" s="123">
        <f t="shared" ref="AE279" si="2160">IFERROR(AD279/AB275,"-")</f>
        <v>0.24114671163575041</v>
      </c>
      <c r="AF279" s="340"/>
      <c r="AG279" s="35" t="s">
        <v>90</v>
      </c>
      <c r="AH279" s="44">
        <v>3705</v>
      </c>
      <c r="AI279" s="134">
        <f t="shared" ref="AI279" si="2161">IFERROR(AH279/AF275,"-")</f>
        <v>0.20291363163371487</v>
      </c>
    </row>
    <row r="280" spans="2:35" s="20" customFormat="1" ht="24">
      <c r="B280" s="299"/>
      <c r="C280" s="352"/>
      <c r="D280" s="341"/>
      <c r="E280" s="38" t="s">
        <v>176</v>
      </c>
      <c r="F280" s="45">
        <v>59</v>
      </c>
      <c r="G280" s="124">
        <f t="shared" ref="G280" si="2162">IFERROR(F280/D275,"-")</f>
        <v>0.57843137254901966</v>
      </c>
      <c r="H280" s="341"/>
      <c r="I280" s="38" t="s">
        <v>176</v>
      </c>
      <c r="J280" s="45">
        <v>107</v>
      </c>
      <c r="K280" s="124">
        <f t="shared" ref="K280" si="2163">IFERROR(J280/H275,"-")</f>
        <v>0.65243902439024393</v>
      </c>
      <c r="L280" s="341"/>
      <c r="M280" s="38" t="s">
        <v>176</v>
      </c>
      <c r="N280" s="45">
        <v>3932</v>
      </c>
      <c r="O280" s="124">
        <f t="shared" ref="O280" si="2164">IFERROR(N280/L275,"-")</f>
        <v>0.55356891454315083</v>
      </c>
      <c r="P280" s="341"/>
      <c r="Q280" s="38" t="s">
        <v>176</v>
      </c>
      <c r="R280" s="45">
        <v>3559</v>
      </c>
      <c r="S280" s="124">
        <f t="shared" ref="S280" si="2165">IFERROR(R280/P275,"-")</f>
        <v>0.68429148240722937</v>
      </c>
      <c r="T280" s="341"/>
      <c r="U280" s="38" t="s">
        <v>176</v>
      </c>
      <c r="V280" s="45">
        <v>2501</v>
      </c>
      <c r="W280" s="124">
        <f t="shared" ref="W280" si="2166">IFERROR(V280/T275,"-")</f>
        <v>0.72830518345952244</v>
      </c>
      <c r="X280" s="341"/>
      <c r="Y280" s="38" t="s">
        <v>176</v>
      </c>
      <c r="Z280" s="45">
        <v>1212</v>
      </c>
      <c r="AA280" s="124">
        <f t="shared" ref="AA280" si="2167">IFERROR(Z280/X275,"-")</f>
        <v>0.72924187725631773</v>
      </c>
      <c r="AB280" s="341"/>
      <c r="AC280" s="38" t="s">
        <v>176</v>
      </c>
      <c r="AD280" s="45">
        <v>398</v>
      </c>
      <c r="AE280" s="124">
        <f t="shared" ref="AE280" si="2168">IFERROR(AD280/AB275,"-")</f>
        <v>0.67116357504215851</v>
      </c>
      <c r="AF280" s="341"/>
      <c r="AG280" s="38" t="s">
        <v>176</v>
      </c>
      <c r="AH280" s="45">
        <v>11768</v>
      </c>
      <c r="AI280" s="124">
        <f t="shared" ref="AI280" si="2169">IFERROR(AH280/AF275,"-")</f>
        <v>0.64450408017963745</v>
      </c>
    </row>
    <row r="281" spans="2:35" s="20" customFormat="1">
      <c r="B281" s="298">
        <v>47</v>
      </c>
      <c r="C281" s="350" t="s">
        <v>17</v>
      </c>
      <c r="D281" s="339">
        <f>'市区町村別_在宅(医科)'!D53</f>
        <v>104</v>
      </c>
      <c r="E281" s="30" t="s">
        <v>86</v>
      </c>
      <c r="F281" s="242">
        <v>5</v>
      </c>
      <c r="G281" s="121">
        <f t="shared" ref="G281" si="2170">IFERROR(F281/D281,"-")</f>
        <v>4.807692307692308E-2</v>
      </c>
      <c r="H281" s="339">
        <f>'市区町村別_在宅(医科)'!M53</f>
        <v>220</v>
      </c>
      <c r="I281" s="30" t="s">
        <v>86</v>
      </c>
      <c r="J281" s="242">
        <v>15</v>
      </c>
      <c r="K281" s="121">
        <f t="shared" ref="K281" si="2171">IFERROR(J281/H281,"-")</f>
        <v>6.8181818181818177E-2</v>
      </c>
      <c r="L281" s="339">
        <f>'市区町村別_在宅(医科)'!V53</f>
        <v>16031</v>
      </c>
      <c r="M281" s="30" t="s">
        <v>86</v>
      </c>
      <c r="N281" s="242">
        <v>940</v>
      </c>
      <c r="O281" s="121">
        <f t="shared" ref="O281" si="2172">IFERROR(N281/L281,"-")</f>
        <v>5.8636391990518372E-2</v>
      </c>
      <c r="P281" s="339">
        <f>'市区町村別_在宅(医科)'!AE53</f>
        <v>10803</v>
      </c>
      <c r="Q281" s="30" t="s">
        <v>86</v>
      </c>
      <c r="R281" s="242">
        <v>1285</v>
      </c>
      <c r="S281" s="132">
        <f t="shared" ref="S281" si="2173">IFERROR(R281/P281,"-")</f>
        <v>0.11894844024807924</v>
      </c>
      <c r="T281" s="339">
        <f>'市区町村別_在宅(医科)'!AN53</f>
        <v>6132</v>
      </c>
      <c r="U281" s="30" t="s">
        <v>86</v>
      </c>
      <c r="V281" s="242">
        <v>1279</v>
      </c>
      <c r="W281" s="121">
        <f t="shared" ref="W281" si="2174">IFERROR(V281/T281,"-")</f>
        <v>0.20857795172863666</v>
      </c>
      <c r="X281" s="339">
        <f>'市区町村別_在宅(医科)'!AW53</f>
        <v>2534</v>
      </c>
      <c r="Y281" s="30" t="s">
        <v>86</v>
      </c>
      <c r="Z281" s="242">
        <v>752</v>
      </c>
      <c r="AA281" s="121">
        <f t="shared" ref="AA281" si="2175">IFERROR(Z281/X281,"-")</f>
        <v>0.2967640094711918</v>
      </c>
      <c r="AB281" s="339">
        <f>'市区町村別_在宅(医科)'!BF53</f>
        <v>917</v>
      </c>
      <c r="AC281" s="30" t="s">
        <v>86</v>
      </c>
      <c r="AD281" s="242">
        <v>262</v>
      </c>
      <c r="AE281" s="121">
        <f t="shared" ref="AE281" si="2176">IFERROR(AD281/AB281,"-")</f>
        <v>0.2857142857142857</v>
      </c>
      <c r="AF281" s="339">
        <f>'市区町村別_在宅(医科)'!BO53</f>
        <v>36741</v>
      </c>
      <c r="AG281" s="30" t="s">
        <v>86</v>
      </c>
      <c r="AH281" s="242">
        <v>4538</v>
      </c>
      <c r="AI281" s="132">
        <f t="shared" ref="AI281" si="2177">IFERROR(AH281/AF281,"-")</f>
        <v>0.12351324133801475</v>
      </c>
    </row>
    <row r="282" spans="2:35" s="20" customFormat="1">
      <c r="B282" s="316"/>
      <c r="C282" s="351"/>
      <c r="D282" s="340"/>
      <c r="E282" s="31" t="s">
        <v>87</v>
      </c>
      <c r="F282" s="43">
        <v>27</v>
      </c>
      <c r="G282" s="122">
        <f t="shared" ref="G282" si="2178">IFERROR(F282/D281,"-")</f>
        <v>0.25961538461538464</v>
      </c>
      <c r="H282" s="340"/>
      <c r="I282" s="31" t="s">
        <v>87</v>
      </c>
      <c r="J282" s="43">
        <v>57</v>
      </c>
      <c r="K282" s="122">
        <f t="shared" ref="K282" si="2179">IFERROR(J282/H281,"-")</f>
        <v>0.25909090909090909</v>
      </c>
      <c r="L282" s="340"/>
      <c r="M282" s="31" t="s">
        <v>87</v>
      </c>
      <c r="N282" s="43">
        <v>3542</v>
      </c>
      <c r="O282" s="122">
        <f t="shared" ref="O282" si="2180">IFERROR(N282/L281,"-")</f>
        <v>0.22094691535150646</v>
      </c>
      <c r="P282" s="340"/>
      <c r="Q282" s="31" t="s">
        <v>87</v>
      </c>
      <c r="R282" s="43">
        <v>3000</v>
      </c>
      <c r="S282" s="133">
        <f t="shared" ref="S282" si="2181">IFERROR(R282/P281,"-")</f>
        <v>0.27770063871146905</v>
      </c>
      <c r="T282" s="340"/>
      <c r="U282" s="31" t="s">
        <v>87</v>
      </c>
      <c r="V282" s="43">
        <v>1882</v>
      </c>
      <c r="W282" s="122">
        <f t="shared" ref="W282" si="2182">IFERROR(V282/T281,"-")</f>
        <v>0.30691454664057405</v>
      </c>
      <c r="X282" s="340"/>
      <c r="Y282" s="31" t="s">
        <v>87</v>
      </c>
      <c r="Z282" s="43">
        <v>767</v>
      </c>
      <c r="AA282" s="122">
        <f t="shared" ref="AA282" si="2183">IFERROR(Z282/X281,"-")</f>
        <v>0.30268350434096292</v>
      </c>
      <c r="AB282" s="340"/>
      <c r="AC282" s="31" t="s">
        <v>87</v>
      </c>
      <c r="AD282" s="43">
        <v>246</v>
      </c>
      <c r="AE282" s="122">
        <f t="shared" ref="AE282" si="2184">IFERROR(AD282/AB281,"-")</f>
        <v>0.26826608505997818</v>
      </c>
      <c r="AF282" s="340"/>
      <c r="AG282" s="31" t="s">
        <v>87</v>
      </c>
      <c r="AH282" s="43">
        <v>9521</v>
      </c>
      <c r="AI282" s="133">
        <f t="shared" ref="AI282" si="2185">IFERROR(AH282/AF281,"-")</f>
        <v>0.25913829237092079</v>
      </c>
    </row>
    <row r="283" spans="2:35" s="20" customFormat="1">
      <c r="B283" s="316"/>
      <c r="C283" s="351"/>
      <c r="D283" s="340"/>
      <c r="E283" s="34" t="s">
        <v>88</v>
      </c>
      <c r="F283" s="43">
        <v>29</v>
      </c>
      <c r="G283" s="122">
        <f t="shared" ref="G283" si="2186">IFERROR(F283/D281,"-")</f>
        <v>0.27884615384615385</v>
      </c>
      <c r="H283" s="340"/>
      <c r="I283" s="34" t="s">
        <v>88</v>
      </c>
      <c r="J283" s="43">
        <v>81</v>
      </c>
      <c r="K283" s="122">
        <f t="shared" ref="K283" si="2187">IFERROR(J283/H281,"-")</f>
        <v>0.36818181818181817</v>
      </c>
      <c r="L283" s="340"/>
      <c r="M283" s="34" t="s">
        <v>88</v>
      </c>
      <c r="N283" s="43">
        <v>5636</v>
      </c>
      <c r="O283" s="122">
        <f t="shared" ref="O283" si="2188">IFERROR(N283/L281,"-")</f>
        <v>0.35156883538144845</v>
      </c>
      <c r="P283" s="340"/>
      <c r="Q283" s="34" t="s">
        <v>88</v>
      </c>
      <c r="R283" s="43">
        <v>4493</v>
      </c>
      <c r="S283" s="133">
        <f t="shared" ref="S283" si="2189">IFERROR(R283/P281,"-")</f>
        <v>0.41590298991021013</v>
      </c>
      <c r="T283" s="340"/>
      <c r="U283" s="34" t="s">
        <v>88</v>
      </c>
      <c r="V283" s="43">
        <v>2572</v>
      </c>
      <c r="W283" s="122">
        <f t="shared" ref="W283" si="2190">IFERROR(V283/T281,"-")</f>
        <v>0.41943900848010435</v>
      </c>
      <c r="X283" s="340"/>
      <c r="Y283" s="34" t="s">
        <v>88</v>
      </c>
      <c r="Z283" s="43">
        <v>935</v>
      </c>
      <c r="AA283" s="122">
        <f t="shared" ref="AA283" si="2191">IFERROR(Z283/X281,"-")</f>
        <v>0.36898184688239938</v>
      </c>
      <c r="AB283" s="340"/>
      <c r="AC283" s="34" t="s">
        <v>88</v>
      </c>
      <c r="AD283" s="43">
        <v>266</v>
      </c>
      <c r="AE283" s="122">
        <f t="shared" ref="AE283" si="2192">IFERROR(AD283/AB281,"-")</f>
        <v>0.29007633587786258</v>
      </c>
      <c r="AF283" s="340"/>
      <c r="AG283" s="34" t="s">
        <v>88</v>
      </c>
      <c r="AH283" s="43">
        <v>14012</v>
      </c>
      <c r="AI283" s="133">
        <f t="shared" ref="AI283" si="2193">IFERROR(AH283/AF281,"-")</f>
        <v>0.38137230886475598</v>
      </c>
    </row>
    <row r="284" spans="2:35" s="20" customFormat="1">
      <c r="B284" s="316"/>
      <c r="C284" s="351"/>
      <c r="D284" s="340"/>
      <c r="E284" s="34" t="s">
        <v>89</v>
      </c>
      <c r="F284" s="43">
        <v>5</v>
      </c>
      <c r="G284" s="122">
        <f t="shared" ref="G284" si="2194">IFERROR(F284/D281,"-")</f>
        <v>4.807692307692308E-2</v>
      </c>
      <c r="H284" s="340"/>
      <c r="I284" s="34" t="s">
        <v>89</v>
      </c>
      <c r="J284" s="43">
        <v>22</v>
      </c>
      <c r="K284" s="122">
        <f t="shared" ref="K284" si="2195">IFERROR(J284/H281,"-")</f>
        <v>0.1</v>
      </c>
      <c r="L284" s="340"/>
      <c r="M284" s="34" t="s">
        <v>89</v>
      </c>
      <c r="N284" s="43">
        <v>1217</v>
      </c>
      <c r="O284" s="122">
        <f t="shared" ref="O284" si="2196">IFERROR(N284/L281,"-")</f>
        <v>7.5915413885596653E-2</v>
      </c>
      <c r="P284" s="340"/>
      <c r="Q284" s="34" t="s">
        <v>89</v>
      </c>
      <c r="R284" s="43">
        <v>1340</v>
      </c>
      <c r="S284" s="133">
        <f t="shared" ref="S284" si="2197">IFERROR(R284/P281,"-")</f>
        <v>0.12403961862445617</v>
      </c>
      <c r="T284" s="340"/>
      <c r="U284" s="34" t="s">
        <v>89</v>
      </c>
      <c r="V284" s="43">
        <v>1037</v>
      </c>
      <c r="W284" s="122">
        <f t="shared" ref="W284" si="2198">IFERROR(V284/T281,"-")</f>
        <v>0.16911285061969994</v>
      </c>
      <c r="X284" s="340"/>
      <c r="Y284" s="34" t="s">
        <v>89</v>
      </c>
      <c r="Z284" s="43">
        <v>499</v>
      </c>
      <c r="AA284" s="122">
        <f t="shared" ref="AA284" si="2199">IFERROR(Z284/X281,"-")</f>
        <v>0.19692186266771902</v>
      </c>
      <c r="AB284" s="340"/>
      <c r="AC284" s="34" t="s">
        <v>89</v>
      </c>
      <c r="AD284" s="43">
        <v>188</v>
      </c>
      <c r="AE284" s="122">
        <f t="shared" ref="AE284" si="2200">IFERROR(AD284/AB281,"-")</f>
        <v>0.20501635768811341</v>
      </c>
      <c r="AF284" s="340"/>
      <c r="AG284" s="34" t="s">
        <v>89</v>
      </c>
      <c r="AH284" s="43">
        <v>4308</v>
      </c>
      <c r="AI284" s="133">
        <f t="shared" ref="AI284" si="2201">IFERROR(AH284/AF281,"-")</f>
        <v>0.11725320486649791</v>
      </c>
    </row>
    <row r="285" spans="2:35" s="20" customFormat="1">
      <c r="B285" s="316"/>
      <c r="C285" s="351"/>
      <c r="D285" s="340"/>
      <c r="E285" s="35" t="s">
        <v>90</v>
      </c>
      <c r="F285" s="44">
        <v>27</v>
      </c>
      <c r="G285" s="123">
        <f t="shared" ref="G285" si="2202">IFERROR(F285/D281,"-")</f>
        <v>0.25961538461538464</v>
      </c>
      <c r="H285" s="340"/>
      <c r="I285" s="35" t="s">
        <v>90</v>
      </c>
      <c r="J285" s="44">
        <v>69</v>
      </c>
      <c r="K285" s="123">
        <f t="shared" ref="K285" si="2203">IFERROR(J285/H281,"-")</f>
        <v>0.31363636363636366</v>
      </c>
      <c r="L285" s="340"/>
      <c r="M285" s="35" t="s">
        <v>90</v>
      </c>
      <c r="N285" s="44">
        <v>3259</v>
      </c>
      <c r="O285" s="123">
        <f t="shared" ref="O285" si="2204">IFERROR(N285/L281,"-")</f>
        <v>0.2032936186139355</v>
      </c>
      <c r="P285" s="340"/>
      <c r="Q285" s="35" t="s">
        <v>90</v>
      </c>
      <c r="R285" s="44">
        <v>2827</v>
      </c>
      <c r="S285" s="134">
        <f t="shared" ref="S285" si="2205">IFERROR(R285/P281,"-")</f>
        <v>0.26168656854577432</v>
      </c>
      <c r="T285" s="340"/>
      <c r="U285" s="35" t="s">
        <v>90</v>
      </c>
      <c r="V285" s="44">
        <v>1747</v>
      </c>
      <c r="W285" s="123">
        <f t="shared" ref="W285" si="2206">IFERROR(V285/T281,"-")</f>
        <v>0.28489889106327465</v>
      </c>
      <c r="X285" s="340"/>
      <c r="Y285" s="35" t="s">
        <v>90</v>
      </c>
      <c r="Z285" s="44">
        <v>756</v>
      </c>
      <c r="AA285" s="123">
        <f t="shared" ref="AA285" si="2207">IFERROR(Z285/X281,"-")</f>
        <v>0.2983425414364641</v>
      </c>
      <c r="AB285" s="340"/>
      <c r="AC285" s="35" t="s">
        <v>90</v>
      </c>
      <c r="AD285" s="44">
        <v>261</v>
      </c>
      <c r="AE285" s="123">
        <f t="shared" ref="AE285" si="2208">IFERROR(AD285/AB281,"-")</f>
        <v>0.28462377317339149</v>
      </c>
      <c r="AF285" s="340"/>
      <c r="AG285" s="35" t="s">
        <v>90</v>
      </c>
      <c r="AH285" s="44">
        <v>8946</v>
      </c>
      <c r="AI285" s="134">
        <f t="shared" ref="AI285" si="2209">IFERROR(AH285/AF281,"-")</f>
        <v>0.24348820119212869</v>
      </c>
    </row>
    <row r="286" spans="2:35" s="20" customFormat="1" ht="24">
      <c r="B286" s="299"/>
      <c r="C286" s="352"/>
      <c r="D286" s="341"/>
      <c r="E286" s="38" t="s">
        <v>176</v>
      </c>
      <c r="F286" s="45">
        <v>62</v>
      </c>
      <c r="G286" s="124">
        <f t="shared" ref="G286" si="2210">IFERROR(F286/D281,"-")</f>
        <v>0.59615384615384615</v>
      </c>
      <c r="H286" s="341"/>
      <c r="I286" s="38" t="s">
        <v>176</v>
      </c>
      <c r="J286" s="45">
        <v>147</v>
      </c>
      <c r="K286" s="124">
        <f t="shared" ref="K286" si="2211">IFERROR(J286/H281,"-")</f>
        <v>0.66818181818181821</v>
      </c>
      <c r="L286" s="341"/>
      <c r="M286" s="38" t="s">
        <v>176</v>
      </c>
      <c r="N286" s="45">
        <v>9313</v>
      </c>
      <c r="O286" s="124">
        <f t="shared" ref="O286" si="2212">IFERROR(N286/L281,"-")</f>
        <v>0.58093693468903995</v>
      </c>
      <c r="P286" s="341"/>
      <c r="Q286" s="38" t="s">
        <v>176</v>
      </c>
      <c r="R286" s="45">
        <v>7410</v>
      </c>
      <c r="S286" s="124">
        <f t="shared" ref="S286" si="2213">IFERROR(R286/P281,"-")</f>
        <v>0.6859205776173285</v>
      </c>
      <c r="T286" s="341"/>
      <c r="U286" s="38" t="s">
        <v>176</v>
      </c>
      <c r="V286" s="45">
        <v>4549</v>
      </c>
      <c r="W286" s="124">
        <f t="shared" ref="W286" si="2214">IFERROR(V286/T281,"-")</f>
        <v>0.74184605348988908</v>
      </c>
      <c r="X286" s="341"/>
      <c r="Y286" s="38" t="s">
        <v>176</v>
      </c>
      <c r="Z286" s="45">
        <v>1892</v>
      </c>
      <c r="AA286" s="124">
        <f t="shared" ref="AA286" si="2215">IFERROR(Z286/X281,"-")</f>
        <v>0.74664561957379638</v>
      </c>
      <c r="AB286" s="341"/>
      <c r="AC286" s="38" t="s">
        <v>176</v>
      </c>
      <c r="AD286" s="45">
        <v>638</v>
      </c>
      <c r="AE286" s="124">
        <f t="shared" ref="AE286" si="2216">IFERROR(AD286/AB281,"-")</f>
        <v>0.69574700109051257</v>
      </c>
      <c r="AF286" s="341"/>
      <c r="AG286" s="38" t="s">
        <v>176</v>
      </c>
      <c r="AH286" s="45">
        <v>24011</v>
      </c>
      <c r="AI286" s="124">
        <f t="shared" ref="AI286" si="2217">IFERROR(AH286/AF281,"-")</f>
        <v>0.65352059007648133</v>
      </c>
    </row>
    <row r="287" spans="2:35" s="20" customFormat="1">
      <c r="B287" s="298">
        <v>48</v>
      </c>
      <c r="C287" s="350" t="s">
        <v>28</v>
      </c>
      <c r="D287" s="339">
        <f>'市区町村別_在宅(医科)'!D54</f>
        <v>34</v>
      </c>
      <c r="E287" s="30" t="s">
        <v>86</v>
      </c>
      <c r="F287" s="242">
        <v>3</v>
      </c>
      <c r="G287" s="121">
        <f t="shared" ref="G287" si="2218">IFERROR(F287/D287,"-")</f>
        <v>8.8235294117647065E-2</v>
      </c>
      <c r="H287" s="339">
        <f>'市区町村別_在宅(医科)'!M54</f>
        <v>123</v>
      </c>
      <c r="I287" s="30" t="s">
        <v>86</v>
      </c>
      <c r="J287" s="242">
        <v>4</v>
      </c>
      <c r="K287" s="121">
        <f t="shared" ref="K287" si="2219">IFERROR(J287/H287,"-")</f>
        <v>3.2520325203252036E-2</v>
      </c>
      <c r="L287" s="339">
        <f>'市区町村別_在宅(医科)'!V54</f>
        <v>7990</v>
      </c>
      <c r="M287" s="30" t="s">
        <v>86</v>
      </c>
      <c r="N287" s="242">
        <v>418</v>
      </c>
      <c r="O287" s="121">
        <f t="shared" ref="O287" si="2220">IFERROR(N287/L287,"-")</f>
        <v>5.2315394242803508E-2</v>
      </c>
      <c r="P287" s="339">
        <f>'市区町村別_在宅(医科)'!AE54</f>
        <v>5532</v>
      </c>
      <c r="Q287" s="30" t="s">
        <v>86</v>
      </c>
      <c r="R287" s="242">
        <v>681</v>
      </c>
      <c r="S287" s="132">
        <f t="shared" ref="S287" si="2221">IFERROR(R287/P287,"-")</f>
        <v>0.12310195227765727</v>
      </c>
      <c r="T287" s="339">
        <f>'市区町村別_在宅(医科)'!AN54</f>
        <v>3547</v>
      </c>
      <c r="U287" s="30" t="s">
        <v>86</v>
      </c>
      <c r="V287" s="242">
        <v>786</v>
      </c>
      <c r="W287" s="121">
        <f t="shared" ref="W287" si="2222">IFERROR(V287/T287,"-")</f>
        <v>0.22159571468846914</v>
      </c>
      <c r="X287" s="339">
        <f>'市区町村別_在宅(医科)'!AW54</f>
        <v>1847</v>
      </c>
      <c r="Y287" s="30" t="s">
        <v>86</v>
      </c>
      <c r="Z287" s="242">
        <v>467</v>
      </c>
      <c r="AA287" s="121">
        <f t="shared" ref="AA287" si="2223">IFERROR(Z287/X287,"-")</f>
        <v>0.25284244721169463</v>
      </c>
      <c r="AB287" s="339">
        <f>'市区町村別_在宅(医科)'!BF54</f>
        <v>619</v>
      </c>
      <c r="AC287" s="30" t="s">
        <v>86</v>
      </c>
      <c r="AD287" s="242">
        <v>181</v>
      </c>
      <c r="AE287" s="121">
        <f t="shared" ref="AE287" si="2224">IFERROR(AD287/AB287,"-")</f>
        <v>0.29240710823909533</v>
      </c>
      <c r="AF287" s="339">
        <f>'市区町村別_在宅(医科)'!BO54</f>
        <v>19692</v>
      </c>
      <c r="AG287" s="30" t="s">
        <v>86</v>
      </c>
      <c r="AH287" s="242">
        <v>2540</v>
      </c>
      <c r="AI287" s="132">
        <f t="shared" ref="AI287" si="2225">IFERROR(AH287/AF287,"-")</f>
        <v>0.12898639041235019</v>
      </c>
    </row>
    <row r="288" spans="2:35" s="20" customFormat="1">
      <c r="B288" s="316"/>
      <c r="C288" s="351"/>
      <c r="D288" s="340"/>
      <c r="E288" s="31" t="s">
        <v>87</v>
      </c>
      <c r="F288" s="43">
        <v>8</v>
      </c>
      <c r="G288" s="122">
        <f t="shared" ref="G288" si="2226">IFERROR(F288/D287,"-")</f>
        <v>0.23529411764705882</v>
      </c>
      <c r="H288" s="340"/>
      <c r="I288" s="31" t="s">
        <v>87</v>
      </c>
      <c r="J288" s="43">
        <v>38</v>
      </c>
      <c r="K288" s="122">
        <f t="shared" ref="K288" si="2227">IFERROR(J288/H287,"-")</f>
        <v>0.30894308943089432</v>
      </c>
      <c r="L288" s="340"/>
      <c r="M288" s="31" t="s">
        <v>87</v>
      </c>
      <c r="N288" s="43">
        <v>1755</v>
      </c>
      <c r="O288" s="122">
        <f t="shared" ref="O288" si="2228">IFERROR(N288/L287,"-")</f>
        <v>0.21964956195244056</v>
      </c>
      <c r="P288" s="340"/>
      <c r="Q288" s="31" t="s">
        <v>87</v>
      </c>
      <c r="R288" s="43">
        <v>1604</v>
      </c>
      <c r="S288" s="133">
        <f t="shared" ref="S288" si="2229">IFERROR(R288/P287,"-")</f>
        <v>0.28994938539407084</v>
      </c>
      <c r="T288" s="340"/>
      <c r="U288" s="31" t="s">
        <v>87</v>
      </c>
      <c r="V288" s="43">
        <v>1176</v>
      </c>
      <c r="W288" s="122">
        <f t="shared" ref="W288" si="2230">IFERROR(V288/T287,"-")</f>
        <v>0.33154778686213704</v>
      </c>
      <c r="X288" s="340"/>
      <c r="Y288" s="31" t="s">
        <v>87</v>
      </c>
      <c r="Z288" s="43">
        <v>581</v>
      </c>
      <c r="AA288" s="122">
        <f t="shared" ref="AA288" si="2231">IFERROR(Z288/X287,"-")</f>
        <v>0.31456415809420685</v>
      </c>
      <c r="AB288" s="340"/>
      <c r="AC288" s="31" t="s">
        <v>87</v>
      </c>
      <c r="AD288" s="43">
        <v>176</v>
      </c>
      <c r="AE288" s="122">
        <f t="shared" ref="AE288" si="2232">IFERROR(AD288/AB287,"-")</f>
        <v>0.28432956381260099</v>
      </c>
      <c r="AF288" s="340"/>
      <c r="AG288" s="31" t="s">
        <v>87</v>
      </c>
      <c r="AH288" s="43">
        <v>5338</v>
      </c>
      <c r="AI288" s="133">
        <f t="shared" ref="AI288" si="2233">IFERROR(AH288/AF287,"-")</f>
        <v>0.27107454803981312</v>
      </c>
    </row>
    <row r="289" spans="2:35" s="20" customFormat="1">
      <c r="B289" s="316"/>
      <c r="C289" s="351"/>
      <c r="D289" s="340"/>
      <c r="E289" s="34" t="s">
        <v>88</v>
      </c>
      <c r="F289" s="43">
        <v>9</v>
      </c>
      <c r="G289" s="122">
        <f t="shared" ref="G289" si="2234">IFERROR(F289/D287,"-")</f>
        <v>0.26470588235294118</v>
      </c>
      <c r="H289" s="340"/>
      <c r="I289" s="34" t="s">
        <v>88</v>
      </c>
      <c r="J289" s="43">
        <v>39</v>
      </c>
      <c r="K289" s="122">
        <f t="shared" ref="K289" si="2235">IFERROR(J289/H287,"-")</f>
        <v>0.31707317073170732</v>
      </c>
      <c r="L289" s="340"/>
      <c r="M289" s="34" t="s">
        <v>88</v>
      </c>
      <c r="N289" s="43">
        <v>2816</v>
      </c>
      <c r="O289" s="122">
        <f t="shared" ref="O289" si="2236">IFERROR(N289/L287,"-")</f>
        <v>0.35244055068836044</v>
      </c>
      <c r="P289" s="340"/>
      <c r="Q289" s="34" t="s">
        <v>88</v>
      </c>
      <c r="R289" s="43">
        <v>2234</v>
      </c>
      <c r="S289" s="133">
        <f t="shared" ref="S289" si="2237">IFERROR(R289/P287,"-")</f>
        <v>0.40383224873463486</v>
      </c>
      <c r="T289" s="340"/>
      <c r="U289" s="34" t="s">
        <v>88</v>
      </c>
      <c r="V289" s="43">
        <v>1500</v>
      </c>
      <c r="W289" s="122">
        <f t="shared" ref="W289" si="2238">IFERROR(V289/T287,"-")</f>
        <v>0.42289258528333801</v>
      </c>
      <c r="X289" s="340"/>
      <c r="Y289" s="34" t="s">
        <v>88</v>
      </c>
      <c r="Z289" s="43">
        <v>764</v>
      </c>
      <c r="AA289" s="122">
        <f t="shared" ref="AA289" si="2239">IFERROR(Z289/X287,"-")</f>
        <v>0.41364374661613429</v>
      </c>
      <c r="AB289" s="340"/>
      <c r="AC289" s="34" t="s">
        <v>88</v>
      </c>
      <c r="AD289" s="43">
        <v>194</v>
      </c>
      <c r="AE289" s="122">
        <f t="shared" ref="AE289" si="2240">IFERROR(AD289/AB287,"-")</f>
        <v>0.31340872374798062</v>
      </c>
      <c r="AF289" s="340"/>
      <c r="AG289" s="34" t="s">
        <v>88</v>
      </c>
      <c r="AH289" s="43">
        <v>7556</v>
      </c>
      <c r="AI289" s="133">
        <f t="shared" ref="AI289" si="2241">IFERROR(AH289/AF287,"-")</f>
        <v>0.3837091204550071</v>
      </c>
    </row>
    <row r="290" spans="2:35" s="20" customFormat="1">
      <c r="B290" s="316"/>
      <c r="C290" s="351"/>
      <c r="D290" s="340"/>
      <c r="E290" s="34" t="s">
        <v>89</v>
      </c>
      <c r="F290" s="43">
        <v>1</v>
      </c>
      <c r="G290" s="122">
        <f t="shared" ref="G290" si="2242">IFERROR(F290/D287,"-")</f>
        <v>2.9411764705882353E-2</v>
      </c>
      <c r="H290" s="340"/>
      <c r="I290" s="34" t="s">
        <v>89</v>
      </c>
      <c r="J290" s="43">
        <v>9</v>
      </c>
      <c r="K290" s="122">
        <f t="shared" ref="K290" si="2243">IFERROR(J290/H287,"-")</f>
        <v>7.3170731707317069E-2</v>
      </c>
      <c r="L290" s="340"/>
      <c r="M290" s="34" t="s">
        <v>89</v>
      </c>
      <c r="N290" s="43">
        <v>566</v>
      </c>
      <c r="O290" s="122">
        <f t="shared" ref="O290" si="2244">IFERROR(N290/L287,"-")</f>
        <v>7.083854818523154E-2</v>
      </c>
      <c r="P290" s="340"/>
      <c r="Q290" s="34" t="s">
        <v>89</v>
      </c>
      <c r="R290" s="43">
        <v>594</v>
      </c>
      <c r="S290" s="133">
        <f t="shared" ref="S290" si="2245">IFERROR(R290/P287,"-")</f>
        <v>0.10737527114967461</v>
      </c>
      <c r="T290" s="340"/>
      <c r="U290" s="34" t="s">
        <v>89</v>
      </c>
      <c r="V290" s="43">
        <v>612</v>
      </c>
      <c r="W290" s="122">
        <f t="shared" ref="W290" si="2246">IFERROR(V290/T287,"-")</f>
        <v>0.17254017479560191</v>
      </c>
      <c r="X290" s="340"/>
      <c r="Y290" s="34" t="s">
        <v>89</v>
      </c>
      <c r="Z290" s="43">
        <v>360</v>
      </c>
      <c r="AA290" s="122">
        <f t="shared" ref="AA290" si="2247">IFERROR(Z290/X287,"-")</f>
        <v>0.19491066594477532</v>
      </c>
      <c r="AB290" s="340"/>
      <c r="AC290" s="34" t="s">
        <v>89</v>
      </c>
      <c r="AD290" s="43">
        <v>124</v>
      </c>
      <c r="AE290" s="122">
        <f t="shared" ref="AE290" si="2248">IFERROR(AD290/AB287,"-")</f>
        <v>0.20032310177705978</v>
      </c>
      <c r="AF290" s="340"/>
      <c r="AG290" s="34" t="s">
        <v>89</v>
      </c>
      <c r="AH290" s="43">
        <v>2266</v>
      </c>
      <c r="AI290" s="133">
        <f t="shared" ref="AI290" si="2249">IFERROR(AH290/AF287,"-")</f>
        <v>0.1150721105017266</v>
      </c>
    </row>
    <row r="291" spans="2:35" s="20" customFormat="1">
      <c r="B291" s="316"/>
      <c r="C291" s="351"/>
      <c r="D291" s="340"/>
      <c r="E291" s="35" t="s">
        <v>90</v>
      </c>
      <c r="F291" s="44">
        <v>4</v>
      </c>
      <c r="G291" s="123">
        <f t="shared" ref="G291" si="2250">IFERROR(F291/D287,"-")</f>
        <v>0.11764705882352941</v>
      </c>
      <c r="H291" s="340"/>
      <c r="I291" s="35" t="s">
        <v>90</v>
      </c>
      <c r="J291" s="44">
        <v>31</v>
      </c>
      <c r="K291" s="123">
        <f t="shared" ref="K291" si="2251">IFERROR(J291/H287,"-")</f>
        <v>0.25203252032520324</v>
      </c>
      <c r="L291" s="340"/>
      <c r="M291" s="35" t="s">
        <v>90</v>
      </c>
      <c r="N291" s="44">
        <v>1554</v>
      </c>
      <c r="O291" s="123">
        <f t="shared" ref="O291" si="2252">IFERROR(N291/L287,"-")</f>
        <v>0.19449311639549438</v>
      </c>
      <c r="P291" s="340"/>
      <c r="Q291" s="35" t="s">
        <v>90</v>
      </c>
      <c r="R291" s="44">
        <v>1346</v>
      </c>
      <c r="S291" s="134">
        <f t="shared" ref="S291" si="2253">IFERROR(R291/P287,"-")</f>
        <v>0.2433116413593637</v>
      </c>
      <c r="T291" s="340"/>
      <c r="U291" s="35" t="s">
        <v>90</v>
      </c>
      <c r="V291" s="44">
        <v>978</v>
      </c>
      <c r="W291" s="123">
        <f t="shared" ref="W291" si="2254">IFERROR(V291/T287,"-")</f>
        <v>0.27572596560473639</v>
      </c>
      <c r="X291" s="340"/>
      <c r="Y291" s="35" t="s">
        <v>90</v>
      </c>
      <c r="Z291" s="44">
        <v>494</v>
      </c>
      <c r="AA291" s="123">
        <f t="shared" ref="AA291" si="2255">IFERROR(Z291/X287,"-")</f>
        <v>0.2674607471575528</v>
      </c>
      <c r="AB291" s="340"/>
      <c r="AC291" s="35" t="s">
        <v>90</v>
      </c>
      <c r="AD291" s="44">
        <v>134</v>
      </c>
      <c r="AE291" s="123">
        <f t="shared" ref="AE291" si="2256">IFERROR(AD291/AB287,"-")</f>
        <v>0.21647819063004847</v>
      </c>
      <c r="AF291" s="340"/>
      <c r="AG291" s="35" t="s">
        <v>90</v>
      </c>
      <c r="AH291" s="44">
        <v>4541</v>
      </c>
      <c r="AI291" s="134">
        <f t="shared" ref="AI291" si="2257">IFERROR(AH291/AF287,"-")</f>
        <v>0.23060125939467804</v>
      </c>
    </row>
    <row r="292" spans="2:35" s="20" customFormat="1" ht="24">
      <c r="B292" s="299"/>
      <c r="C292" s="352"/>
      <c r="D292" s="341"/>
      <c r="E292" s="38" t="s">
        <v>176</v>
      </c>
      <c r="F292" s="45">
        <v>20</v>
      </c>
      <c r="G292" s="124">
        <f t="shared" ref="G292" si="2258">IFERROR(F292/D287,"-")</f>
        <v>0.58823529411764708</v>
      </c>
      <c r="H292" s="341"/>
      <c r="I292" s="38" t="s">
        <v>176</v>
      </c>
      <c r="J292" s="45">
        <v>89</v>
      </c>
      <c r="K292" s="124">
        <f t="shared" ref="K292" si="2259">IFERROR(J292/H287,"-")</f>
        <v>0.72357723577235777</v>
      </c>
      <c r="L292" s="341"/>
      <c r="M292" s="38" t="s">
        <v>176</v>
      </c>
      <c r="N292" s="45">
        <v>4584</v>
      </c>
      <c r="O292" s="124">
        <f t="shared" ref="O292" si="2260">IFERROR(N292/L287,"-")</f>
        <v>0.57371714643304128</v>
      </c>
      <c r="P292" s="341"/>
      <c r="Q292" s="38" t="s">
        <v>176</v>
      </c>
      <c r="R292" s="45">
        <v>3775</v>
      </c>
      <c r="S292" s="124">
        <f t="shared" ref="S292" si="2261">IFERROR(R292/P287,"-")</f>
        <v>0.68239334779464933</v>
      </c>
      <c r="T292" s="341"/>
      <c r="U292" s="38" t="s">
        <v>176</v>
      </c>
      <c r="V292" s="45">
        <v>2705</v>
      </c>
      <c r="W292" s="124">
        <f t="shared" ref="W292" si="2262">IFERROR(V292/T287,"-")</f>
        <v>0.76261629546095289</v>
      </c>
      <c r="X292" s="341"/>
      <c r="Y292" s="38" t="s">
        <v>176</v>
      </c>
      <c r="Z292" s="45">
        <v>1400</v>
      </c>
      <c r="AA292" s="124">
        <f t="shared" ref="AA292" si="2263">IFERROR(Z292/X287,"-")</f>
        <v>0.7579859231185706</v>
      </c>
      <c r="AB292" s="341"/>
      <c r="AC292" s="38" t="s">
        <v>176</v>
      </c>
      <c r="AD292" s="45">
        <v>446</v>
      </c>
      <c r="AE292" s="124">
        <f t="shared" ref="AE292" si="2264">IFERROR(AD292/AB287,"-")</f>
        <v>0.72051696284329558</v>
      </c>
      <c r="AF292" s="341"/>
      <c r="AG292" s="38" t="s">
        <v>176</v>
      </c>
      <c r="AH292" s="45">
        <v>13019</v>
      </c>
      <c r="AI292" s="124">
        <f t="shared" ref="AI292" si="2265">IFERROR(AH292/AF287,"-")</f>
        <v>0.66113142392849888</v>
      </c>
    </row>
    <row r="293" spans="2:35" s="20" customFormat="1">
      <c r="B293" s="298">
        <v>49</v>
      </c>
      <c r="C293" s="350" t="s">
        <v>29</v>
      </c>
      <c r="D293" s="339">
        <f>'市区町村別_在宅(医科)'!D55</f>
        <v>13</v>
      </c>
      <c r="E293" s="30" t="s">
        <v>86</v>
      </c>
      <c r="F293" s="242">
        <v>0</v>
      </c>
      <c r="G293" s="121">
        <f t="shared" ref="G293" si="2266">IFERROR(F293/D293,"-")</f>
        <v>0</v>
      </c>
      <c r="H293" s="339">
        <f>'市区町村別_在宅(医科)'!M55</f>
        <v>46</v>
      </c>
      <c r="I293" s="30" t="s">
        <v>86</v>
      </c>
      <c r="J293" s="242">
        <v>3</v>
      </c>
      <c r="K293" s="121">
        <f t="shared" ref="K293" si="2267">IFERROR(J293/H293,"-")</f>
        <v>6.5217391304347824E-2</v>
      </c>
      <c r="L293" s="339">
        <f>'市区町村別_在宅(医科)'!V55</f>
        <v>8513</v>
      </c>
      <c r="M293" s="30" t="s">
        <v>86</v>
      </c>
      <c r="N293" s="242">
        <v>598</v>
      </c>
      <c r="O293" s="121">
        <f t="shared" ref="O293" si="2268">IFERROR(N293/L293,"-")</f>
        <v>7.0245506871843069E-2</v>
      </c>
      <c r="P293" s="339">
        <f>'市区町村別_在宅(医科)'!AE55</f>
        <v>6076</v>
      </c>
      <c r="Q293" s="30" t="s">
        <v>86</v>
      </c>
      <c r="R293" s="242">
        <v>816</v>
      </c>
      <c r="S293" s="132">
        <f t="shared" ref="S293" si="2269">IFERROR(R293/P293,"-")</f>
        <v>0.13429888084265965</v>
      </c>
      <c r="T293" s="339">
        <f>'市区町村別_在宅(医科)'!AN55</f>
        <v>3372</v>
      </c>
      <c r="U293" s="30" t="s">
        <v>86</v>
      </c>
      <c r="V293" s="242">
        <v>766</v>
      </c>
      <c r="W293" s="121">
        <f t="shared" ref="W293" si="2270">IFERROR(V293/T293,"-")</f>
        <v>0.22716488730723605</v>
      </c>
      <c r="X293" s="339">
        <f>'市区町村別_在宅(医科)'!AW55</f>
        <v>1491</v>
      </c>
      <c r="Y293" s="30" t="s">
        <v>86</v>
      </c>
      <c r="Z293" s="242">
        <v>366</v>
      </c>
      <c r="AA293" s="121">
        <f t="shared" ref="AA293" si="2271">IFERROR(Z293/X293,"-")</f>
        <v>0.24547283702213279</v>
      </c>
      <c r="AB293" s="339">
        <f>'市区町村別_在宅(医科)'!BF55</f>
        <v>529</v>
      </c>
      <c r="AC293" s="30" t="s">
        <v>86</v>
      </c>
      <c r="AD293" s="242">
        <v>128</v>
      </c>
      <c r="AE293" s="121">
        <f t="shared" ref="AE293" si="2272">IFERROR(AD293/AB293,"-")</f>
        <v>0.24196597353497165</v>
      </c>
      <c r="AF293" s="339">
        <f>'市区町村別_在宅(医科)'!BO55</f>
        <v>20040</v>
      </c>
      <c r="AG293" s="30" t="s">
        <v>86</v>
      </c>
      <c r="AH293" s="242">
        <v>2677</v>
      </c>
      <c r="AI293" s="132">
        <f t="shared" ref="AI293" si="2273">IFERROR(AH293/AF293,"-")</f>
        <v>0.13358283433133733</v>
      </c>
    </row>
    <row r="294" spans="2:35" s="20" customFormat="1">
      <c r="B294" s="316"/>
      <c r="C294" s="351"/>
      <c r="D294" s="340"/>
      <c r="E294" s="31" t="s">
        <v>87</v>
      </c>
      <c r="F294" s="43">
        <v>1</v>
      </c>
      <c r="G294" s="122">
        <f t="shared" ref="G294" si="2274">IFERROR(F294/D293,"-")</f>
        <v>7.6923076923076927E-2</v>
      </c>
      <c r="H294" s="340"/>
      <c r="I294" s="31" t="s">
        <v>87</v>
      </c>
      <c r="J294" s="43">
        <v>13</v>
      </c>
      <c r="K294" s="122">
        <f t="shared" ref="K294" si="2275">IFERROR(J294/H293,"-")</f>
        <v>0.28260869565217389</v>
      </c>
      <c r="L294" s="340"/>
      <c r="M294" s="31" t="s">
        <v>87</v>
      </c>
      <c r="N294" s="43">
        <v>2054</v>
      </c>
      <c r="O294" s="122">
        <f t="shared" ref="O294" si="2276">IFERROR(N294/L293,"-")</f>
        <v>0.24127804534241748</v>
      </c>
      <c r="P294" s="340"/>
      <c r="Q294" s="31" t="s">
        <v>87</v>
      </c>
      <c r="R294" s="43">
        <v>1945</v>
      </c>
      <c r="S294" s="133">
        <f t="shared" ref="S294" si="2277">IFERROR(R294/P293,"-")</f>
        <v>0.32011191573403552</v>
      </c>
      <c r="T294" s="340"/>
      <c r="U294" s="31" t="s">
        <v>87</v>
      </c>
      <c r="V294" s="43">
        <v>1117</v>
      </c>
      <c r="W294" s="122">
        <f t="shared" ref="W294" si="2278">IFERROR(V294/T293,"-")</f>
        <v>0.33125741399762754</v>
      </c>
      <c r="X294" s="340"/>
      <c r="Y294" s="31" t="s">
        <v>87</v>
      </c>
      <c r="Z294" s="43">
        <v>486</v>
      </c>
      <c r="AA294" s="122">
        <f t="shared" ref="AA294" si="2279">IFERROR(Z294/X293,"-")</f>
        <v>0.32595573440643866</v>
      </c>
      <c r="AB294" s="340"/>
      <c r="AC294" s="31" t="s">
        <v>87</v>
      </c>
      <c r="AD294" s="43">
        <v>149</v>
      </c>
      <c r="AE294" s="122">
        <f t="shared" ref="AE294" si="2280">IFERROR(AD294/AB293,"-")</f>
        <v>0.28166351606805295</v>
      </c>
      <c r="AF294" s="340"/>
      <c r="AG294" s="31" t="s">
        <v>87</v>
      </c>
      <c r="AH294" s="43">
        <v>5765</v>
      </c>
      <c r="AI294" s="133">
        <f t="shared" ref="AI294" si="2281">IFERROR(AH294/AF293,"-")</f>
        <v>0.28767465069860282</v>
      </c>
    </row>
    <row r="295" spans="2:35" s="20" customFormat="1">
      <c r="B295" s="316"/>
      <c r="C295" s="351"/>
      <c r="D295" s="340"/>
      <c r="E295" s="34" t="s">
        <v>88</v>
      </c>
      <c r="F295" s="43">
        <v>3</v>
      </c>
      <c r="G295" s="122">
        <f t="shared" ref="G295" si="2282">IFERROR(F295/D293,"-")</f>
        <v>0.23076923076923078</v>
      </c>
      <c r="H295" s="340"/>
      <c r="I295" s="34" t="s">
        <v>88</v>
      </c>
      <c r="J295" s="43">
        <v>16</v>
      </c>
      <c r="K295" s="122">
        <f t="shared" ref="K295" si="2283">IFERROR(J295/H293,"-")</f>
        <v>0.34782608695652173</v>
      </c>
      <c r="L295" s="340"/>
      <c r="M295" s="34" t="s">
        <v>88</v>
      </c>
      <c r="N295" s="43">
        <v>3217</v>
      </c>
      <c r="O295" s="122">
        <f t="shared" ref="O295" si="2284">IFERROR(N295/L293,"-")</f>
        <v>0.37789263479384472</v>
      </c>
      <c r="P295" s="340"/>
      <c r="Q295" s="34" t="s">
        <v>88</v>
      </c>
      <c r="R295" s="43">
        <v>2619</v>
      </c>
      <c r="S295" s="133">
        <f t="shared" ref="S295" si="2285">IFERROR(R295/P293,"-")</f>
        <v>0.43104015799868334</v>
      </c>
      <c r="T295" s="340"/>
      <c r="U295" s="34" t="s">
        <v>88</v>
      </c>
      <c r="V295" s="43">
        <v>1468</v>
      </c>
      <c r="W295" s="122">
        <f t="shared" ref="W295" si="2286">IFERROR(V295/T293,"-")</f>
        <v>0.43534994068801897</v>
      </c>
      <c r="X295" s="340"/>
      <c r="Y295" s="34" t="s">
        <v>88</v>
      </c>
      <c r="Z295" s="43">
        <v>553</v>
      </c>
      <c r="AA295" s="122">
        <f t="shared" ref="AA295" si="2287">IFERROR(Z295/X293,"-")</f>
        <v>0.37089201877934275</v>
      </c>
      <c r="AB295" s="340"/>
      <c r="AC295" s="34" t="s">
        <v>88</v>
      </c>
      <c r="AD295" s="43">
        <v>144</v>
      </c>
      <c r="AE295" s="122">
        <f t="shared" ref="AE295" si="2288">IFERROR(AD295/AB293,"-")</f>
        <v>0.27221172022684309</v>
      </c>
      <c r="AF295" s="340"/>
      <c r="AG295" s="34" t="s">
        <v>88</v>
      </c>
      <c r="AH295" s="43">
        <v>8020</v>
      </c>
      <c r="AI295" s="133">
        <f t="shared" ref="AI295" si="2289">IFERROR(AH295/AF293,"-")</f>
        <v>0.40019960079840322</v>
      </c>
    </row>
    <row r="296" spans="2:35" s="20" customFormat="1">
      <c r="B296" s="316"/>
      <c r="C296" s="351"/>
      <c r="D296" s="340"/>
      <c r="E296" s="34" t="s">
        <v>89</v>
      </c>
      <c r="F296" s="43">
        <v>1</v>
      </c>
      <c r="G296" s="122">
        <f t="shared" ref="G296" si="2290">IFERROR(F296/D293,"-")</f>
        <v>7.6923076923076927E-2</v>
      </c>
      <c r="H296" s="340"/>
      <c r="I296" s="34" t="s">
        <v>89</v>
      </c>
      <c r="J296" s="43">
        <v>4</v>
      </c>
      <c r="K296" s="122">
        <f t="shared" ref="K296" si="2291">IFERROR(J296/H293,"-")</f>
        <v>8.6956521739130432E-2</v>
      </c>
      <c r="L296" s="340"/>
      <c r="M296" s="34" t="s">
        <v>89</v>
      </c>
      <c r="N296" s="43">
        <v>766</v>
      </c>
      <c r="O296" s="122">
        <f t="shared" ref="O296" si="2292">IFERROR(N296/L293,"-")</f>
        <v>8.998003054152473E-2</v>
      </c>
      <c r="P296" s="340"/>
      <c r="Q296" s="34" t="s">
        <v>89</v>
      </c>
      <c r="R296" s="43">
        <v>812</v>
      </c>
      <c r="S296" s="133">
        <f t="shared" ref="S296" si="2293">IFERROR(R296/P293,"-")</f>
        <v>0.13364055299539171</v>
      </c>
      <c r="T296" s="340"/>
      <c r="U296" s="34" t="s">
        <v>89</v>
      </c>
      <c r="V296" s="43">
        <v>604</v>
      </c>
      <c r="W296" s="122">
        <f t="shared" ref="W296" si="2294">IFERROR(V296/T293,"-")</f>
        <v>0.17912218268090155</v>
      </c>
      <c r="X296" s="340"/>
      <c r="Y296" s="34" t="s">
        <v>89</v>
      </c>
      <c r="Z296" s="43">
        <v>284</v>
      </c>
      <c r="AA296" s="122">
        <f t="shared" ref="AA296" si="2295">IFERROR(Z296/X293,"-")</f>
        <v>0.19047619047619047</v>
      </c>
      <c r="AB296" s="340"/>
      <c r="AC296" s="34" t="s">
        <v>89</v>
      </c>
      <c r="AD296" s="43">
        <v>97</v>
      </c>
      <c r="AE296" s="122">
        <f t="shared" ref="AE296" si="2296">IFERROR(AD296/AB293,"-")</f>
        <v>0.1833648393194707</v>
      </c>
      <c r="AF296" s="340"/>
      <c r="AG296" s="34" t="s">
        <v>89</v>
      </c>
      <c r="AH296" s="43">
        <v>2568</v>
      </c>
      <c r="AI296" s="133">
        <f t="shared" ref="AI296" si="2297">IFERROR(AH296/AF293,"-")</f>
        <v>0.1281437125748503</v>
      </c>
    </row>
    <row r="297" spans="2:35" s="20" customFormat="1">
      <c r="B297" s="316"/>
      <c r="C297" s="351"/>
      <c r="D297" s="340"/>
      <c r="E297" s="35" t="s">
        <v>90</v>
      </c>
      <c r="F297" s="44">
        <v>0</v>
      </c>
      <c r="G297" s="123">
        <f t="shared" ref="G297" si="2298">IFERROR(F297/D293,"-")</f>
        <v>0</v>
      </c>
      <c r="H297" s="340"/>
      <c r="I297" s="35" t="s">
        <v>90</v>
      </c>
      <c r="J297" s="44">
        <v>10</v>
      </c>
      <c r="K297" s="123">
        <f t="shared" ref="K297" si="2299">IFERROR(J297/H293,"-")</f>
        <v>0.21739130434782608</v>
      </c>
      <c r="L297" s="340"/>
      <c r="M297" s="35" t="s">
        <v>90</v>
      </c>
      <c r="N297" s="44">
        <v>1814</v>
      </c>
      <c r="O297" s="123">
        <f t="shared" ref="O297" si="2300">IFERROR(N297/L293,"-")</f>
        <v>0.21308586867144366</v>
      </c>
      <c r="P297" s="340"/>
      <c r="Q297" s="35" t="s">
        <v>90</v>
      </c>
      <c r="R297" s="44">
        <v>1701</v>
      </c>
      <c r="S297" s="134">
        <f t="shared" ref="S297" si="2301">IFERROR(R297/P293,"-")</f>
        <v>0.27995391705069123</v>
      </c>
      <c r="T297" s="340"/>
      <c r="U297" s="35" t="s">
        <v>90</v>
      </c>
      <c r="V297" s="44">
        <v>997</v>
      </c>
      <c r="W297" s="123">
        <f t="shared" ref="W297" si="2302">IFERROR(V297/T293,"-")</f>
        <v>0.2956702253855279</v>
      </c>
      <c r="X297" s="340"/>
      <c r="Y297" s="35" t="s">
        <v>90</v>
      </c>
      <c r="Z297" s="44">
        <v>467</v>
      </c>
      <c r="AA297" s="123">
        <f t="shared" ref="AA297" si="2303">IFERROR(Z297/X293,"-")</f>
        <v>0.31321260898725689</v>
      </c>
      <c r="AB297" s="340"/>
      <c r="AC297" s="35" t="s">
        <v>90</v>
      </c>
      <c r="AD297" s="44">
        <v>157</v>
      </c>
      <c r="AE297" s="123">
        <f t="shared" ref="AE297" si="2304">IFERROR(AD297/AB293,"-")</f>
        <v>0.29678638941398866</v>
      </c>
      <c r="AF297" s="340"/>
      <c r="AG297" s="35" t="s">
        <v>90</v>
      </c>
      <c r="AH297" s="44">
        <v>5146</v>
      </c>
      <c r="AI297" s="134">
        <f t="shared" ref="AI297" si="2305">IFERROR(AH297/AF293,"-")</f>
        <v>0.2567864271457086</v>
      </c>
    </row>
    <row r="298" spans="2:35" s="20" customFormat="1" ht="24">
      <c r="B298" s="299"/>
      <c r="C298" s="352"/>
      <c r="D298" s="341"/>
      <c r="E298" s="38" t="s">
        <v>176</v>
      </c>
      <c r="F298" s="45">
        <v>4</v>
      </c>
      <c r="G298" s="124">
        <f t="shared" ref="G298" si="2306">IFERROR(F298/D293,"-")</f>
        <v>0.30769230769230771</v>
      </c>
      <c r="H298" s="341"/>
      <c r="I298" s="38" t="s">
        <v>176</v>
      </c>
      <c r="J298" s="45">
        <v>27</v>
      </c>
      <c r="K298" s="124">
        <f t="shared" ref="K298" si="2307">IFERROR(J298/H293,"-")</f>
        <v>0.58695652173913049</v>
      </c>
      <c r="L298" s="341"/>
      <c r="M298" s="38" t="s">
        <v>176</v>
      </c>
      <c r="N298" s="45">
        <v>5225</v>
      </c>
      <c r="O298" s="124">
        <f t="shared" ref="O298" si="2308">IFERROR(N298/L293,"-")</f>
        <v>0.61376717960765892</v>
      </c>
      <c r="P298" s="341"/>
      <c r="Q298" s="38" t="s">
        <v>176</v>
      </c>
      <c r="R298" s="45">
        <v>4379</v>
      </c>
      <c r="S298" s="124">
        <f t="shared" ref="S298" si="2309">IFERROR(R298/P293,"-")</f>
        <v>0.72070441079657666</v>
      </c>
      <c r="T298" s="341"/>
      <c r="U298" s="38" t="s">
        <v>176</v>
      </c>
      <c r="V298" s="45">
        <v>2576</v>
      </c>
      <c r="W298" s="124">
        <f t="shared" ref="W298" si="2310">IFERROR(V298/T293,"-")</f>
        <v>0.76393831553973901</v>
      </c>
      <c r="X298" s="341"/>
      <c r="Y298" s="38" t="s">
        <v>176</v>
      </c>
      <c r="Z298" s="45">
        <v>1110</v>
      </c>
      <c r="AA298" s="124">
        <f t="shared" ref="AA298" si="2311">IFERROR(Z298/X293,"-")</f>
        <v>0.74446680080482897</v>
      </c>
      <c r="AB298" s="341"/>
      <c r="AC298" s="38" t="s">
        <v>176</v>
      </c>
      <c r="AD298" s="45">
        <v>363</v>
      </c>
      <c r="AE298" s="124">
        <f t="shared" ref="AE298" si="2312">IFERROR(AD298/AB293,"-")</f>
        <v>0.68620037807183365</v>
      </c>
      <c r="AF298" s="341"/>
      <c r="AG298" s="38" t="s">
        <v>176</v>
      </c>
      <c r="AH298" s="45">
        <v>13684</v>
      </c>
      <c r="AI298" s="124">
        <f t="shared" ref="AI298" si="2313">IFERROR(AH298/AF293,"-")</f>
        <v>0.6828343313373253</v>
      </c>
    </row>
    <row r="299" spans="2:35" s="20" customFormat="1">
      <c r="B299" s="298">
        <v>50</v>
      </c>
      <c r="C299" s="350" t="s">
        <v>18</v>
      </c>
      <c r="D299" s="339">
        <f>'市区町村別_在宅(医科)'!D56</f>
        <v>56</v>
      </c>
      <c r="E299" s="30" t="s">
        <v>86</v>
      </c>
      <c r="F299" s="242">
        <v>2</v>
      </c>
      <c r="G299" s="121">
        <f t="shared" ref="G299" si="2314">IFERROR(F299/D299,"-")</f>
        <v>3.5714285714285712E-2</v>
      </c>
      <c r="H299" s="339">
        <f>'市区町村別_在宅(医科)'!M56</f>
        <v>160</v>
      </c>
      <c r="I299" s="30" t="s">
        <v>86</v>
      </c>
      <c r="J299" s="242">
        <v>6</v>
      </c>
      <c r="K299" s="121">
        <f t="shared" ref="K299" si="2315">IFERROR(J299/H299,"-")</f>
        <v>3.7499999999999999E-2</v>
      </c>
      <c r="L299" s="339">
        <f>'市区町村別_在宅(医科)'!V56</f>
        <v>7800</v>
      </c>
      <c r="M299" s="30" t="s">
        <v>86</v>
      </c>
      <c r="N299" s="242">
        <v>437</v>
      </c>
      <c r="O299" s="121">
        <f t="shared" ref="O299" si="2316">IFERROR(N299/L299,"-")</f>
        <v>5.6025641025641025E-2</v>
      </c>
      <c r="P299" s="339">
        <f>'市区町村別_在宅(医科)'!AE56</f>
        <v>5268</v>
      </c>
      <c r="Q299" s="30" t="s">
        <v>86</v>
      </c>
      <c r="R299" s="242">
        <v>600</v>
      </c>
      <c r="S299" s="132">
        <f t="shared" ref="S299" si="2317">IFERROR(R299/P299,"-")</f>
        <v>0.11389521640091116</v>
      </c>
      <c r="T299" s="339">
        <f>'市区町村別_在宅(医科)'!AN56</f>
        <v>2904</v>
      </c>
      <c r="U299" s="30" t="s">
        <v>86</v>
      </c>
      <c r="V299" s="242">
        <v>600</v>
      </c>
      <c r="W299" s="121">
        <f t="shared" ref="W299" si="2318">IFERROR(V299/T299,"-")</f>
        <v>0.20661157024793389</v>
      </c>
      <c r="X299" s="339">
        <f>'市区町村別_在宅(医科)'!AW56</f>
        <v>1197</v>
      </c>
      <c r="Y299" s="30" t="s">
        <v>86</v>
      </c>
      <c r="Z299" s="242">
        <v>317</v>
      </c>
      <c r="AA299" s="121">
        <f t="shared" ref="AA299" si="2319">IFERROR(Z299/X299,"-")</f>
        <v>0.26482873851294902</v>
      </c>
      <c r="AB299" s="339">
        <f>'市区町村別_在宅(医科)'!BF56</f>
        <v>389</v>
      </c>
      <c r="AC299" s="30" t="s">
        <v>86</v>
      </c>
      <c r="AD299" s="242">
        <v>97</v>
      </c>
      <c r="AE299" s="121">
        <f t="shared" ref="AE299" si="2320">IFERROR(AD299/AB299,"-")</f>
        <v>0.24935732647814909</v>
      </c>
      <c r="AF299" s="339">
        <f>'市区町村別_在宅(医科)'!BO56</f>
        <v>17774</v>
      </c>
      <c r="AG299" s="30" t="s">
        <v>86</v>
      </c>
      <c r="AH299" s="242">
        <v>2059</v>
      </c>
      <c r="AI299" s="132">
        <f t="shared" ref="AI299" si="2321">IFERROR(AH299/AF299,"-")</f>
        <v>0.11584336671542703</v>
      </c>
    </row>
    <row r="300" spans="2:35" s="20" customFormat="1">
      <c r="B300" s="316"/>
      <c r="C300" s="351"/>
      <c r="D300" s="340"/>
      <c r="E300" s="31" t="s">
        <v>87</v>
      </c>
      <c r="F300" s="43">
        <v>16</v>
      </c>
      <c r="G300" s="122">
        <f t="shared" ref="G300" si="2322">IFERROR(F300/D299,"-")</f>
        <v>0.2857142857142857</v>
      </c>
      <c r="H300" s="340"/>
      <c r="I300" s="31" t="s">
        <v>87</v>
      </c>
      <c r="J300" s="43">
        <v>52</v>
      </c>
      <c r="K300" s="122">
        <f t="shared" ref="K300" si="2323">IFERROR(J300/H299,"-")</f>
        <v>0.32500000000000001</v>
      </c>
      <c r="L300" s="340"/>
      <c r="M300" s="31" t="s">
        <v>87</v>
      </c>
      <c r="N300" s="43">
        <v>1761</v>
      </c>
      <c r="O300" s="122">
        <f t="shared" ref="O300" si="2324">IFERROR(N300/L299,"-")</f>
        <v>0.22576923076923078</v>
      </c>
      <c r="P300" s="340"/>
      <c r="Q300" s="31" t="s">
        <v>87</v>
      </c>
      <c r="R300" s="43">
        <v>1538</v>
      </c>
      <c r="S300" s="133">
        <f t="shared" ref="S300" si="2325">IFERROR(R300/P299,"-")</f>
        <v>0.29195140470766895</v>
      </c>
      <c r="T300" s="340"/>
      <c r="U300" s="31" t="s">
        <v>87</v>
      </c>
      <c r="V300" s="43">
        <v>972</v>
      </c>
      <c r="W300" s="122">
        <f t="shared" ref="W300" si="2326">IFERROR(V300/T299,"-")</f>
        <v>0.33471074380165289</v>
      </c>
      <c r="X300" s="340"/>
      <c r="Y300" s="31" t="s">
        <v>87</v>
      </c>
      <c r="Z300" s="43">
        <v>352</v>
      </c>
      <c r="AA300" s="122">
        <f t="shared" ref="AA300" si="2327">IFERROR(Z300/X299,"-")</f>
        <v>0.29406850459482037</v>
      </c>
      <c r="AB300" s="340"/>
      <c r="AC300" s="31" t="s">
        <v>87</v>
      </c>
      <c r="AD300" s="43">
        <v>97</v>
      </c>
      <c r="AE300" s="122">
        <f t="shared" ref="AE300" si="2328">IFERROR(AD300/AB299,"-")</f>
        <v>0.24935732647814909</v>
      </c>
      <c r="AF300" s="340"/>
      <c r="AG300" s="31" t="s">
        <v>87</v>
      </c>
      <c r="AH300" s="43">
        <v>4788</v>
      </c>
      <c r="AI300" s="133">
        <f t="shared" ref="AI300" si="2329">IFERROR(AH300/AF299,"-")</f>
        <v>0.26938224372679193</v>
      </c>
    </row>
    <row r="301" spans="2:35" s="20" customFormat="1">
      <c r="B301" s="316"/>
      <c r="C301" s="351"/>
      <c r="D301" s="340"/>
      <c r="E301" s="34" t="s">
        <v>88</v>
      </c>
      <c r="F301" s="43">
        <v>16</v>
      </c>
      <c r="G301" s="122">
        <f t="shared" ref="G301" si="2330">IFERROR(F301/D299,"-")</f>
        <v>0.2857142857142857</v>
      </c>
      <c r="H301" s="340"/>
      <c r="I301" s="34" t="s">
        <v>88</v>
      </c>
      <c r="J301" s="43">
        <v>50</v>
      </c>
      <c r="K301" s="122">
        <f t="shared" ref="K301" si="2331">IFERROR(J301/H299,"-")</f>
        <v>0.3125</v>
      </c>
      <c r="L301" s="340"/>
      <c r="M301" s="34" t="s">
        <v>88</v>
      </c>
      <c r="N301" s="43">
        <v>2582</v>
      </c>
      <c r="O301" s="122">
        <f t="shared" ref="O301" si="2332">IFERROR(N301/L299,"-")</f>
        <v>0.33102564102564103</v>
      </c>
      <c r="P301" s="340"/>
      <c r="Q301" s="34" t="s">
        <v>88</v>
      </c>
      <c r="R301" s="43">
        <v>2066</v>
      </c>
      <c r="S301" s="133">
        <f t="shared" ref="S301" si="2333">IFERROR(R301/P299,"-")</f>
        <v>0.39217919514047078</v>
      </c>
      <c r="T301" s="340"/>
      <c r="U301" s="34" t="s">
        <v>88</v>
      </c>
      <c r="V301" s="43">
        <v>1135</v>
      </c>
      <c r="W301" s="122">
        <f t="shared" ref="W301" si="2334">IFERROR(V301/T299,"-")</f>
        <v>0.39084022038567495</v>
      </c>
      <c r="X301" s="340"/>
      <c r="Y301" s="34" t="s">
        <v>88</v>
      </c>
      <c r="Z301" s="43">
        <v>391</v>
      </c>
      <c r="AA301" s="122">
        <f t="shared" ref="AA301" si="2335">IFERROR(Z301/X299,"-")</f>
        <v>0.32664995822890558</v>
      </c>
      <c r="AB301" s="340"/>
      <c r="AC301" s="34" t="s">
        <v>88</v>
      </c>
      <c r="AD301" s="43">
        <v>101</v>
      </c>
      <c r="AE301" s="122">
        <f t="shared" ref="AE301" si="2336">IFERROR(AD301/AB299,"-")</f>
        <v>0.25964010282776351</v>
      </c>
      <c r="AF301" s="340"/>
      <c r="AG301" s="34" t="s">
        <v>88</v>
      </c>
      <c r="AH301" s="43">
        <v>6341</v>
      </c>
      <c r="AI301" s="133">
        <f t="shared" ref="AI301" si="2337">IFERROR(AH301/AF299,"-")</f>
        <v>0.35675706087543602</v>
      </c>
    </row>
    <row r="302" spans="2:35" s="20" customFormat="1">
      <c r="B302" s="316"/>
      <c r="C302" s="351"/>
      <c r="D302" s="340"/>
      <c r="E302" s="34" t="s">
        <v>89</v>
      </c>
      <c r="F302" s="43">
        <v>6</v>
      </c>
      <c r="G302" s="122">
        <f t="shared" ref="G302" si="2338">IFERROR(F302/D299,"-")</f>
        <v>0.10714285714285714</v>
      </c>
      <c r="H302" s="340"/>
      <c r="I302" s="34" t="s">
        <v>89</v>
      </c>
      <c r="J302" s="43">
        <v>13</v>
      </c>
      <c r="K302" s="122">
        <f t="shared" ref="K302" si="2339">IFERROR(J302/H299,"-")</f>
        <v>8.1250000000000003E-2</v>
      </c>
      <c r="L302" s="340"/>
      <c r="M302" s="34" t="s">
        <v>89</v>
      </c>
      <c r="N302" s="43">
        <v>567</v>
      </c>
      <c r="O302" s="122">
        <f t="shared" ref="O302" si="2340">IFERROR(N302/L299,"-")</f>
        <v>7.2692307692307695E-2</v>
      </c>
      <c r="P302" s="340"/>
      <c r="Q302" s="34" t="s">
        <v>89</v>
      </c>
      <c r="R302" s="43">
        <v>634</v>
      </c>
      <c r="S302" s="133">
        <f t="shared" ref="S302" si="2341">IFERROR(R302/P299,"-")</f>
        <v>0.12034927866362946</v>
      </c>
      <c r="T302" s="340"/>
      <c r="U302" s="34" t="s">
        <v>89</v>
      </c>
      <c r="V302" s="43">
        <v>477</v>
      </c>
      <c r="W302" s="122">
        <f t="shared" ref="W302" si="2342">IFERROR(V302/T299,"-")</f>
        <v>0.16425619834710745</v>
      </c>
      <c r="X302" s="340"/>
      <c r="Y302" s="34" t="s">
        <v>89</v>
      </c>
      <c r="Z302" s="43">
        <v>210</v>
      </c>
      <c r="AA302" s="122">
        <f t="shared" ref="AA302" si="2343">IFERROR(Z302/X299,"-")</f>
        <v>0.17543859649122806</v>
      </c>
      <c r="AB302" s="340"/>
      <c r="AC302" s="34" t="s">
        <v>89</v>
      </c>
      <c r="AD302" s="43">
        <v>64</v>
      </c>
      <c r="AE302" s="122">
        <f t="shared" ref="AE302" si="2344">IFERROR(AD302/AB299,"-")</f>
        <v>0.16452442159383032</v>
      </c>
      <c r="AF302" s="340"/>
      <c r="AG302" s="34" t="s">
        <v>89</v>
      </c>
      <c r="AH302" s="43">
        <v>1971</v>
      </c>
      <c r="AI302" s="133">
        <f t="shared" ref="AI302" si="2345">IFERROR(AH302/AF299,"-")</f>
        <v>0.11089231461685609</v>
      </c>
    </row>
    <row r="303" spans="2:35" s="20" customFormat="1">
      <c r="B303" s="316"/>
      <c r="C303" s="351"/>
      <c r="D303" s="340"/>
      <c r="E303" s="35" t="s">
        <v>90</v>
      </c>
      <c r="F303" s="44">
        <v>14</v>
      </c>
      <c r="G303" s="123">
        <f t="shared" ref="G303" si="2346">IFERROR(F303/D299,"-")</f>
        <v>0.25</v>
      </c>
      <c r="H303" s="340"/>
      <c r="I303" s="35" t="s">
        <v>90</v>
      </c>
      <c r="J303" s="44">
        <v>50</v>
      </c>
      <c r="K303" s="123">
        <f t="shared" ref="K303" si="2347">IFERROR(J303/H299,"-")</f>
        <v>0.3125</v>
      </c>
      <c r="L303" s="340"/>
      <c r="M303" s="35" t="s">
        <v>90</v>
      </c>
      <c r="N303" s="44">
        <v>1754</v>
      </c>
      <c r="O303" s="123">
        <f t="shared" ref="O303" si="2348">IFERROR(N303/L299,"-")</f>
        <v>0.22487179487179487</v>
      </c>
      <c r="P303" s="340"/>
      <c r="Q303" s="35" t="s">
        <v>90</v>
      </c>
      <c r="R303" s="44">
        <v>1426</v>
      </c>
      <c r="S303" s="134">
        <f t="shared" ref="S303" si="2349">IFERROR(R303/P299,"-")</f>
        <v>0.27069096431283218</v>
      </c>
      <c r="T303" s="340"/>
      <c r="U303" s="35" t="s">
        <v>90</v>
      </c>
      <c r="V303" s="44">
        <v>901</v>
      </c>
      <c r="W303" s="123">
        <f t="shared" ref="W303" si="2350">IFERROR(V303/T299,"-")</f>
        <v>0.31026170798898073</v>
      </c>
      <c r="X303" s="340"/>
      <c r="Y303" s="35" t="s">
        <v>90</v>
      </c>
      <c r="Z303" s="44">
        <v>375</v>
      </c>
      <c r="AA303" s="123">
        <f t="shared" ref="AA303" si="2351">IFERROR(Z303/X299,"-")</f>
        <v>0.31328320802005011</v>
      </c>
      <c r="AB303" s="340"/>
      <c r="AC303" s="35" t="s">
        <v>90</v>
      </c>
      <c r="AD303" s="44">
        <v>106</v>
      </c>
      <c r="AE303" s="123">
        <f t="shared" ref="AE303" si="2352">IFERROR(AD303/AB299,"-")</f>
        <v>0.27249357326478146</v>
      </c>
      <c r="AF303" s="340"/>
      <c r="AG303" s="35" t="s">
        <v>90</v>
      </c>
      <c r="AH303" s="44">
        <v>4626</v>
      </c>
      <c r="AI303" s="134">
        <f t="shared" ref="AI303" si="2353">IFERROR(AH303/AF299,"-")</f>
        <v>0.26026780690896817</v>
      </c>
    </row>
    <row r="304" spans="2:35" s="20" customFormat="1" ht="24">
      <c r="B304" s="299"/>
      <c r="C304" s="352"/>
      <c r="D304" s="341"/>
      <c r="E304" s="38" t="s">
        <v>176</v>
      </c>
      <c r="F304" s="45">
        <v>35</v>
      </c>
      <c r="G304" s="124">
        <f t="shared" ref="G304" si="2354">IFERROR(F304/D299,"-")</f>
        <v>0.625</v>
      </c>
      <c r="H304" s="341"/>
      <c r="I304" s="38" t="s">
        <v>176</v>
      </c>
      <c r="J304" s="45">
        <v>107</v>
      </c>
      <c r="K304" s="124">
        <f t="shared" ref="K304" si="2355">IFERROR(J304/H299,"-")</f>
        <v>0.66874999999999996</v>
      </c>
      <c r="L304" s="341"/>
      <c r="M304" s="38" t="s">
        <v>176</v>
      </c>
      <c r="N304" s="45">
        <v>4481</v>
      </c>
      <c r="O304" s="124">
        <f t="shared" ref="O304" si="2356">IFERROR(N304/L299,"-")</f>
        <v>0.57448717948717953</v>
      </c>
      <c r="P304" s="341"/>
      <c r="Q304" s="38" t="s">
        <v>176</v>
      </c>
      <c r="R304" s="45">
        <v>3586</v>
      </c>
      <c r="S304" s="124">
        <f t="shared" ref="S304" si="2357">IFERROR(R304/P299,"-")</f>
        <v>0.68071374335611234</v>
      </c>
      <c r="T304" s="341"/>
      <c r="U304" s="38" t="s">
        <v>176</v>
      </c>
      <c r="V304" s="45">
        <v>2120</v>
      </c>
      <c r="W304" s="124">
        <f t="shared" ref="W304" si="2358">IFERROR(V304/T299,"-")</f>
        <v>0.73002754820936644</v>
      </c>
      <c r="X304" s="341"/>
      <c r="Y304" s="38" t="s">
        <v>176</v>
      </c>
      <c r="Z304" s="45">
        <v>867</v>
      </c>
      <c r="AA304" s="124">
        <f t="shared" ref="AA304" si="2359">IFERROR(Z304/X299,"-")</f>
        <v>0.72431077694235591</v>
      </c>
      <c r="AB304" s="341"/>
      <c r="AC304" s="38" t="s">
        <v>176</v>
      </c>
      <c r="AD304" s="45">
        <v>258</v>
      </c>
      <c r="AE304" s="124">
        <f t="shared" ref="AE304" si="2360">IFERROR(AD304/AB299,"-")</f>
        <v>0.66323907455012854</v>
      </c>
      <c r="AF304" s="341"/>
      <c r="AG304" s="38" t="s">
        <v>176</v>
      </c>
      <c r="AH304" s="45">
        <v>11454</v>
      </c>
      <c r="AI304" s="124">
        <f t="shared" ref="AI304" si="2361">IFERROR(AH304/AF299,"-")</f>
        <v>0.64442444019354117</v>
      </c>
    </row>
    <row r="305" spans="2:35" s="20" customFormat="1">
      <c r="B305" s="298">
        <v>51</v>
      </c>
      <c r="C305" s="350" t="s">
        <v>50</v>
      </c>
      <c r="D305" s="339">
        <f>'市区町村別_在宅(医科)'!D57</f>
        <v>85</v>
      </c>
      <c r="E305" s="30" t="s">
        <v>86</v>
      </c>
      <c r="F305" s="242">
        <v>4</v>
      </c>
      <c r="G305" s="121">
        <f t="shared" ref="G305" si="2362">IFERROR(F305/D305,"-")</f>
        <v>4.7058823529411764E-2</v>
      </c>
      <c r="H305" s="339">
        <f>'市区町村別_在宅(医科)'!M57</f>
        <v>173</v>
      </c>
      <c r="I305" s="30" t="s">
        <v>86</v>
      </c>
      <c r="J305" s="242">
        <v>14</v>
      </c>
      <c r="K305" s="121">
        <f t="shared" ref="K305" si="2363">IFERROR(J305/H305,"-")</f>
        <v>8.0924855491329481E-2</v>
      </c>
      <c r="L305" s="339">
        <f>'市区町村別_在宅(医科)'!V57</f>
        <v>9742</v>
      </c>
      <c r="M305" s="30" t="s">
        <v>86</v>
      </c>
      <c r="N305" s="242">
        <v>575</v>
      </c>
      <c r="O305" s="121">
        <f t="shared" ref="O305" si="2364">IFERROR(N305/L305,"-")</f>
        <v>5.9022787928556766E-2</v>
      </c>
      <c r="P305" s="339">
        <f>'市区町村別_在宅(医科)'!AE57</f>
        <v>6752</v>
      </c>
      <c r="Q305" s="30" t="s">
        <v>86</v>
      </c>
      <c r="R305" s="242">
        <v>891</v>
      </c>
      <c r="S305" s="132">
        <f t="shared" ref="S305" si="2365">IFERROR(R305/P305,"-")</f>
        <v>0.13196090047393366</v>
      </c>
      <c r="T305" s="339">
        <f>'市区町村別_在宅(医科)'!AN57</f>
        <v>4096</v>
      </c>
      <c r="U305" s="30" t="s">
        <v>86</v>
      </c>
      <c r="V305" s="242">
        <v>867</v>
      </c>
      <c r="W305" s="121">
        <f t="shared" ref="W305" si="2366">IFERROR(V305/T305,"-")</f>
        <v>0.211669921875</v>
      </c>
      <c r="X305" s="339">
        <f>'市区町村別_在宅(医科)'!AW57</f>
        <v>1917</v>
      </c>
      <c r="Y305" s="30" t="s">
        <v>86</v>
      </c>
      <c r="Z305" s="242">
        <v>503</v>
      </c>
      <c r="AA305" s="121">
        <f t="shared" ref="AA305" si="2367">IFERROR(Z305/X305,"-")</f>
        <v>0.26238914971309335</v>
      </c>
      <c r="AB305" s="339">
        <f>'市区町村別_在宅(医科)'!BF57</f>
        <v>727</v>
      </c>
      <c r="AC305" s="30" t="s">
        <v>86</v>
      </c>
      <c r="AD305" s="242">
        <v>213</v>
      </c>
      <c r="AE305" s="121">
        <f t="shared" ref="AE305" si="2368">IFERROR(AD305/AB305,"-")</f>
        <v>0.29298486932599727</v>
      </c>
      <c r="AF305" s="339">
        <f>'市区町村別_在宅(医科)'!BO57</f>
        <v>23492</v>
      </c>
      <c r="AG305" s="30" t="s">
        <v>86</v>
      </c>
      <c r="AH305" s="242">
        <v>3067</v>
      </c>
      <c r="AI305" s="132">
        <f t="shared" ref="AI305" si="2369">IFERROR(AH305/AF305,"-")</f>
        <v>0.13055508258130427</v>
      </c>
    </row>
    <row r="306" spans="2:35" s="20" customFormat="1">
      <c r="B306" s="316"/>
      <c r="C306" s="351"/>
      <c r="D306" s="340"/>
      <c r="E306" s="31" t="s">
        <v>87</v>
      </c>
      <c r="F306" s="43">
        <v>26</v>
      </c>
      <c r="G306" s="122">
        <f t="shared" ref="G306" si="2370">IFERROR(F306/D305,"-")</f>
        <v>0.30588235294117649</v>
      </c>
      <c r="H306" s="340"/>
      <c r="I306" s="31" t="s">
        <v>87</v>
      </c>
      <c r="J306" s="43">
        <v>69</v>
      </c>
      <c r="K306" s="122">
        <f t="shared" ref="K306" si="2371">IFERROR(J306/H305,"-")</f>
        <v>0.39884393063583817</v>
      </c>
      <c r="L306" s="340"/>
      <c r="M306" s="31" t="s">
        <v>87</v>
      </c>
      <c r="N306" s="43">
        <v>2065</v>
      </c>
      <c r="O306" s="122">
        <f t="shared" ref="O306" si="2372">IFERROR(N306/L305,"-")</f>
        <v>0.21196879490864298</v>
      </c>
      <c r="P306" s="340"/>
      <c r="Q306" s="31" t="s">
        <v>87</v>
      </c>
      <c r="R306" s="43">
        <v>1980</v>
      </c>
      <c r="S306" s="133">
        <f t="shared" ref="S306" si="2373">IFERROR(R306/P305,"-")</f>
        <v>0.29324644549763035</v>
      </c>
      <c r="T306" s="340"/>
      <c r="U306" s="31" t="s">
        <v>87</v>
      </c>
      <c r="V306" s="43">
        <v>1317</v>
      </c>
      <c r="W306" s="122">
        <f t="shared" ref="W306" si="2374">IFERROR(V306/T305,"-")</f>
        <v>0.321533203125</v>
      </c>
      <c r="X306" s="340"/>
      <c r="Y306" s="31" t="s">
        <v>87</v>
      </c>
      <c r="Z306" s="43">
        <v>577</v>
      </c>
      <c r="AA306" s="122">
        <f t="shared" ref="AA306" si="2375">IFERROR(Z306/X305,"-")</f>
        <v>0.30099113197704747</v>
      </c>
      <c r="AB306" s="340"/>
      <c r="AC306" s="31" t="s">
        <v>87</v>
      </c>
      <c r="AD306" s="43">
        <v>199</v>
      </c>
      <c r="AE306" s="122">
        <f t="shared" ref="AE306" si="2376">IFERROR(AD306/AB305,"-")</f>
        <v>0.27372764786795051</v>
      </c>
      <c r="AF306" s="340"/>
      <c r="AG306" s="31" t="s">
        <v>87</v>
      </c>
      <c r="AH306" s="43">
        <v>6233</v>
      </c>
      <c r="AI306" s="133">
        <f t="shared" ref="AI306" si="2377">IFERROR(AH306/AF305,"-")</f>
        <v>0.26532436574152901</v>
      </c>
    </row>
    <row r="307" spans="2:35" s="20" customFormat="1">
      <c r="B307" s="316"/>
      <c r="C307" s="351"/>
      <c r="D307" s="340"/>
      <c r="E307" s="34" t="s">
        <v>88</v>
      </c>
      <c r="F307" s="43">
        <v>29</v>
      </c>
      <c r="G307" s="122">
        <f t="shared" ref="G307" si="2378">IFERROR(F307/D305,"-")</f>
        <v>0.3411764705882353</v>
      </c>
      <c r="H307" s="340"/>
      <c r="I307" s="34" t="s">
        <v>88</v>
      </c>
      <c r="J307" s="43">
        <v>61</v>
      </c>
      <c r="K307" s="122">
        <f t="shared" ref="K307" si="2379">IFERROR(J307/H305,"-")</f>
        <v>0.35260115606936415</v>
      </c>
      <c r="L307" s="340"/>
      <c r="M307" s="34" t="s">
        <v>88</v>
      </c>
      <c r="N307" s="43">
        <v>3122</v>
      </c>
      <c r="O307" s="122">
        <f t="shared" ref="O307" si="2380">IFERROR(N307/L305,"-")</f>
        <v>0.32046807637035518</v>
      </c>
      <c r="P307" s="340"/>
      <c r="Q307" s="34" t="s">
        <v>88</v>
      </c>
      <c r="R307" s="43">
        <v>2638</v>
      </c>
      <c r="S307" s="133">
        <f t="shared" ref="S307" si="2381">IFERROR(R307/P305,"-")</f>
        <v>0.3906990521327014</v>
      </c>
      <c r="T307" s="340"/>
      <c r="U307" s="34" t="s">
        <v>88</v>
      </c>
      <c r="V307" s="43">
        <v>1614</v>
      </c>
      <c r="W307" s="122">
        <f t="shared" ref="W307" si="2382">IFERROR(V307/T305,"-")</f>
        <v>0.39404296875</v>
      </c>
      <c r="X307" s="340"/>
      <c r="Y307" s="34" t="s">
        <v>88</v>
      </c>
      <c r="Z307" s="43">
        <v>659</v>
      </c>
      <c r="AA307" s="122">
        <f t="shared" ref="AA307" si="2383">IFERROR(Z307/X305,"-")</f>
        <v>0.34376630151278037</v>
      </c>
      <c r="AB307" s="340"/>
      <c r="AC307" s="34" t="s">
        <v>88</v>
      </c>
      <c r="AD307" s="43">
        <v>200</v>
      </c>
      <c r="AE307" s="122">
        <f t="shared" ref="AE307" si="2384">IFERROR(AD307/AB305,"-")</f>
        <v>0.27510316368638238</v>
      </c>
      <c r="AF307" s="340"/>
      <c r="AG307" s="34" t="s">
        <v>88</v>
      </c>
      <c r="AH307" s="43">
        <v>8323</v>
      </c>
      <c r="AI307" s="133">
        <f t="shared" ref="AI307" si="2385">IFERROR(AH307/AF305,"-")</f>
        <v>0.3542908224076281</v>
      </c>
    </row>
    <row r="308" spans="2:35" s="20" customFormat="1">
      <c r="B308" s="316"/>
      <c r="C308" s="351"/>
      <c r="D308" s="340"/>
      <c r="E308" s="34" t="s">
        <v>89</v>
      </c>
      <c r="F308" s="43">
        <v>10</v>
      </c>
      <c r="G308" s="122">
        <f t="shared" ref="G308" si="2386">IFERROR(F308/D305,"-")</f>
        <v>0.11764705882352941</v>
      </c>
      <c r="H308" s="340"/>
      <c r="I308" s="34" t="s">
        <v>89</v>
      </c>
      <c r="J308" s="43">
        <v>9</v>
      </c>
      <c r="K308" s="122">
        <f t="shared" ref="K308" si="2387">IFERROR(J308/H305,"-")</f>
        <v>5.2023121387283239E-2</v>
      </c>
      <c r="L308" s="340"/>
      <c r="M308" s="34" t="s">
        <v>89</v>
      </c>
      <c r="N308" s="43">
        <v>604</v>
      </c>
      <c r="O308" s="122">
        <f t="shared" ref="O308" si="2388">IFERROR(N308/L305,"-")</f>
        <v>6.1999589406692673E-2</v>
      </c>
      <c r="P308" s="340"/>
      <c r="Q308" s="34" t="s">
        <v>89</v>
      </c>
      <c r="R308" s="43">
        <v>770</v>
      </c>
      <c r="S308" s="133">
        <f t="shared" ref="S308" si="2389">IFERROR(R308/P305,"-")</f>
        <v>0.11404028436018958</v>
      </c>
      <c r="T308" s="340"/>
      <c r="U308" s="34" t="s">
        <v>89</v>
      </c>
      <c r="V308" s="43">
        <v>657</v>
      </c>
      <c r="W308" s="122">
        <f t="shared" ref="W308" si="2390">IFERROR(V308/T305,"-")</f>
        <v>0.160400390625</v>
      </c>
      <c r="X308" s="340"/>
      <c r="Y308" s="34" t="s">
        <v>89</v>
      </c>
      <c r="Z308" s="43">
        <v>325</v>
      </c>
      <c r="AA308" s="122">
        <f t="shared" ref="AA308" si="2391">IFERROR(Z308/X305,"-")</f>
        <v>0.16953573291601462</v>
      </c>
      <c r="AB308" s="340"/>
      <c r="AC308" s="34" t="s">
        <v>89</v>
      </c>
      <c r="AD308" s="43">
        <v>110</v>
      </c>
      <c r="AE308" s="122">
        <f t="shared" ref="AE308" si="2392">IFERROR(AD308/AB305,"-")</f>
        <v>0.15130674002751032</v>
      </c>
      <c r="AF308" s="340"/>
      <c r="AG308" s="34" t="s">
        <v>89</v>
      </c>
      <c r="AH308" s="43">
        <v>2485</v>
      </c>
      <c r="AI308" s="133">
        <f t="shared" ref="AI308" si="2393">IFERROR(AH308/AF305,"-")</f>
        <v>0.10578069129916567</v>
      </c>
    </row>
    <row r="309" spans="2:35" s="20" customFormat="1">
      <c r="B309" s="316"/>
      <c r="C309" s="351"/>
      <c r="D309" s="340"/>
      <c r="E309" s="35" t="s">
        <v>90</v>
      </c>
      <c r="F309" s="44">
        <v>19</v>
      </c>
      <c r="G309" s="123">
        <f t="shared" ref="G309" si="2394">IFERROR(F309/D305,"-")</f>
        <v>0.22352941176470589</v>
      </c>
      <c r="H309" s="340"/>
      <c r="I309" s="35" t="s">
        <v>90</v>
      </c>
      <c r="J309" s="44">
        <v>57</v>
      </c>
      <c r="K309" s="123">
        <f t="shared" ref="K309" si="2395">IFERROR(J309/H305,"-")</f>
        <v>0.32947976878612717</v>
      </c>
      <c r="L309" s="340"/>
      <c r="M309" s="35" t="s">
        <v>90</v>
      </c>
      <c r="N309" s="44">
        <v>1828</v>
      </c>
      <c r="O309" s="123">
        <f t="shared" ref="O309" si="2396">IFERROR(N309/L305,"-")</f>
        <v>0.18764114144939437</v>
      </c>
      <c r="P309" s="340"/>
      <c r="Q309" s="35" t="s">
        <v>90</v>
      </c>
      <c r="R309" s="44">
        <v>1572</v>
      </c>
      <c r="S309" s="134">
        <f t="shared" ref="S309" si="2397">IFERROR(R309/P305,"-")</f>
        <v>0.23281990521327015</v>
      </c>
      <c r="T309" s="340"/>
      <c r="U309" s="35" t="s">
        <v>90</v>
      </c>
      <c r="V309" s="44">
        <v>1063</v>
      </c>
      <c r="W309" s="123">
        <f t="shared" ref="W309" si="2398">IFERROR(V309/T305,"-")</f>
        <v>0.259521484375</v>
      </c>
      <c r="X309" s="340"/>
      <c r="Y309" s="35" t="s">
        <v>90</v>
      </c>
      <c r="Z309" s="44">
        <v>499</v>
      </c>
      <c r="AA309" s="123">
        <f t="shared" ref="AA309" si="2399">IFERROR(Z309/X305,"-")</f>
        <v>0.26030255607720398</v>
      </c>
      <c r="AB309" s="340"/>
      <c r="AC309" s="35" t="s">
        <v>90</v>
      </c>
      <c r="AD309" s="44">
        <v>176</v>
      </c>
      <c r="AE309" s="123">
        <f t="shared" ref="AE309" si="2400">IFERROR(AD309/AB305,"-")</f>
        <v>0.24209078404401652</v>
      </c>
      <c r="AF309" s="340"/>
      <c r="AG309" s="35" t="s">
        <v>90</v>
      </c>
      <c r="AH309" s="44">
        <v>5214</v>
      </c>
      <c r="AI309" s="134">
        <f t="shared" ref="AI309" si="2401">IFERROR(AH309/AF305,"-")</f>
        <v>0.22194789715647881</v>
      </c>
    </row>
    <row r="310" spans="2:35" s="20" customFormat="1" ht="24">
      <c r="B310" s="299"/>
      <c r="C310" s="352"/>
      <c r="D310" s="341"/>
      <c r="E310" s="38" t="s">
        <v>176</v>
      </c>
      <c r="F310" s="45">
        <v>54</v>
      </c>
      <c r="G310" s="124">
        <f t="shared" ref="G310" si="2402">IFERROR(F310/D305,"-")</f>
        <v>0.63529411764705879</v>
      </c>
      <c r="H310" s="341"/>
      <c r="I310" s="38" t="s">
        <v>176</v>
      </c>
      <c r="J310" s="45">
        <v>124</v>
      </c>
      <c r="K310" s="124">
        <f t="shared" ref="K310" si="2403">IFERROR(J310/H305,"-")</f>
        <v>0.7167630057803468</v>
      </c>
      <c r="L310" s="341"/>
      <c r="M310" s="38" t="s">
        <v>176</v>
      </c>
      <c r="N310" s="45">
        <v>5394</v>
      </c>
      <c r="O310" s="124">
        <f t="shared" ref="O310" si="2404">IFERROR(N310/L305,"-")</f>
        <v>0.55368507493327856</v>
      </c>
      <c r="P310" s="341"/>
      <c r="Q310" s="38" t="s">
        <v>176</v>
      </c>
      <c r="R310" s="45">
        <v>4574</v>
      </c>
      <c r="S310" s="124">
        <f t="shared" ref="S310" si="2405">IFERROR(R310/P305,"-")</f>
        <v>0.67742890995260663</v>
      </c>
      <c r="T310" s="341"/>
      <c r="U310" s="38" t="s">
        <v>176</v>
      </c>
      <c r="V310" s="45">
        <v>2973</v>
      </c>
      <c r="W310" s="124">
        <f t="shared" ref="W310" si="2406">IFERROR(V310/T305,"-")</f>
        <v>0.725830078125</v>
      </c>
      <c r="X310" s="341"/>
      <c r="Y310" s="38" t="s">
        <v>176</v>
      </c>
      <c r="Z310" s="45">
        <v>1391</v>
      </c>
      <c r="AA310" s="124">
        <f t="shared" ref="AA310" si="2407">IFERROR(Z310/X305,"-")</f>
        <v>0.72561293688054251</v>
      </c>
      <c r="AB310" s="341"/>
      <c r="AC310" s="38" t="s">
        <v>176</v>
      </c>
      <c r="AD310" s="45">
        <v>483</v>
      </c>
      <c r="AE310" s="124">
        <f t="shared" ref="AE310" si="2408">IFERROR(AD310/AB305,"-")</f>
        <v>0.66437414030261344</v>
      </c>
      <c r="AF310" s="341"/>
      <c r="AG310" s="38" t="s">
        <v>176</v>
      </c>
      <c r="AH310" s="45">
        <v>14993</v>
      </c>
      <c r="AI310" s="124">
        <f t="shared" ref="AI310" si="2409">IFERROR(AH310/AF305,"-")</f>
        <v>0.6382172654520688</v>
      </c>
    </row>
    <row r="311" spans="2:35" s="20" customFormat="1">
      <c r="B311" s="298">
        <v>52</v>
      </c>
      <c r="C311" s="350" t="s">
        <v>6</v>
      </c>
      <c r="D311" s="339">
        <f>'市区町村別_在宅(医科)'!D58</f>
        <v>10</v>
      </c>
      <c r="E311" s="30" t="s">
        <v>86</v>
      </c>
      <c r="F311" s="242">
        <v>1</v>
      </c>
      <c r="G311" s="121">
        <f t="shared" ref="G311" si="2410">IFERROR(F311/D311,"-")</f>
        <v>0.1</v>
      </c>
      <c r="H311" s="339">
        <f>'市区町村別_在宅(医科)'!M58</f>
        <v>35</v>
      </c>
      <c r="I311" s="30" t="s">
        <v>86</v>
      </c>
      <c r="J311" s="242">
        <v>2</v>
      </c>
      <c r="K311" s="121">
        <f t="shared" ref="K311" si="2411">IFERROR(J311/H311,"-")</f>
        <v>5.7142857142857141E-2</v>
      </c>
      <c r="L311" s="339">
        <f>'市区町村別_在宅(医科)'!V58</f>
        <v>7805</v>
      </c>
      <c r="M311" s="30" t="s">
        <v>86</v>
      </c>
      <c r="N311" s="242">
        <v>535</v>
      </c>
      <c r="O311" s="121">
        <f t="shared" ref="O311" si="2412">IFERROR(N311/L311,"-")</f>
        <v>6.8545803971812938E-2</v>
      </c>
      <c r="P311" s="339">
        <f>'市区町村別_在宅(医科)'!AE58</f>
        <v>5459</v>
      </c>
      <c r="Q311" s="30" t="s">
        <v>86</v>
      </c>
      <c r="R311" s="242">
        <v>710</v>
      </c>
      <c r="S311" s="132">
        <f t="shared" ref="S311" si="2413">IFERROR(R311/P311,"-")</f>
        <v>0.13006045063198388</v>
      </c>
      <c r="T311" s="339">
        <f>'市区町村別_在宅(医科)'!AN58</f>
        <v>3442</v>
      </c>
      <c r="U311" s="30" t="s">
        <v>86</v>
      </c>
      <c r="V311" s="242">
        <v>756</v>
      </c>
      <c r="W311" s="121">
        <f t="shared" ref="W311" si="2414">IFERROR(V311/T311,"-")</f>
        <v>0.21963974433468914</v>
      </c>
      <c r="X311" s="339">
        <f>'市区町村別_在宅(医科)'!AW58</f>
        <v>1832</v>
      </c>
      <c r="Y311" s="30" t="s">
        <v>86</v>
      </c>
      <c r="Z311" s="242">
        <v>521</v>
      </c>
      <c r="AA311" s="121">
        <f t="shared" ref="AA311" si="2415">IFERROR(Z311/X311,"-")</f>
        <v>0.28438864628820959</v>
      </c>
      <c r="AB311" s="339">
        <f>'市区町村別_在宅(医科)'!BF58</f>
        <v>697</v>
      </c>
      <c r="AC311" s="30" t="s">
        <v>86</v>
      </c>
      <c r="AD311" s="242">
        <v>203</v>
      </c>
      <c r="AE311" s="121">
        <f t="shared" ref="AE311" si="2416">IFERROR(AD311/AB311,"-")</f>
        <v>0.29124820659971307</v>
      </c>
      <c r="AF311" s="339">
        <f>'市区町村別_在宅(医科)'!BO58</f>
        <v>19280</v>
      </c>
      <c r="AG311" s="30" t="s">
        <v>86</v>
      </c>
      <c r="AH311" s="242">
        <v>2728</v>
      </c>
      <c r="AI311" s="132">
        <f t="shared" ref="AI311" si="2417">IFERROR(AH311/AF311,"-")</f>
        <v>0.14149377593360996</v>
      </c>
    </row>
    <row r="312" spans="2:35" s="20" customFormat="1">
      <c r="B312" s="316"/>
      <c r="C312" s="351"/>
      <c r="D312" s="340"/>
      <c r="E312" s="31" t="s">
        <v>87</v>
      </c>
      <c r="F312" s="43">
        <v>4</v>
      </c>
      <c r="G312" s="122">
        <f t="shared" ref="G312" si="2418">IFERROR(F312/D311,"-")</f>
        <v>0.4</v>
      </c>
      <c r="H312" s="340"/>
      <c r="I312" s="31" t="s">
        <v>87</v>
      </c>
      <c r="J312" s="43">
        <v>9</v>
      </c>
      <c r="K312" s="122">
        <f t="shared" ref="K312" si="2419">IFERROR(J312/H311,"-")</f>
        <v>0.25714285714285712</v>
      </c>
      <c r="L312" s="340"/>
      <c r="M312" s="31" t="s">
        <v>87</v>
      </c>
      <c r="N312" s="43">
        <v>1687</v>
      </c>
      <c r="O312" s="122">
        <f t="shared" ref="O312" si="2420">IFERROR(N312/L311,"-")</f>
        <v>0.21614349775784752</v>
      </c>
      <c r="P312" s="340"/>
      <c r="Q312" s="31" t="s">
        <v>87</v>
      </c>
      <c r="R312" s="43">
        <v>1529</v>
      </c>
      <c r="S312" s="133">
        <f t="shared" ref="S312" si="2421">IFERROR(R312/P311,"-")</f>
        <v>0.28008792819197653</v>
      </c>
      <c r="T312" s="340"/>
      <c r="U312" s="31" t="s">
        <v>87</v>
      </c>
      <c r="V312" s="43">
        <v>1064</v>
      </c>
      <c r="W312" s="122">
        <f t="shared" ref="W312" si="2422">IFERROR(V312/T311,"-")</f>
        <v>0.30912260313771062</v>
      </c>
      <c r="X312" s="340"/>
      <c r="Y312" s="31" t="s">
        <v>87</v>
      </c>
      <c r="Z312" s="43">
        <v>491</v>
      </c>
      <c r="AA312" s="122">
        <f t="shared" ref="AA312" si="2423">IFERROR(Z312/X311,"-")</f>
        <v>0.2680131004366812</v>
      </c>
      <c r="AB312" s="340"/>
      <c r="AC312" s="31" t="s">
        <v>87</v>
      </c>
      <c r="AD312" s="43">
        <v>173</v>
      </c>
      <c r="AE312" s="122">
        <f t="shared" ref="AE312" si="2424">IFERROR(AD312/AB311,"-")</f>
        <v>0.24820659971305595</v>
      </c>
      <c r="AF312" s="340"/>
      <c r="AG312" s="31" t="s">
        <v>87</v>
      </c>
      <c r="AH312" s="43">
        <v>4957</v>
      </c>
      <c r="AI312" s="133">
        <f t="shared" ref="AI312" si="2425">IFERROR(AH312/AF311,"-")</f>
        <v>0.25710580912863068</v>
      </c>
    </row>
    <row r="313" spans="2:35" s="20" customFormat="1">
      <c r="B313" s="316"/>
      <c r="C313" s="351"/>
      <c r="D313" s="340"/>
      <c r="E313" s="34" t="s">
        <v>88</v>
      </c>
      <c r="F313" s="43">
        <v>2</v>
      </c>
      <c r="G313" s="122">
        <f t="shared" ref="G313" si="2426">IFERROR(F313/D311,"-")</f>
        <v>0.2</v>
      </c>
      <c r="H313" s="340"/>
      <c r="I313" s="34" t="s">
        <v>88</v>
      </c>
      <c r="J313" s="43">
        <v>8</v>
      </c>
      <c r="K313" s="122">
        <f t="shared" ref="K313" si="2427">IFERROR(J313/H311,"-")</f>
        <v>0.22857142857142856</v>
      </c>
      <c r="L313" s="340"/>
      <c r="M313" s="34" t="s">
        <v>88</v>
      </c>
      <c r="N313" s="43">
        <v>2533</v>
      </c>
      <c r="O313" s="122">
        <f t="shared" ref="O313" si="2428">IFERROR(N313/L311,"-")</f>
        <v>0.32453555413196666</v>
      </c>
      <c r="P313" s="340"/>
      <c r="Q313" s="34" t="s">
        <v>88</v>
      </c>
      <c r="R313" s="43">
        <v>2054</v>
      </c>
      <c r="S313" s="133">
        <f t="shared" ref="S313" si="2429">IFERROR(R313/P311,"-")</f>
        <v>0.37625938816633081</v>
      </c>
      <c r="T313" s="340"/>
      <c r="U313" s="34" t="s">
        <v>88</v>
      </c>
      <c r="V313" s="43">
        <v>1336</v>
      </c>
      <c r="W313" s="122">
        <f t="shared" ref="W313" si="2430">IFERROR(V313/T311,"-")</f>
        <v>0.38814642649622311</v>
      </c>
      <c r="X313" s="340"/>
      <c r="Y313" s="34" t="s">
        <v>88</v>
      </c>
      <c r="Z313" s="43">
        <v>618</v>
      </c>
      <c r="AA313" s="122">
        <f t="shared" ref="AA313" si="2431">IFERROR(Z313/X311,"-")</f>
        <v>0.3373362445414847</v>
      </c>
      <c r="AB313" s="340"/>
      <c r="AC313" s="34" t="s">
        <v>88</v>
      </c>
      <c r="AD313" s="43">
        <v>203</v>
      </c>
      <c r="AE313" s="122">
        <f t="shared" ref="AE313" si="2432">IFERROR(AD313/AB311,"-")</f>
        <v>0.29124820659971307</v>
      </c>
      <c r="AF313" s="340"/>
      <c r="AG313" s="34" t="s">
        <v>88</v>
      </c>
      <c r="AH313" s="43">
        <v>6754</v>
      </c>
      <c r="AI313" s="133">
        <f t="shared" ref="AI313" si="2433">IFERROR(AH313/AF311,"-")</f>
        <v>0.35031120331950205</v>
      </c>
    </row>
    <row r="314" spans="2:35" s="20" customFormat="1">
      <c r="B314" s="316"/>
      <c r="C314" s="351"/>
      <c r="D314" s="340"/>
      <c r="E314" s="34" t="s">
        <v>89</v>
      </c>
      <c r="F314" s="43">
        <v>1</v>
      </c>
      <c r="G314" s="122">
        <f t="shared" ref="G314" si="2434">IFERROR(F314/D311,"-")</f>
        <v>0.1</v>
      </c>
      <c r="H314" s="340"/>
      <c r="I314" s="34" t="s">
        <v>89</v>
      </c>
      <c r="J314" s="43">
        <v>7</v>
      </c>
      <c r="K314" s="122">
        <f t="shared" ref="K314" si="2435">IFERROR(J314/H311,"-")</f>
        <v>0.2</v>
      </c>
      <c r="L314" s="340"/>
      <c r="M314" s="34" t="s">
        <v>89</v>
      </c>
      <c r="N314" s="43">
        <v>499</v>
      </c>
      <c r="O314" s="122">
        <f t="shared" ref="O314" si="2436">IFERROR(N314/L311,"-")</f>
        <v>6.3933376040999357E-2</v>
      </c>
      <c r="P314" s="340"/>
      <c r="Q314" s="34" t="s">
        <v>89</v>
      </c>
      <c r="R314" s="43">
        <v>566</v>
      </c>
      <c r="S314" s="133">
        <f t="shared" ref="S314" si="2437">IFERROR(R314/P311,"-")</f>
        <v>0.10368199303901814</v>
      </c>
      <c r="T314" s="340"/>
      <c r="U314" s="34" t="s">
        <v>89</v>
      </c>
      <c r="V314" s="43">
        <v>482</v>
      </c>
      <c r="W314" s="122">
        <f t="shared" ref="W314" si="2438">IFERROR(V314/T311,"-")</f>
        <v>0.14003486345148169</v>
      </c>
      <c r="X314" s="340"/>
      <c r="Y314" s="34" t="s">
        <v>89</v>
      </c>
      <c r="Z314" s="43">
        <v>354</v>
      </c>
      <c r="AA314" s="122">
        <f t="shared" ref="AA314" si="2439">IFERROR(Z314/X311,"-")</f>
        <v>0.19323144104803494</v>
      </c>
      <c r="AB314" s="340"/>
      <c r="AC314" s="34" t="s">
        <v>89</v>
      </c>
      <c r="AD314" s="43">
        <v>138</v>
      </c>
      <c r="AE314" s="122">
        <f t="shared" ref="AE314" si="2440">IFERROR(AD314/AB311,"-")</f>
        <v>0.19799139167862267</v>
      </c>
      <c r="AF314" s="340"/>
      <c r="AG314" s="34" t="s">
        <v>89</v>
      </c>
      <c r="AH314" s="43">
        <v>2047</v>
      </c>
      <c r="AI314" s="133">
        <f t="shared" ref="AI314" si="2441">IFERROR(AH314/AF311,"-")</f>
        <v>0.10617219917012448</v>
      </c>
    </row>
    <row r="315" spans="2:35" s="20" customFormat="1">
      <c r="B315" s="316"/>
      <c r="C315" s="351"/>
      <c r="D315" s="340"/>
      <c r="E315" s="35" t="s">
        <v>90</v>
      </c>
      <c r="F315" s="44">
        <v>3</v>
      </c>
      <c r="G315" s="123">
        <f t="shared" ref="G315" si="2442">IFERROR(F315/D311,"-")</f>
        <v>0.3</v>
      </c>
      <c r="H315" s="340"/>
      <c r="I315" s="35" t="s">
        <v>90</v>
      </c>
      <c r="J315" s="44">
        <v>9</v>
      </c>
      <c r="K315" s="123">
        <f t="shared" ref="K315" si="2443">IFERROR(J315/H311,"-")</f>
        <v>0.25714285714285712</v>
      </c>
      <c r="L315" s="340"/>
      <c r="M315" s="35" t="s">
        <v>90</v>
      </c>
      <c r="N315" s="44">
        <v>1499</v>
      </c>
      <c r="O315" s="123">
        <f t="shared" ref="O315" si="2444">IFERROR(N315/L311,"-")</f>
        <v>0.19205637411915438</v>
      </c>
      <c r="P315" s="340"/>
      <c r="Q315" s="35" t="s">
        <v>90</v>
      </c>
      <c r="R315" s="44">
        <v>1396</v>
      </c>
      <c r="S315" s="134">
        <f t="shared" ref="S315" si="2445">IFERROR(R315/P311,"-")</f>
        <v>0.25572449166514011</v>
      </c>
      <c r="T315" s="340"/>
      <c r="U315" s="35" t="s">
        <v>90</v>
      </c>
      <c r="V315" s="44">
        <v>998</v>
      </c>
      <c r="W315" s="123">
        <f t="shared" ref="W315" si="2446">IFERROR(V315/T311,"-")</f>
        <v>0.28994770482277743</v>
      </c>
      <c r="X315" s="340"/>
      <c r="Y315" s="35" t="s">
        <v>90</v>
      </c>
      <c r="Z315" s="44">
        <v>556</v>
      </c>
      <c r="AA315" s="123">
        <f t="shared" ref="AA315" si="2447">IFERROR(Z315/X311,"-")</f>
        <v>0.30349344978165937</v>
      </c>
      <c r="AB315" s="340"/>
      <c r="AC315" s="35" t="s">
        <v>90</v>
      </c>
      <c r="AD315" s="44">
        <v>195</v>
      </c>
      <c r="AE315" s="123">
        <f t="shared" ref="AE315" si="2448">IFERROR(AD315/AB311,"-")</f>
        <v>0.27977044476327118</v>
      </c>
      <c r="AF315" s="340"/>
      <c r="AG315" s="35" t="s">
        <v>90</v>
      </c>
      <c r="AH315" s="44">
        <v>4656</v>
      </c>
      <c r="AI315" s="134">
        <f t="shared" ref="AI315" si="2449">IFERROR(AH315/AF311,"-")</f>
        <v>0.24149377593360996</v>
      </c>
    </row>
    <row r="316" spans="2:35" s="20" customFormat="1" ht="24">
      <c r="B316" s="299"/>
      <c r="C316" s="352"/>
      <c r="D316" s="341"/>
      <c r="E316" s="38" t="s">
        <v>176</v>
      </c>
      <c r="F316" s="45">
        <v>6</v>
      </c>
      <c r="G316" s="124">
        <f t="shared" ref="G316" si="2450">IFERROR(F316/D311,"-")</f>
        <v>0.6</v>
      </c>
      <c r="H316" s="341"/>
      <c r="I316" s="38" t="s">
        <v>176</v>
      </c>
      <c r="J316" s="45">
        <v>21</v>
      </c>
      <c r="K316" s="124">
        <f t="shared" ref="K316" si="2451">IFERROR(J316/H311,"-")</f>
        <v>0.6</v>
      </c>
      <c r="L316" s="341"/>
      <c r="M316" s="38" t="s">
        <v>176</v>
      </c>
      <c r="N316" s="45">
        <v>4381</v>
      </c>
      <c r="O316" s="124">
        <f t="shared" ref="O316" si="2452">IFERROR(N316/L311,"-")</f>
        <v>0.5613068545803972</v>
      </c>
      <c r="P316" s="341"/>
      <c r="Q316" s="38" t="s">
        <v>176</v>
      </c>
      <c r="R316" s="45">
        <v>3664</v>
      </c>
      <c r="S316" s="124">
        <f t="shared" ref="S316" si="2453">IFERROR(R316/P311,"-")</f>
        <v>0.67118519875435056</v>
      </c>
      <c r="T316" s="341"/>
      <c r="U316" s="38" t="s">
        <v>176</v>
      </c>
      <c r="V316" s="45">
        <v>2539</v>
      </c>
      <c r="W316" s="124">
        <f t="shared" ref="W316" si="2454">IFERROR(V316/T311,"-")</f>
        <v>0.73765252760023248</v>
      </c>
      <c r="X316" s="341"/>
      <c r="Y316" s="38" t="s">
        <v>176</v>
      </c>
      <c r="Z316" s="45">
        <v>1367</v>
      </c>
      <c r="AA316" s="124">
        <f t="shared" ref="AA316" si="2455">IFERROR(Z316/X311,"-")</f>
        <v>0.74617903930131002</v>
      </c>
      <c r="AB316" s="341"/>
      <c r="AC316" s="38" t="s">
        <v>176</v>
      </c>
      <c r="AD316" s="45">
        <v>481</v>
      </c>
      <c r="AE316" s="124">
        <f t="shared" ref="AE316" si="2456">IFERROR(AD316/AB311,"-")</f>
        <v>0.69010043041606883</v>
      </c>
      <c r="AF316" s="341"/>
      <c r="AG316" s="38" t="s">
        <v>176</v>
      </c>
      <c r="AH316" s="45">
        <v>12459</v>
      </c>
      <c r="AI316" s="124">
        <f t="shared" ref="AI316" si="2457">IFERROR(AH316/AF311,"-")</f>
        <v>0.64621369294605813</v>
      </c>
    </row>
    <row r="317" spans="2:35" s="20" customFormat="1">
      <c r="B317" s="298">
        <v>53</v>
      </c>
      <c r="C317" s="350" t="s">
        <v>24</v>
      </c>
      <c r="D317" s="339">
        <f>'市区町村別_在宅(医科)'!D59</f>
        <v>54</v>
      </c>
      <c r="E317" s="30" t="s">
        <v>86</v>
      </c>
      <c r="F317" s="242">
        <v>3</v>
      </c>
      <c r="G317" s="121">
        <f t="shared" ref="G317" si="2458">IFERROR(F317/D317,"-")</f>
        <v>5.5555555555555552E-2</v>
      </c>
      <c r="H317" s="339">
        <f>'市区町村別_在宅(医科)'!M59</f>
        <v>78</v>
      </c>
      <c r="I317" s="30" t="s">
        <v>86</v>
      </c>
      <c r="J317" s="242">
        <v>6</v>
      </c>
      <c r="K317" s="121">
        <f t="shared" ref="K317" si="2459">IFERROR(J317/H317,"-")</f>
        <v>7.6923076923076927E-2</v>
      </c>
      <c r="L317" s="339">
        <f>'市区町村別_在宅(医科)'!V59</f>
        <v>4493</v>
      </c>
      <c r="M317" s="30" t="s">
        <v>86</v>
      </c>
      <c r="N317" s="242">
        <v>275</v>
      </c>
      <c r="O317" s="121">
        <f t="shared" ref="O317" si="2460">IFERROR(N317/L317,"-")</f>
        <v>6.1206320943690183E-2</v>
      </c>
      <c r="P317" s="339">
        <f>'市区町村別_在宅(医科)'!AE59</f>
        <v>3198</v>
      </c>
      <c r="Q317" s="30" t="s">
        <v>86</v>
      </c>
      <c r="R317" s="242">
        <v>398</v>
      </c>
      <c r="S317" s="132">
        <f t="shared" ref="S317" si="2461">IFERROR(R317/P317,"-")</f>
        <v>0.12445278298936835</v>
      </c>
      <c r="T317" s="339">
        <f>'市区町村別_在宅(医科)'!AN59</f>
        <v>1871</v>
      </c>
      <c r="U317" s="30" t="s">
        <v>86</v>
      </c>
      <c r="V317" s="242">
        <v>363</v>
      </c>
      <c r="W317" s="121">
        <f t="shared" ref="W317" si="2462">IFERROR(V317/T317,"-")</f>
        <v>0.19401389631213256</v>
      </c>
      <c r="X317" s="339">
        <f>'市区町村別_在宅(医科)'!AW59</f>
        <v>922</v>
      </c>
      <c r="Y317" s="30" t="s">
        <v>86</v>
      </c>
      <c r="Z317" s="242">
        <v>231</v>
      </c>
      <c r="AA317" s="121">
        <f t="shared" ref="AA317" si="2463">IFERROR(Z317/X317,"-")</f>
        <v>0.25054229934924077</v>
      </c>
      <c r="AB317" s="339">
        <f>'市区町村別_在宅(医科)'!BF59</f>
        <v>310</v>
      </c>
      <c r="AC317" s="30" t="s">
        <v>86</v>
      </c>
      <c r="AD317" s="242">
        <v>70</v>
      </c>
      <c r="AE317" s="121">
        <f t="shared" ref="AE317" si="2464">IFERROR(AD317/AB317,"-")</f>
        <v>0.22580645161290322</v>
      </c>
      <c r="AF317" s="339">
        <f>'市区町村別_在宅(医科)'!BO59</f>
        <v>10926</v>
      </c>
      <c r="AG317" s="30" t="s">
        <v>86</v>
      </c>
      <c r="AH317" s="242">
        <v>1346</v>
      </c>
      <c r="AI317" s="132">
        <f t="shared" ref="AI317" si="2465">IFERROR(AH317/AF317,"-")</f>
        <v>0.12319238513637196</v>
      </c>
    </row>
    <row r="318" spans="2:35" s="20" customFormat="1">
      <c r="B318" s="316"/>
      <c r="C318" s="351"/>
      <c r="D318" s="340"/>
      <c r="E318" s="31" t="s">
        <v>87</v>
      </c>
      <c r="F318" s="43">
        <v>19</v>
      </c>
      <c r="G318" s="122">
        <f t="shared" ref="G318" si="2466">IFERROR(F318/D317,"-")</f>
        <v>0.35185185185185186</v>
      </c>
      <c r="H318" s="340"/>
      <c r="I318" s="31" t="s">
        <v>87</v>
      </c>
      <c r="J318" s="43">
        <v>35</v>
      </c>
      <c r="K318" s="122">
        <f t="shared" ref="K318" si="2467">IFERROR(J318/H317,"-")</f>
        <v>0.44871794871794873</v>
      </c>
      <c r="L318" s="340"/>
      <c r="M318" s="31" t="s">
        <v>87</v>
      </c>
      <c r="N318" s="43">
        <v>1103</v>
      </c>
      <c r="O318" s="122">
        <f t="shared" ref="O318" si="2468">IFERROR(N318/L317,"-")</f>
        <v>0.24549298909414646</v>
      </c>
      <c r="P318" s="340"/>
      <c r="Q318" s="31" t="s">
        <v>87</v>
      </c>
      <c r="R318" s="43">
        <v>929</v>
      </c>
      <c r="S318" s="133">
        <f t="shared" ref="S318" si="2469">IFERROR(R318/P317,"-")</f>
        <v>0.29049405878674173</v>
      </c>
      <c r="T318" s="340"/>
      <c r="U318" s="31" t="s">
        <v>87</v>
      </c>
      <c r="V318" s="43">
        <v>627</v>
      </c>
      <c r="W318" s="122">
        <f t="shared" ref="W318" si="2470">IFERROR(V318/T317,"-")</f>
        <v>0.33511491181186531</v>
      </c>
      <c r="X318" s="340"/>
      <c r="Y318" s="31" t="s">
        <v>87</v>
      </c>
      <c r="Z318" s="43">
        <v>295</v>
      </c>
      <c r="AA318" s="122">
        <f t="shared" ref="AA318" si="2471">IFERROR(Z318/X317,"-")</f>
        <v>0.31995661605206072</v>
      </c>
      <c r="AB318" s="340"/>
      <c r="AC318" s="31" t="s">
        <v>87</v>
      </c>
      <c r="AD318" s="43">
        <v>100</v>
      </c>
      <c r="AE318" s="122">
        <f t="shared" ref="AE318" si="2472">IFERROR(AD318/AB317,"-")</f>
        <v>0.32258064516129031</v>
      </c>
      <c r="AF318" s="340"/>
      <c r="AG318" s="31" t="s">
        <v>87</v>
      </c>
      <c r="AH318" s="43">
        <v>3108</v>
      </c>
      <c r="AI318" s="133">
        <f t="shared" ref="AI318" si="2473">IFERROR(AH318/AF317,"-")</f>
        <v>0.28445908841295992</v>
      </c>
    </row>
    <row r="319" spans="2:35" s="20" customFormat="1">
      <c r="B319" s="316"/>
      <c r="C319" s="351"/>
      <c r="D319" s="340"/>
      <c r="E319" s="34" t="s">
        <v>88</v>
      </c>
      <c r="F319" s="43">
        <v>10</v>
      </c>
      <c r="G319" s="122">
        <f t="shared" ref="G319" si="2474">IFERROR(F319/D317,"-")</f>
        <v>0.18518518518518517</v>
      </c>
      <c r="H319" s="340"/>
      <c r="I319" s="34" t="s">
        <v>88</v>
      </c>
      <c r="J319" s="43">
        <v>24</v>
      </c>
      <c r="K319" s="122">
        <f t="shared" ref="K319" si="2475">IFERROR(J319/H317,"-")</f>
        <v>0.30769230769230771</v>
      </c>
      <c r="L319" s="340"/>
      <c r="M319" s="34" t="s">
        <v>88</v>
      </c>
      <c r="N319" s="43">
        <v>1724</v>
      </c>
      <c r="O319" s="122">
        <f t="shared" ref="O319" si="2476">IFERROR(N319/L317,"-")</f>
        <v>0.38370799020698865</v>
      </c>
      <c r="P319" s="340"/>
      <c r="Q319" s="34" t="s">
        <v>88</v>
      </c>
      <c r="R319" s="43">
        <v>1410</v>
      </c>
      <c r="S319" s="133">
        <f t="shared" ref="S319" si="2477">IFERROR(R319/P317,"-")</f>
        <v>0.44090056285178236</v>
      </c>
      <c r="T319" s="340"/>
      <c r="U319" s="34" t="s">
        <v>88</v>
      </c>
      <c r="V319" s="43">
        <v>815</v>
      </c>
      <c r="W319" s="122">
        <f t="shared" ref="W319" si="2478">IFERROR(V319/T317,"-")</f>
        <v>0.43559593800106894</v>
      </c>
      <c r="X319" s="340"/>
      <c r="Y319" s="34" t="s">
        <v>88</v>
      </c>
      <c r="Z319" s="43">
        <v>350</v>
      </c>
      <c r="AA319" s="122">
        <f t="shared" ref="AA319" si="2479">IFERROR(Z319/X317,"-")</f>
        <v>0.37960954446854661</v>
      </c>
      <c r="AB319" s="340"/>
      <c r="AC319" s="34" t="s">
        <v>88</v>
      </c>
      <c r="AD319" s="43">
        <v>93</v>
      </c>
      <c r="AE319" s="122">
        <f t="shared" ref="AE319" si="2480">IFERROR(AD319/AB317,"-")</f>
        <v>0.3</v>
      </c>
      <c r="AF319" s="340"/>
      <c r="AG319" s="34" t="s">
        <v>88</v>
      </c>
      <c r="AH319" s="43">
        <v>4426</v>
      </c>
      <c r="AI319" s="133">
        <f t="shared" ref="AI319" si="2481">IFERROR(AH319/AF317,"-")</f>
        <v>0.40508877905912505</v>
      </c>
    </row>
    <row r="320" spans="2:35" s="20" customFormat="1">
      <c r="B320" s="316"/>
      <c r="C320" s="351"/>
      <c r="D320" s="340"/>
      <c r="E320" s="34" t="s">
        <v>89</v>
      </c>
      <c r="F320" s="43">
        <v>3</v>
      </c>
      <c r="G320" s="122">
        <f t="shared" ref="G320" si="2482">IFERROR(F320/D317,"-")</f>
        <v>5.5555555555555552E-2</v>
      </c>
      <c r="H320" s="340"/>
      <c r="I320" s="34" t="s">
        <v>89</v>
      </c>
      <c r="J320" s="43">
        <v>5</v>
      </c>
      <c r="K320" s="122">
        <f t="shared" ref="K320" si="2483">IFERROR(J320/H317,"-")</f>
        <v>6.4102564102564097E-2</v>
      </c>
      <c r="L320" s="340"/>
      <c r="M320" s="34" t="s">
        <v>89</v>
      </c>
      <c r="N320" s="43">
        <v>353</v>
      </c>
      <c r="O320" s="122">
        <f t="shared" ref="O320" si="2484">IFERROR(N320/L317,"-")</f>
        <v>7.8566659247718676E-2</v>
      </c>
      <c r="P320" s="340"/>
      <c r="Q320" s="34" t="s">
        <v>89</v>
      </c>
      <c r="R320" s="43">
        <v>412</v>
      </c>
      <c r="S320" s="133">
        <f t="shared" ref="S320" si="2485">IFERROR(R320/P317,"-")</f>
        <v>0.1288305190744215</v>
      </c>
      <c r="T320" s="340"/>
      <c r="U320" s="34" t="s">
        <v>89</v>
      </c>
      <c r="V320" s="43">
        <v>324</v>
      </c>
      <c r="W320" s="122">
        <f t="shared" ref="W320" si="2486">IFERROR(V320/T317,"-")</f>
        <v>0.1731694281133084</v>
      </c>
      <c r="X320" s="340"/>
      <c r="Y320" s="34" t="s">
        <v>89</v>
      </c>
      <c r="Z320" s="43">
        <v>153</v>
      </c>
      <c r="AA320" s="122">
        <f t="shared" ref="AA320" si="2487">IFERROR(Z320/X317,"-")</f>
        <v>0.16594360086767895</v>
      </c>
      <c r="AB320" s="340"/>
      <c r="AC320" s="34" t="s">
        <v>89</v>
      </c>
      <c r="AD320" s="43">
        <v>53</v>
      </c>
      <c r="AE320" s="122">
        <f t="shared" ref="AE320" si="2488">IFERROR(AD320/AB317,"-")</f>
        <v>0.17096774193548386</v>
      </c>
      <c r="AF320" s="340"/>
      <c r="AG320" s="34" t="s">
        <v>89</v>
      </c>
      <c r="AH320" s="43">
        <v>1303</v>
      </c>
      <c r="AI320" s="133">
        <f t="shared" ref="AI320" si="2489">IFERROR(AH320/AF317,"-")</f>
        <v>0.11925681859784001</v>
      </c>
    </row>
    <row r="321" spans="2:35" s="20" customFormat="1">
      <c r="B321" s="316"/>
      <c r="C321" s="351"/>
      <c r="D321" s="340"/>
      <c r="E321" s="35" t="s">
        <v>90</v>
      </c>
      <c r="F321" s="44">
        <v>12</v>
      </c>
      <c r="G321" s="123">
        <f t="shared" ref="G321" si="2490">IFERROR(F321/D317,"-")</f>
        <v>0.22222222222222221</v>
      </c>
      <c r="H321" s="340"/>
      <c r="I321" s="35" t="s">
        <v>90</v>
      </c>
      <c r="J321" s="44">
        <v>30</v>
      </c>
      <c r="K321" s="123">
        <f t="shared" ref="K321" si="2491">IFERROR(J321/H317,"-")</f>
        <v>0.38461538461538464</v>
      </c>
      <c r="L321" s="340"/>
      <c r="M321" s="35" t="s">
        <v>90</v>
      </c>
      <c r="N321" s="44">
        <v>949</v>
      </c>
      <c r="O321" s="123">
        <f t="shared" ref="O321" si="2492">IFERROR(N321/L317,"-")</f>
        <v>0.21121744936567996</v>
      </c>
      <c r="P321" s="340"/>
      <c r="Q321" s="35" t="s">
        <v>90</v>
      </c>
      <c r="R321" s="44">
        <v>814</v>
      </c>
      <c r="S321" s="134">
        <f t="shared" ref="S321" si="2493">IFERROR(R321/P317,"-")</f>
        <v>0.25453408380237647</v>
      </c>
      <c r="T321" s="340"/>
      <c r="U321" s="35" t="s">
        <v>90</v>
      </c>
      <c r="V321" s="44">
        <v>524</v>
      </c>
      <c r="W321" s="123">
        <f t="shared" ref="W321" si="2494">IFERROR(V321/T317,"-")</f>
        <v>0.28006413682522713</v>
      </c>
      <c r="X321" s="340"/>
      <c r="Y321" s="35" t="s">
        <v>90</v>
      </c>
      <c r="Z321" s="44">
        <v>262</v>
      </c>
      <c r="AA321" s="123">
        <f t="shared" ref="AA321" si="2495">IFERROR(Z321/X317,"-")</f>
        <v>0.2841648590021692</v>
      </c>
      <c r="AB321" s="340"/>
      <c r="AC321" s="35" t="s">
        <v>90</v>
      </c>
      <c r="AD321" s="44">
        <v>78</v>
      </c>
      <c r="AE321" s="123">
        <f t="shared" ref="AE321" si="2496">IFERROR(AD321/AB317,"-")</f>
        <v>0.25161290322580643</v>
      </c>
      <c r="AF321" s="340"/>
      <c r="AG321" s="35" t="s">
        <v>90</v>
      </c>
      <c r="AH321" s="44">
        <v>2669</v>
      </c>
      <c r="AI321" s="134">
        <f t="shared" ref="AI321" si="2497">IFERROR(AH321/AF317,"-")</f>
        <v>0.24427969979864544</v>
      </c>
    </row>
    <row r="322" spans="2:35" s="20" customFormat="1" ht="24">
      <c r="B322" s="299"/>
      <c r="C322" s="352"/>
      <c r="D322" s="341"/>
      <c r="E322" s="38" t="s">
        <v>176</v>
      </c>
      <c r="F322" s="45">
        <v>31</v>
      </c>
      <c r="G322" s="124">
        <f t="shared" ref="G322" si="2498">IFERROR(F322/D317,"-")</f>
        <v>0.57407407407407407</v>
      </c>
      <c r="H322" s="341"/>
      <c r="I322" s="38" t="s">
        <v>176</v>
      </c>
      <c r="J322" s="45">
        <v>61</v>
      </c>
      <c r="K322" s="124">
        <f t="shared" ref="K322" si="2499">IFERROR(J322/H317,"-")</f>
        <v>0.78205128205128205</v>
      </c>
      <c r="L322" s="341"/>
      <c r="M322" s="38" t="s">
        <v>176</v>
      </c>
      <c r="N322" s="45">
        <v>2780</v>
      </c>
      <c r="O322" s="124">
        <f t="shared" ref="O322" si="2500">IFERROR(N322/L317,"-")</f>
        <v>0.61874026263075899</v>
      </c>
      <c r="P322" s="341"/>
      <c r="Q322" s="38" t="s">
        <v>176</v>
      </c>
      <c r="R322" s="45">
        <v>2258</v>
      </c>
      <c r="S322" s="124">
        <f t="shared" ref="S322" si="2501">IFERROR(R322/P317,"-")</f>
        <v>0.70606629143214505</v>
      </c>
      <c r="T322" s="341"/>
      <c r="U322" s="38" t="s">
        <v>176</v>
      </c>
      <c r="V322" s="45">
        <v>1386</v>
      </c>
      <c r="W322" s="124">
        <f t="shared" ref="W322" si="2502">IFERROR(V322/T317,"-")</f>
        <v>0.740780331373597</v>
      </c>
      <c r="X322" s="341"/>
      <c r="Y322" s="38" t="s">
        <v>176</v>
      </c>
      <c r="Z322" s="45">
        <v>673</v>
      </c>
      <c r="AA322" s="124">
        <f t="shared" ref="AA322" si="2503">IFERROR(Z322/X317,"-")</f>
        <v>0.72993492407809113</v>
      </c>
      <c r="AB322" s="341"/>
      <c r="AC322" s="38" t="s">
        <v>176</v>
      </c>
      <c r="AD322" s="45">
        <v>215</v>
      </c>
      <c r="AE322" s="124">
        <f t="shared" ref="AE322" si="2504">IFERROR(AD322/AB317,"-")</f>
        <v>0.69354838709677424</v>
      </c>
      <c r="AF322" s="341"/>
      <c r="AG322" s="38" t="s">
        <v>176</v>
      </c>
      <c r="AH322" s="45">
        <v>7404</v>
      </c>
      <c r="AI322" s="124">
        <f t="shared" ref="AI322" si="2505">IFERROR(AH322/AF317,"-")</f>
        <v>0.67764964305326747</v>
      </c>
    </row>
    <row r="323" spans="2:35" s="20" customFormat="1">
      <c r="B323" s="298">
        <v>54</v>
      </c>
      <c r="C323" s="350" t="s">
        <v>30</v>
      </c>
      <c r="D323" s="339">
        <f>'市区町村別_在宅(医科)'!D60</f>
        <v>86</v>
      </c>
      <c r="E323" s="30" t="s">
        <v>86</v>
      </c>
      <c r="F323" s="242">
        <v>3</v>
      </c>
      <c r="G323" s="121">
        <f t="shared" ref="G323" si="2506">IFERROR(F323/D323,"-")</f>
        <v>3.4883720930232558E-2</v>
      </c>
      <c r="H323" s="339">
        <f>'市区町村別_在宅(医科)'!M60</f>
        <v>177</v>
      </c>
      <c r="I323" s="30" t="s">
        <v>86</v>
      </c>
      <c r="J323" s="242">
        <v>9</v>
      </c>
      <c r="K323" s="121">
        <f t="shared" ref="K323" si="2507">IFERROR(J323/H323,"-")</f>
        <v>5.0847457627118647E-2</v>
      </c>
      <c r="L323" s="339">
        <f>'市区町村別_在宅(医科)'!V60</f>
        <v>7434</v>
      </c>
      <c r="M323" s="30" t="s">
        <v>86</v>
      </c>
      <c r="N323" s="242">
        <v>546</v>
      </c>
      <c r="O323" s="121">
        <f t="shared" ref="O323" si="2508">IFERROR(N323/L323,"-")</f>
        <v>7.3446327683615822E-2</v>
      </c>
      <c r="P323" s="339">
        <f>'市区町村別_在宅(医科)'!AE60</f>
        <v>5243</v>
      </c>
      <c r="Q323" s="30" t="s">
        <v>86</v>
      </c>
      <c r="R323" s="242">
        <v>733</v>
      </c>
      <c r="S323" s="132">
        <f t="shared" ref="S323" si="2509">IFERROR(R323/P323,"-")</f>
        <v>0.13980545489223728</v>
      </c>
      <c r="T323" s="339">
        <f>'市区町村別_在宅(医科)'!AN60</f>
        <v>3307</v>
      </c>
      <c r="U323" s="30" t="s">
        <v>86</v>
      </c>
      <c r="V323" s="242">
        <v>791</v>
      </c>
      <c r="W323" s="121">
        <f t="shared" ref="W323" si="2510">IFERROR(V323/T323,"-")</f>
        <v>0.23918959782280011</v>
      </c>
      <c r="X323" s="339">
        <f>'市区町村別_在宅(医科)'!AW60</f>
        <v>1592</v>
      </c>
      <c r="Y323" s="30" t="s">
        <v>86</v>
      </c>
      <c r="Z323" s="242">
        <v>429</v>
      </c>
      <c r="AA323" s="121">
        <f t="shared" ref="AA323" si="2511">IFERROR(Z323/X323,"-")</f>
        <v>0.26947236180904521</v>
      </c>
      <c r="AB323" s="339">
        <f>'市区町村別_在宅(医科)'!BF60</f>
        <v>557</v>
      </c>
      <c r="AC323" s="30" t="s">
        <v>86</v>
      </c>
      <c r="AD323" s="242">
        <v>146</v>
      </c>
      <c r="AE323" s="121">
        <f t="shared" ref="AE323" si="2512">IFERROR(AD323/AB323,"-")</f>
        <v>0.26211849192100539</v>
      </c>
      <c r="AF323" s="339">
        <f>'市区町村別_在宅(医科)'!BO60</f>
        <v>18396</v>
      </c>
      <c r="AG323" s="30" t="s">
        <v>86</v>
      </c>
      <c r="AH323" s="242">
        <v>2657</v>
      </c>
      <c r="AI323" s="132">
        <f t="shared" ref="AI323" si="2513">IFERROR(AH323/AF323,"-")</f>
        <v>0.1444335725157643</v>
      </c>
    </row>
    <row r="324" spans="2:35" s="20" customFormat="1">
      <c r="B324" s="316"/>
      <c r="C324" s="351"/>
      <c r="D324" s="340"/>
      <c r="E324" s="31" t="s">
        <v>87</v>
      </c>
      <c r="F324" s="43">
        <v>29</v>
      </c>
      <c r="G324" s="122">
        <f t="shared" ref="G324" si="2514">IFERROR(F324/D323,"-")</f>
        <v>0.33720930232558138</v>
      </c>
      <c r="H324" s="340"/>
      <c r="I324" s="31" t="s">
        <v>87</v>
      </c>
      <c r="J324" s="43">
        <v>75</v>
      </c>
      <c r="K324" s="122">
        <f t="shared" ref="K324" si="2515">IFERROR(J324/H323,"-")</f>
        <v>0.42372881355932202</v>
      </c>
      <c r="L324" s="340"/>
      <c r="M324" s="31" t="s">
        <v>87</v>
      </c>
      <c r="N324" s="43">
        <v>1837</v>
      </c>
      <c r="O324" s="122">
        <f t="shared" ref="O324" si="2516">IFERROR(N324/L323,"-")</f>
        <v>0.24710788270110304</v>
      </c>
      <c r="P324" s="340"/>
      <c r="Q324" s="31" t="s">
        <v>87</v>
      </c>
      <c r="R324" s="43">
        <v>1572</v>
      </c>
      <c r="S324" s="133">
        <f t="shared" ref="S324" si="2517">IFERROR(R324/P323,"-")</f>
        <v>0.29982834255197405</v>
      </c>
      <c r="T324" s="340"/>
      <c r="U324" s="31" t="s">
        <v>87</v>
      </c>
      <c r="V324" s="43">
        <v>1071</v>
      </c>
      <c r="W324" s="122">
        <f t="shared" ref="W324" si="2518">IFERROR(V324/T323,"-")</f>
        <v>0.3238584820078621</v>
      </c>
      <c r="X324" s="340"/>
      <c r="Y324" s="31" t="s">
        <v>87</v>
      </c>
      <c r="Z324" s="43">
        <v>480</v>
      </c>
      <c r="AA324" s="122">
        <f t="shared" ref="AA324" si="2519">IFERROR(Z324/X323,"-")</f>
        <v>0.30150753768844218</v>
      </c>
      <c r="AB324" s="340"/>
      <c r="AC324" s="31" t="s">
        <v>87</v>
      </c>
      <c r="AD324" s="43">
        <v>150</v>
      </c>
      <c r="AE324" s="122">
        <f t="shared" ref="AE324" si="2520">IFERROR(AD324/AB323,"-")</f>
        <v>0.26929982046678635</v>
      </c>
      <c r="AF324" s="340"/>
      <c r="AG324" s="31" t="s">
        <v>87</v>
      </c>
      <c r="AH324" s="43">
        <v>5214</v>
      </c>
      <c r="AI324" s="133">
        <f t="shared" ref="AI324" si="2521">IFERROR(AH324/AF323,"-")</f>
        <v>0.28343118069145468</v>
      </c>
    </row>
    <row r="325" spans="2:35" s="20" customFormat="1">
      <c r="B325" s="316"/>
      <c r="C325" s="351"/>
      <c r="D325" s="340"/>
      <c r="E325" s="34" t="s">
        <v>88</v>
      </c>
      <c r="F325" s="43">
        <v>20</v>
      </c>
      <c r="G325" s="122">
        <f t="shared" ref="G325" si="2522">IFERROR(F325/D323,"-")</f>
        <v>0.23255813953488372</v>
      </c>
      <c r="H325" s="340"/>
      <c r="I325" s="34" t="s">
        <v>88</v>
      </c>
      <c r="J325" s="43">
        <v>46</v>
      </c>
      <c r="K325" s="122">
        <f t="shared" ref="K325" si="2523">IFERROR(J325/H323,"-")</f>
        <v>0.25988700564971751</v>
      </c>
      <c r="L325" s="340"/>
      <c r="M325" s="34" t="s">
        <v>88</v>
      </c>
      <c r="N325" s="43">
        <v>2350</v>
      </c>
      <c r="O325" s="122">
        <f t="shared" ref="O325" si="2524">IFERROR(N325/L323,"-")</f>
        <v>0.31611514662362122</v>
      </c>
      <c r="P325" s="340"/>
      <c r="Q325" s="34" t="s">
        <v>88</v>
      </c>
      <c r="R325" s="43">
        <v>2004</v>
      </c>
      <c r="S325" s="133">
        <f t="shared" ref="S325" si="2525">IFERROR(R325/P323,"-")</f>
        <v>0.38222391760442492</v>
      </c>
      <c r="T325" s="340"/>
      <c r="U325" s="34" t="s">
        <v>88</v>
      </c>
      <c r="V325" s="43">
        <v>1289</v>
      </c>
      <c r="W325" s="122">
        <f t="shared" ref="W325" si="2526">IFERROR(V325/T323,"-")</f>
        <v>0.38977925612337466</v>
      </c>
      <c r="X325" s="340"/>
      <c r="Y325" s="34" t="s">
        <v>88</v>
      </c>
      <c r="Z325" s="43">
        <v>553</v>
      </c>
      <c r="AA325" s="122">
        <f t="shared" ref="AA325" si="2527">IFERROR(Z325/X323,"-")</f>
        <v>0.34736180904522612</v>
      </c>
      <c r="AB325" s="340"/>
      <c r="AC325" s="34" t="s">
        <v>88</v>
      </c>
      <c r="AD325" s="43">
        <v>165</v>
      </c>
      <c r="AE325" s="122">
        <f t="shared" ref="AE325" si="2528">IFERROR(AD325/AB323,"-")</f>
        <v>0.29622980251346498</v>
      </c>
      <c r="AF325" s="340"/>
      <c r="AG325" s="34" t="s">
        <v>88</v>
      </c>
      <c r="AH325" s="43">
        <v>6427</v>
      </c>
      <c r="AI325" s="133">
        <f t="shared" ref="AI325" si="2529">IFERROR(AH325/AF323,"-")</f>
        <v>0.34936942813655142</v>
      </c>
    </row>
    <row r="326" spans="2:35" s="20" customFormat="1">
      <c r="B326" s="316"/>
      <c r="C326" s="351"/>
      <c r="D326" s="340"/>
      <c r="E326" s="34" t="s">
        <v>89</v>
      </c>
      <c r="F326" s="43">
        <v>6</v>
      </c>
      <c r="G326" s="122">
        <f t="shared" ref="G326" si="2530">IFERROR(F326/D323,"-")</f>
        <v>6.9767441860465115E-2</v>
      </c>
      <c r="H326" s="340"/>
      <c r="I326" s="34" t="s">
        <v>89</v>
      </c>
      <c r="J326" s="43">
        <v>10</v>
      </c>
      <c r="K326" s="122">
        <f t="shared" ref="K326" si="2531">IFERROR(J326/H323,"-")</f>
        <v>5.6497175141242938E-2</v>
      </c>
      <c r="L326" s="340"/>
      <c r="M326" s="34" t="s">
        <v>89</v>
      </c>
      <c r="N326" s="43">
        <v>542</v>
      </c>
      <c r="O326" s="122">
        <f t="shared" ref="O326" si="2532">IFERROR(N326/L323,"-")</f>
        <v>7.2908259348937313E-2</v>
      </c>
      <c r="P326" s="340"/>
      <c r="Q326" s="34" t="s">
        <v>89</v>
      </c>
      <c r="R326" s="43">
        <v>629</v>
      </c>
      <c r="S326" s="133">
        <f t="shared" ref="S326" si="2533">IFERROR(R326/P323,"-")</f>
        <v>0.11996948312035094</v>
      </c>
      <c r="T326" s="340"/>
      <c r="U326" s="34" t="s">
        <v>89</v>
      </c>
      <c r="V326" s="43">
        <v>530</v>
      </c>
      <c r="W326" s="122">
        <f t="shared" ref="W326" si="2534">IFERROR(V326/T323,"-")</f>
        <v>0.16026610220743875</v>
      </c>
      <c r="X326" s="340"/>
      <c r="Y326" s="34" t="s">
        <v>89</v>
      </c>
      <c r="Z326" s="43">
        <v>283</v>
      </c>
      <c r="AA326" s="122">
        <f t="shared" ref="AA326" si="2535">IFERROR(Z326/X323,"-")</f>
        <v>0.17776381909547739</v>
      </c>
      <c r="AB326" s="340"/>
      <c r="AC326" s="34" t="s">
        <v>89</v>
      </c>
      <c r="AD326" s="43">
        <v>113</v>
      </c>
      <c r="AE326" s="122">
        <f t="shared" ref="AE326" si="2536">IFERROR(AD326/AB323,"-")</f>
        <v>0.20287253141831238</v>
      </c>
      <c r="AF326" s="340"/>
      <c r="AG326" s="34" t="s">
        <v>89</v>
      </c>
      <c r="AH326" s="43">
        <v>2113</v>
      </c>
      <c r="AI326" s="133">
        <f t="shared" ref="AI326" si="2537">IFERROR(AH326/AF323,"-")</f>
        <v>0.11486192650576212</v>
      </c>
    </row>
    <row r="327" spans="2:35" s="20" customFormat="1">
      <c r="B327" s="316"/>
      <c r="C327" s="351"/>
      <c r="D327" s="340"/>
      <c r="E327" s="35" t="s">
        <v>90</v>
      </c>
      <c r="F327" s="44">
        <v>24</v>
      </c>
      <c r="G327" s="123">
        <f t="shared" ref="G327" si="2538">IFERROR(F327/D323,"-")</f>
        <v>0.27906976744186046</v>
      </c>
      <c r="H327" s="340"/>
      <c r="I327" s="35" t="s">
        <v>90</v>
      </c>
      <c r="J327" s="44">
        <v>44</v>
      </c>
      <c r="K327" s="123">
        <f t="shared" ref="K327" si="2539">IFERROR(J327/H323,"-")</f>
        <v>0.24858757062146894</v>
      </c>
      <c r="L327" s="340"/>
      <c r="M327" s="35" t="s">
        <v>90</v>
      </c>
      <c r="N327" s="44">
        <v>1560</v>
      </c>
      <c r="O327" s="123">
        <f t="shared" ref="O327" si="2540">IFERROR(N327/L323,"-")</f>
        <v>0.20984665052461662</v>
      </c>
      <c r="P327" s="340"/>
      <c r="Q327" s="35" t="s">
        <v>90</v>
      </c>
      <c r="R327" s="44">
        <v>1318</v>
      </c>
      <c r="S327" s="134">
        <f t="shared" ref="S327" si="2541">IFERROR(R327/P323,"-")</f>
        <v>0.25138279610909786</v>
      </c>
      <c r="T327" s="340"/>
      <c r="U327" s="35" t="s">
        <v>90</v>
      </c>
      <c r="V327" s="44">
        <v>944</v>
      </c>
      <c r="W327" s="123">
        <f t="shared" ref="W327" si="2542">IFERROR(V327/T323,"-")</f>
        <v>0.28545509525249468</v>
      </c>
      <c r="X327" s="340"/>
      <c r="Y327" s="35" t="s">
        <v>90</v>
      </c>
      <c r="Z327" s="44">
        <v>487</v>
      </c>
      <c r="AA327" s="123">
        <f t="shared" ref="AA327" si="2543">IFERROR(Z327/X323,"-")</f>
        <v>0.30590452261306533</v>
      </c>
      <c r="AB327" s="340"/>
      <c r="AC327" s="35" t="s">
        <v>90</v>
      </c>
      <c r="AD327" s="44">
        <v>145</v>
      </c>
      <c r="AE327" s="123">
        <f t="shared" ref="AE327" si="2544">IFERROR(AD327/AB323,"-")</f>
        <v>0.26032315978456017</v>
      </c>
      <c r="AF327" s="340"/>
      <c r="AG327" s="35" t="s">
        <v>90</v>
      </c>
      <c r="AH327" s="44">
        <v>4522</v>
      </c>
      <c r="AI327" s="134">
        <f t="shared" ref="AI327" si="2545">IFERROR(AH327/AF323,"-")</f>
        <v>0.24581430745814306</v>
      </c>
    </row>
    <row r="328" spans="2:35" s="20" customFormat="1" ht="24">
      <c r="B328" s="299"/>
      <c r="C328" s="352"/>
      <c r="D328" s="341"/>
      <c r="E328" s="38" t="s">
        <v>176</v>
      </c>
      <c r="F328" s="45">
        <v>60</v>
      </c>
      <c r="G328" s="124">
        <f t="shared" ref="G328" si="2546">IFERROR(F328/D323,"-")</f>
        <v>0.69767441860465118</v>
      </c>
      <c r="H328" s="341"/>
      <c r="I328" s="38" t="s">
        <v>176</v>
      </c>
      <c r="J328" s="45">
        <v>118</v>
      </c>
      <c r="K328" s="124">
        <f t="shared" ref="K328" si="2547">IFERROR(J328/H323,"-")</f>
        <v>0.66666666666666663</v>
      </c>
      <c r="L328" s="341"/>
      <c r="M328" s="38" t="s">
        <v>176</v>
      </c>
      <c r="N328" s="45">
        <v>4292</v>
      </c>
      <c r="O328" s="124">
        <f t="shared" ref="O328" si="2548">IFERROR(N328/L323,"-")</f>
        <v>0.577347323110035</v>
      </c>
      <c r="P328" s="341"/>
      <c r="Q328" s="38" t="s">
        <v>176</v>
      </c>
      <c r="R328" s="45">
        <v>3564</v>
      </c>
      <c r="S328" s="124">
        <f t="shared" ref="S328" si="2549">IFERROR(R328/P323,"-")</f>
        <v>0.67976349418271986</v>
      </c>
      <c r="T328" s="341"/>
      <c r="U328" s="38" t="s">
        <v>176</v>
      </c>
      <c r="V328" s="45">
        <v>2428</v>
      </c>
      <c r="W328" s="124">
        <f t="shared" ref="W328" si="2550">IFERROR(V328/T323,"-")</f>
        <v>0.73420018143332322</v>
      </c>
      <c r="X328" s="341"/>
      <c r="Y328" s="38" t="s">
        <v>176</v>
      </c>
      <c r="Z328" s="45">
        <v>1185</v>
      </c>
      <c r="AA328" s="124">
        <f t="shared" ref="AA328" si="2551">IFERROR(Z328/X323,"-")</f>
        <v>0.7443467336683417</v>
      </c>
      <c r="AB328" s="341"/>
      <c r="AC328" s="38" t="s">
        <v>176</v>
      </c>
      <c r="AD328" s="45">
        <v>385</v>
      </c>
      <c r="AE328" s="124">
        <f t="shared" ref="AE328" si="2552">IFERROR(AD328/AB323,"-")</f>
        <v>0.69120287253141832</v>
      </c>
      <c r="AF328" s="341"/>
      <c r="AG328" s="38" t="s">
        <v>176</v>
      </c>
      <c r="AH328" s="45">
        <v>12032</v>
      </c>
      <c r="AI328" s="124">
        <f t="shared" ref="AI328" si="2553">IFERROR(AH328/AF323,"-")</f>
        <v>0.65405522939769511</v>
      </c>
    </row>
    <row r="329" spans="2:35" s="20" customFormat="1">
      <c r="B329" s="298">
        <v>55</v>
      </c>
      <c r="C329" s="350" t="s">
        <v>19</v>
      </c>
      <c r="D329" s="339">
        <f>'市区町村別_在宅(医科)'!D61</f>
        <v>28</v>
      </c>
      <c r="E329" s="30" t="s">
        <v>86</v>
      </c>
      <c r="F329" s="242">
        <v>2</v>
      </c>
      <c r="G329" s="121">
        <f t="shared" ref="G329" si="2554">IFERROR(F329/D329,"-")</f>
        <v>7.1428571428571425E-2</v>
      </c>
      <c r="H329" s="339">
        <f>'市区町村別_在宅(医科)'!M61</f>
        <v>125</v>
      </c>
      <c r="I329" s="30" t="s">
        <v>86</v>
      </c>
      <c r="J329" s="242">
        <v>14</v>
      </c>
      <c r="K329" s="121">
        <f t="shared" ref="K329" si="2555">IFERROR(J329/H329,"-")</f>
        <v>0.112</v>
      </c>
      <c r="L329" s="339">
        <f>'市区町村別_在宅(医科)'!V61</f>
        <v>8340</v>
      </c>
      <c r="M329" s="30" t="s">
        <v>86</v>
      </c>
      <c r="N329" s="242">
        <v>549</v>
      </c>
      <c r="O329" s="121">
        <f t="shared" ref="O329" si="2556">IFERROR(N329/L329,"-")</f>
        <v>6.5827338129496399E-2</v>
      </c>
      <c r="P329" s="339">
        <f>'市区町村別_在宅(医科)'!AE61</f>
        <v>5928</v>
      </c>
      <c r="Q329" s="30" t="s">
        <v>86</v>
      </c>
      <c r="R329" s="242">
        <v>778</v>
      </c>
      <c r="S329" s="132">
        <f t="shared" ref="S329" si="2557">IFERROR(R329/P329,"-")</f>
        <v>0.13124156545209176</v>
      </c>
      <c r="T329" s="339">
        <f>'市区町村別_在宅(医科)'!AN61</f>
        <v>3252</v>
      </c>
      <c r="U329" s="30" t="s">
        <v>86</v>
      </c>
      <c r="V329" s="242">
        <v>659</v>
      </c>
      <c r="W329" s="121">
        <f t="shared" ref="W329" si="2558">IFERROR(V329/T329,"-")</f>
        <v>0.20264452644526446</v>
      </c>
      <c r="X329" s="339">
        <f>'市区町村別_在宅(医科)'!AW61</f>
        <v>1151</v>
      </c>
      <c r="Y329" s="30" t="s">
        <v>86</v>
      </c>
      <c r="Z329" s="242">
        <v>305</v>
      </c>
      <c r="AA329" s="121">
        <f t="shared" ref="AA329" si="2559">IFERROR(Z329/X329,"-")</f>
        <v>0.26498696785403997</v>
      </c>
      <c r="AB329" s="339">
        <f>'市区町村別_在宅(医科)'!BF61</f>
        <v>366</v>
      </c>
      <c r="AC329" s="30" t="s">
        <v>86</v>
      </c>
      <c r="AD329" s="242">
        <v>97</v>
      </c>
      <c r="AE329" s="121">
        <f t="shared" ref="AE329" si="2560">IFERROR(AD329/AB329,"-")</f>
        <v>0.2650273224043716</v>
      </c>
      <c r="AF329" s="339">
        <f>'市区町村別_在宅(医科)'!BO61</f>
        <v>19190</v>
      </c>
      <c r="AG329" s="30" t="s">
        <v>86</v>
      </c>
      <c r="AH329" s="242">
        <v>2404</v>
      </c>
      <c r="AI329" s="132">
        <f t="shared" ref="AI329" si="2561">IFERROR(AH329/AF329,"-")</f>
        <v>0.12527357998957792</v>
      </c>
    </row>
    <row r="330" spans="2:35" s="20" customFormat="1">
      <c r="B330" s="316"/>
      <c r="C330" s="351"/>
      <c r="D330" s="340"/>
      <c r="E330" s="31" t="s">
        <v>87</v>
      </c>
      <c r="F330" s="43">
        <v>12</v>
      </c>
      <c r="G330" s="122">
        <f t="shared" ref="G330" si="2562">IFERROR(F330/D329,"-")</f>
        <v>0.42857142857142855</v>
      </c>
      <c r="H330" s="340"/>
      <c r="I330" s="31" t="s">
        <v>87</v>
      </c>
      <c r="J330" s="43">
        <v>42</v>
      </c>
      <c r="K330" s="122">
        <f t="shared" ref="K330" si="2563">IFERROR(J330/H329,"-")</f>
        <v>0.33600000000000002</v>
      </c>
      <c r="L330" s="340"/>
      <c r="M330" s="31" t="s">
        <v>87</v>
      </c>
      <c r="N330" s="43">
        <v>1872</v>
      </c>
      <c r="O330" s="122">
        <f t="shared" ref="O330" si="2564">IFERROR(N330/L329,"-")</f>
        <v>0.22446043165467625</v>
      </c>
      <c r="P330" s="340"/>
      <c r="Q330" s="31" t="s">
        <v>87</v>
      </c>
      <c r="R330" s="43">
        <v>1700</v>
      </c>
      <c r="S330" s="133">
        <f t="shared" ref="S330" si="2565">IFERROR(R330/P329,"-")</f>
        <v>0.28677462887989202</v>
      </c>
      <c r="T330" s="340"/>
      <c r="U330" s="31" t="s">
        <v>87</v>
      </c>
      <c r="V330" s="43">
        <v>1072</v>
      </c>
      <c r="W330" s="122">
        <f t="shared" ref="W330" si="2566">IFERROR(V330/T329,"-")</f>
        <v>0.32964329643296431</v>
      </c>
      <c r="X330" s="340"/>
      <c r="Y330" s="31" t="s">
        <v>87</v>
      </c>
      <c r="Z330" s="43">
        <v>381</v>
      </c>
      <c r="AA330" s="122">
        <f t="shared" ref="AA330" si="2567">IFERROR(Z330/X329,"-")</f>
        <v>0.3310165073848827</v>
      </c>
      <c r="AB330" s="340"/>
      <c r="AC330" s="31" t="s">
        <v>87</v>
      </c>
      <c r="AD330" s="43">
        <v>121</v>
      </c>
      <c r="AE330" s="122">
        <f t="shared" ref="AE330" si="2568">IFERROR(AD330/AB329,"-")</f>
        <v>0.33060109289617484</v>
      </c>
      <c r="AF330" s="340"/>
      <c r="AG330" s="31" t="s">
        <v>87</v>
      </c>
      <c r="AH330" s="43">
        <v>5200</v>
      </c>
      <c r="AI330" s="133">
        <f t="shared" ref="AI330" si="2569">IFERROR(AH330/AF329,"-")</f>
        <v>0.2709744658676394</v>
      </c>
    </row>
    <row r="331" spans="2:35" s="20" customFormat="1">
      <c r="B331" s="316"/>
      <c r="C331" s="351"/>
      <c r="D331" s="340"/>
      <c r="E331" s="34" t="s">
        <v>88</v>
      </c>
      <c r="F331" s="43">
        <v>6</v>
      </c>
      <c r="G331" s="122">
        <f t="shared" ref="G331" si="2570">IFERROR(F331/D329,"-")</f>
        <v>0.21428571428571427</v>
      </c>
      <c r="H331" s="340"/>
      <c r="I331" s="34" t="s">
        <v>88</v>
      </c>
      <c r="J331" s="43">
        <v>47</v>
      </c>
      <c r="K331" s="122">
        <f t="shared" ref="K331" si="2571">IFERROR(J331/H329,"-")</f>
        <v>0.376</v>
      </c>
      <c r="L331" s="340"/>
      <c r="M331" s="34" t="s">
        <v>88</v>
      </c>
      <c r="N331" s="43">
        <v>2939</v>
      </c>
      <c r="O331" s="122">
        <f t="shared" ref="O331" si="2572">IFERROR(N331/L329,"-")</f>
        <v>0.3523980815347722</v>
      </c>
      <c r="P331" s="340"/>
      <c r="Q331" s="34" t="s">
        <v>88</v>
      </c>
      <c r="R331" s="43">
        <v>2387</v>
      </c>
      <c r="S331" s="133">
        <f t="shared" ref="S331" si="2573">IFERROR(R331/P329,"-")</f>
        <v>0.40266531713900133</v>
      </c>
      <c r="T331" s="340"/>
      <c r="U331" s="34" t="s">
        <v>88</v>
      </c>
      <c r="V331" s="43">
        <v>1294</v>
      </c>
      <c r="W331" s="122">
        <f t="shared" ref="W331" si="2574">IFERROR(V331/T329,"-")</f>
        <v>0.39790897908979089</v>
      </c>
      <c r="X331" s="340"/>
      <c r="Y331" s="34" t="s">
        <v>88</v>
      </c>
      <c r="Z331" s="43">
        <v>380</v>
      </c>
      <c r="AA331" s="122">
        <f t="shared" ref="AA331" si="2575">IFERROR(Z331/X329,"-")</f>
        <v>0.3301476976542137</v>
      </c>
      <c r="AB331" s="340"/>
      <c r="AC331" s="34" t="s">
        <v>88</v>
      </c>
      <c r="AD331" s="43">
        <v>103</v>
      </c>
      <c r="AE331" s="122">
        <f t="shared" ref="AE331" si="2576">IFERROR(AD331/AB329,"-")</f>
        <v>0.28142076502732238</v>
      </c>
      <c r="AF331" s="340"/>
      <c r="AG331" s="34" t="s">
        <v>88</v>
      </c>
      <c r="AH331" s="43">
        <v>7156</v>
      </c>
      <c r="AI331" s="133">
        <f t="shared" ref="AI331" si="2577">IFERROR(AH331/AF329,"-")</f>
        <v>0.37290255341323608</v>
      </c>
    </row>
    <row r="332" spans="2:35" s="20" customFormat="1">
      <c r="B332" s="316"/>
      <c r="C332" s="351"/>
      <c r="D332" s="340"/>
      <c r="E332" s="34" t="s">
        <v>89</v>
      </c>
      <c r="F332" s="43">
        <v>1</v>
      </c>
      <c r="G332" s="122">
        <f t="shared" ref="G332" si="2578">IFERROR(F332/D329,"-")</f>
        <v>3.5714285714285712E-2</v>
      </c>
      <c r="H332" s="340"/>
      <c r="I332" s="34" t="s">
        <v>89</v>
      </c>
      <c r="J332" s="43">
        <v>17</v>
      </c>
      <c r="K332" s="122">
        <f t="shared" ref="K332" si="2579">IFERROR(J332/H329,"-")</f>
        <v>0.13600000000000001</v>
      </c>
      <c r="L332" s="340"/>
      <c r="M332" s="34" t="s">
        <v>89</v>
      </c>
      <c r="N332" s="43">
        <v>731</v>
      </c>
      <c r="O332" s="122">
        <f t="shared" ref="O332" si="2580">IFERROR(N332/L329,"-")</f>
        <v>8.7649880095923255E-2</v>
      </c>
      <c r="P332" s="340"/>
      <c r="Q332" s="34" t="s">
        <v>89</v>
      </c>
      <c r="R332" s="43">
        <v>784</v>
      </c>
      <c r="S332" s="133">
        <f t="shared" ref="S332" si="2581">IFERROR(R332/P329,"-")</f>
        <v>0.13225371120107962</v>
      </c>
      <c r="T332" s="340"/>
      <c r="U332" s="34" t="s">
        <v>89</v>
      </c>
      <c r="V332" s="43">
        <v>592</v>
      </c>
      <c r="W332" s="122">
        <f t="shared" ref="W332" si="2582">IFERROR(V332/T329,"-")</f>
        <v>0.18204182041820419</v>
      </c>
      <c r="X332" s="340"/>
      <c r="Y332" s="34" t="s">
        <v>89</v>
      </c>
      <c r="Z332" s="43">
        <v>206</v>
      </c>
      <c r="AA332" s="122">
        <f t="shared" ref="AA332" si="2583">IFERROR(Z332/X329,"-")</f>
        <v>0.17897480451781059</v>
      </c>
      <c r="AB332" s="340"/>
      <c r="AC332" s="34" t="s">
        <v>89</v>
      </c>
      <c r="AD332" s="43">
        <v>77</v>
      </c>
      <c r="AE332" s="122">
        <f t="shared" ref="AE332" si="2584">IFERROR(AD332/AB329,"-")</f>
        <v>0.2103825136612022</v>
      </c>
      <c r="AF332" s="340"/>
      <c r="AG332" s="34" t="s">
        <v>89</v>
      </c>
      <c r="AH332" s="43">
        <v>2408</v>
      </c>
      <c r="AI332" s="133">
        <f t="shared" ref="AI332" si="2585">IFERROR(AH332/AF329,"-")</f>
        <v>0.12548202188639918</v>
      </c>
    </row>
    <row r="333" spans="2:35" s="20" customFormat="1">
      <c r="B333" s="316"/>
      <c r="C333" s="351"/>
      <c r="D333" s="340"/>
      <c r="E333" s="35" t="s">
        <v>90</v>
      </c>
      <c r="F333" s="44">
        <v>9</v>
      </c>
      <c r="G333" s="123">
        <f t="shared" ref="G333" si="2586">IFERROR(F333/D329,"-")</f>
        <v>0.32142857142857145</v>
      </c>
      <c r="H333" s="340"/>
      <c r="I333" s="35" t="s">
        <v>90</v>
      </c>
      <c r="J333" s="44">
        <v>52</v>
      </c>
      <c r="K333" s="123">
        <f t="shared" ref="K333" si="2587">IFERROR(J333/H329,"-")</f>
        <v>0.41599999999999998</v>
      </c>
      <c r="L333" s="340"/>
      <c r="M333" s="35" t="s">
        <v>90</v>
      </c>
      <c r="N333" s="44">
        <v>1793</v>
      </c>
      <c r="O333" s="123">
        <f t="shared" ref="O333" si="2588">IFERROR(N333/L329,"-")</f>
        <v>0.21498800959232614</v>
      </c>
      <c r="P333" s="340"/>
      <c r="Q333" s="35" t="s">
        <v>90</v>
      </c>
      <c r="R333" s="44">
        <v>1637</v>
      </c>
      <c r="S333" s="134">
        <f t="shared" ref="S333" si="2589">IFERROR(R333/P329,"-")</f>
        <v>0.27614709851551955</v>
      </c>
      <c r="T333" s="340"/>
      <c r="U333" s="35" t="s">
        <v>90</v>
      </c>
      <c r="V333" s="44">
        <v>1037</v>
      </c>
      <c r="W333" s="123">
        <f t="shared" ref="W333" si="2590">IFERROR(V333/T329,"-")</f>
        <v>0.31888068880688808</v>
      </c>
      <c r="X333" s="340"/>
      <c r="Y333" s="35" t="s">
        <v>90</v>
      </c>
      <c r="Z333" s="44">
        <v>339</v>
      </c>
      <c r="AA333" s="123">
        <f t="shared" ref="AA333" si="2591">IFERROR(Z333/X329,"-")</f>
        <v>0.29452649869678538</v>
      </c>
      <c r="AB333" s="340"/>
      <c r="AC333" s="35" t="s">
        <v>90</v>
      </c>
      <c r="AD333" s="44">
        <v>109</v>
      </c>
      <c r="AE333" s="123">
        <f t="shared" ref="AE333" si="2592">IFERROR(AD333/AB329,"-")</f>
        <v>0.29781420765027322</v>
      </c>
      <c r="AF333" s="340"/>
      <c r="AG333" s="35" t="s">
        <v>90</v>
      </c>
      <c r="AH333" s="44">
        <v>4976</v>
      </c>
      <c r="AI333" s="134">
        <f t="shared" ref="AI333" si="2593">IFERROR(AH333/AF329,"-")</f>
        <v>0.2593017196456488</v>
      </c>
    </row>
    <row r="334" spans="2:35" s="20" customFormat="1" ht="24">
      <c r="B334" s="299"/>
      <c r="C334" s="352"/>
      <c r="D334" s="341"/>
      <c r="E334" s="38" t="s">
        <v>176</v>
      </c>
      <c r="F334" s="45">
        <v>19</v>
      </c>
      <c r="G334" s="124">
        <f t="shared" ref="G334" si="2594">IFERROR(F334/D329,"-")</f>
        <v>0.6785714285714286</v>
      </c>
      <c r="H334" s="341"/>
      <c r="I334" s="38" t="s">
        <v>176</v>
      </c>
      <c r="J334" s="45">
        <v>91</v>
      </c>
      <c r="K334" s="124">
        <f t="shared" ref="K334" si="2595">IFERROR(J334/H329,"-")</f>
        <v>0.72799999999999998</v>
      </c>
      <c r="L334" s="341"/>
      <c r="M334" s="38" t="s">
        <v>176</v>
      </c>
      <c r="N334" s="45">
        <v>4889</v>
      </c>
      <c r="O334" s="124">
        <f t="shared" ref="O334" si="2596">IFERROR(N334/L329,"-")</f>
        <v>0.5862110311750599</v>
      </c>
      <c r="P334" s="341"/>
      <c r="Q334" s="38" t="s">
        <v>176</v>
      </c>
      <c r="R334" s="45">
        <v>4106</v>
      </c>
      <c r="S334" s="124">
        <f t="shared" ref="S334" si="2597">IFERROR(R334/P329,"-")</f>
        <v>0.69264507422402155</v>
      </c>
      <c r="T334" s="341"/>
      <c r="U334" s="38" t="s">
        <v>176</v>
      </c>
      <c r="V334" s="45">
        <v>2394</v>
      </c>
      <c r="W334" s="124">
        <f t="shared" ref="W334" si="2598">IFERROR(V334/T329,"-")</f>
        <v>0.73616236162361626</v>
      </c>
      <c r="X334" s="341"/>
      <c r="Y334" s="38" t="s">
        <v>176</v>
      </c>
      <c r="Z334" s="45">
        <v>808</v>
      </c>
      <c r="AA334" s="124">
        <f t="shared" ref="AA334" si="2599">IFERROR(Z334/X329,"-")</f>
        <v>0.70199826238053864</v>
      </c>
      <c r="AB334" s="341"/>
      <c r="AC334" s="38" t="s">
        <v>176</v>
      </c>
      <c r="AD334" s="45">
        <v>259</v>
      </c>
      <c r="AE334" s="124">
        <f t="shared" ref="AE334" si="2600">IFERROR(AD334/AB329,"-")</f>
        <v>0.70765027322404372</v>
      </c>
      <c r="AF334" s="341"/>
      <c r="AG334" s="38" t="s">
        <v>176</v>
      </c>
      <c r="AH334" s="45">
        <v>12566</v>
      </c>
      <c r="AI334" s="124">
        <f t="shared" ref="AI334" si="2601">IFERROR(AH334/AF329,"-")</f>
        <v>0.65482021886399167</v>
      </c>
    </row>
    <row r="335" spans="2:35" s="20" customFormat="1">
      <c r="B335" s="298">
        <v>56</v>
      </c>
      <c r="C335" s="350" t="s">
        <v>12</v>
      </c>
      <c r="D335" s="339">
        <f>'市区町村別_在宅(医科)'!D62</f>
        <v>23</v>
      </c>
      <c r="E335" s="30" t="s">
        <v>86</v>
      </c>
      <c r="F335" s="242">
        <v>1</v>
      </c>
      <c r="G335" s="121">
        <f t="shared" ref="G335" si="2602">IFERROR(F335/D335,"-")</f>
        <v>4.3478260869565216E-2</v>
      </c>
      <c r="H335" s="339">
        <f>'市区町村別_在宅(医科)'!M62</f>
        <v>58</v>
      </c>
      <c r="I335" s="30" t="s">
        <v>86</v>
      </c>
      <c r="J335" s="242">
        <v>2</v>
      </c>
      <c r="K335" s="121">
        <f t="shared" ref="K335" si="2603">IFERROR(J335/H335,"-")</f>
        <v>3.4482758620689655E-2</v>
      </c>
      <c r="L335" s="339">
        <f>'市区町村別_在宅(医科)'!V62</f>
        <v>5313</v>
      </c>
      <c r="M335" s="30" t="s">
        <v>86</v>
      </c>
      <c r="N335" s="242">
        <v>322</v>
      </c>
      <c r="O335" s="121">
        <f t="shared" ref="O335" si="2604">IFERROR(N335/L335,"-")</f>
        <v>6.0606060606060608E-2</v>
      </c>
      <c r="P335" s="339">
        <f>'市区町村別_在宅(医科)'!AE62</f>
        <v>3443</v>
      </c>
      <c r="Q335" s="30" t="s">
        <v>86</v>
      </c>
      <c r="R335" s="242">
        <v>485</v>
      </c>
      <c r="S335" s="132">
        <f t="shared" ref="S335" si="2605">IFERROR(R335/P335,"-")</f>
        <v>0.14086552425210572</v>
      </c>
      <c r="T335" s="339">
        <f>'市区町村別_在宅(医科)'!AN62</f>
        <v>1851</v>
      </c>
      <c r="U335" s="30" t="s">
        <v>86</v>
      </c>
      <c r="V335" s="242">
        <v>426</v>
      </c>
      <c r="W335" s="121">
        <f t="shared" ref="W335" si="2606">IFERROR(V335/T335,"-")</f>
        <v>0.23014586709886548</v>
      </c>
      <c r="X335" s="339">
        <f>'市区町村別_在宅(医科)'!AW62</f>
        <v>827</v>
      </c>
      <c r="Y335" s="30" t="s">
        <v>86</v>
      </c>
      <c r="Z335" s="242">
        <v>247</v>
      </c>
      <c r="AA335" s="121">
        <f t="shared" ref="AA335" si="2607">IFERROR(Z335/X335,"-")</f>
        <v>0.29866989117291415</v>
      </c>
      <c r="AB335" s="339">
        <f>'市区町村別_在宅(医科)'!BF62</f>
        <v>300</v>
      </c>
      <c r="AC335" s="30" t="s">
        <v>86</v>
      </c>
      <c r="AD335" s="242">
        <v>95</v>
      </c>
      <c r="AE335" s="121">
        <f t="shared" ref="AE335" si="2608">IFERROR(AD335/AB335,"-")</f>
        <v>0.31666666666666665</v>
      </c>
      <c r="AF335" s="339">
        <f>'市区町村別_在宅(医科)'!BO62</f>
        <v>11815</v>
      </c>
      <c r="AG335" s="30" t="s">
        <v>86</v>
      </c>
      <c r="AH335" s="242">
        <v>1578</v>
      </c>
      <c r="AI335" s="132">
        <f t="shared" ref="AI335" si="2609">IFERROR(AH335/AF335,"-")</f>
        <v>0.1335590351248413</v>
      </c>
    </row>
    <row r="336" spans="2:35" s="20" customFormat="1">
      <c r="B336" s="316"/>
      <c r="C336" s="351"/>
      <c r="D336" s="340"/>
      <c r="E336" s="31" t="s">
        <v>87</v>
      </c>
      <c r="F336" s="43">
        <v>10</v>
      </c>
      <c r="G336" s="122">
        <f t="shared" ref="G336" si="2610">IFERROR(F336/D335,"-")</f>
        <v>0.43478260869565216</v>
      </c>
      <c r="H336" s="340"/>
      <c r="I336" s="31" t="s">
        <v>87</v>
      </c>
      <c r="J336" s="43">
        <v>24</v>
      </c>
      <c r="K336" s="122">
        <f t="shared" ref="K336" si="2611">IFERROR(J336/H335,"-")</f>
        <v>0.41379310344827586</v>
      </c>
      <c r="L336" s="340"/>
      <c r="M336" s="31" t="s">
        <v>87</v>
      </c>
      <c r="N336" s="43">
        <v>1279</v>
      </c>
      <c r="O336" s="122">
        <f t="shared" ref="O336" si="2612">IFERROR(N336/L335,"-")</f>
        <v>0.24073028420854509</v>
      </c>
      <c r="P336" s="340"/>
      <c r="Q336" s="31" t="s">
        <v>87</v>
      </c>
      <c r="R336" s="43">
        <v>1035</v>
      </c>
      <c r="S336" s="133">
        <f t="shared" ref="S336" si="2613">IFERROR(R336/P335,"-")</f>
        <v>0.30060993319779261</v>
      </c>
      <c r="T336" s="340"/>
      <c r="U336" s="31" t="s">
        <v>87</v>
      </c>
      <c r="V336" s="43">
        <v>615</v>
      </c>
      <c r="W336" s="122">
        <f t="shared" ref="W336" si="2614">IFERROR(V336/T335,"-")</f>
        <v>0.33225283630470015</v>
      </c>
      <c r="X336" s="340"/>
      <c r="Y336" s="31" t="s">
        <v>87</v>
      </c>
      <c r="Z336" s="43">
        <v>260</v>
      </c>
      <c r="AA336" s="122">
        <f t="shared" ref="AA336" si="2615">IFERROR(Z336/X335,"-")</f>
        <v>0.31438935912938332</v>
      </c>
      <c r="AB336" s="340"/>
      <c r="AC336" s="31" t="s">
        <v>87</v>
      </c>
      <c r="AD336" s="43">
        <v>95</v>
      </c>
      <c r="AE336" s="122">
        <f t="shared" ref="AE336" si="2616">IFERROR(AD336/AB335,"-")</f>
        <v>0.31666666666666665</v>
      </c>
      <c r="AF336" s="340"/>
      <c r="AG336" s="31" t="s">
        <v>87</v>
      </c>
      <c r="AH336" s="43">
        <v>3318</v>
      </c>
      <c r="AI336" s="133">
        <f t="shared" ref="AI336" si="2617">IFERROR(AH336/AF335,"-")</f>
        <v>0.28082945408379179</v>
      </c>
    </row>
    <row r="337" spans="2:35" s="20" customFormat="1">
      <c r="B337" s="316"/>
      <c r="C337" s="351"/>
      <c r="D337" s="340"/>
      <c r="E337" s="34" t="s">
        <v>88</v>
      </c>
      <c r="F337" s="43">
        <v>6</v>
      </c>
      <c r="G337" s="122">
        <f t="shared" ref="G337" si="2618">IFERROR(F337/D335,"-")</f>
        <v>0.2608695652173913</v>
      </c>
      <c r="H337" s="340"/>
      <c r="I337" s="34" t="s">
        <v>88</v>
      </c>
      <c r="J337" s="43">
        <v>28</v>
      </c>
      <c r="K337" s="122">
        <f t="shared" ref="K337" si="2619">IFERROR(J337/H335,"-")</f>
        <v>0.48275862068965519</v>
      </c>
      <c r="L337" s="340"/>
      <c r="M337" s="34" t="s">
        <v>88</v>
      </c>
      <c r="N337" s="43">
        <v>1834</v>
      </c>
      <c r="O337" s="122">
        <f t="shared" ref="O337" si="2620">IFERROR(N337/L335,"-")</f>
        <v>0.34519104084321478</v>
      </c>
      <c r="P337" s="340"/>
      <c r="Q337" s="34" t="s">
        <v>88</v>
      </c>
      <c r="R337" s="43">
        <v>1381</v>
      </c>
      <c r="S337" s="133">
        <f t="shared" ref="S337" si="2621">IFERROR(R337/P335,"-")</f>
        <v>0.40110368864362472</v>
      </c>
      <c r="T337" s="340"/>
      <c r="U337" s="34" t="s">
        <v>88</v>
      </c>
      <c r="V337" s="43">
        <v>755</v>
      </c>
      <c r="W337" s="122">
        <f t="shared" ref="W337" si="2622">IFERROR(V337/T335,"-")</f>
        <v>0.40788762830902214</v>
      </c>
      <c r="X337" s="340"/>
      <c r="Y337" s="34" t="s">
        <v>88</v>
      </c>
      <c r="Z337" s="43">
        <v>318</v>
      </c>
      <c r="AA337" s="122">
        <f t="shared" ref="AA337" si="2623">IFERROR(Z337/X335,"-")</f>
        <v>0.38452237001209189</v>
      </c>
      <c r="AB337" s="340"/>
      <c r="AC337" s="34" t="s">
        <v>88</v>
      </c>
      <c r="AD337" s="43">
        <v>83</v>
      </c>
      <c r="AE337" s="122">
        <f t="shared" ref="AE337" si="2624">IFERROR(AD337/AB335,"-")</f>
        <v>0.27666666666666667</v>
      </c>
      <c r="AF337" s="340"/>
      <c r="AG337" s="34" t="s">
        <v>88</v>
      </c>
      <c r="AH337" s="43">
        <v>4405</v>
      </c>
      <c r="AI337" s="133">
        <f t="shared" ref="AI337" si="2625">IFERROR(AH337/AF335,"-")</f>
        <v>0.37283114684722812</v>
      </c>
    </row>
    <row r="338" spans="2:35" s="20" customFormat="1">
      <c r="B338" s="316"/>
      <c r="C338" s="351"/>
      <c r="D338" s="340"/>
      <c r="E338" s="34" t="s">
        <v>89</v>
      </c>
      <c r="F338" s="43">
        <v>3</v>
      </c>
      <c r="G338" s="122">
        <f t="shared" ref="G338" si="2626">IFERROR(F338/D335,"-")</f>
        <v>0.13043478260869565</v>
      </c>
      <c r="H338" s="340"/>
      <c r="I338" s="34" t="s">
        <v>89</v>
      </c>
      <c r="J338" s="43">
        <v>8</v>
      </c>
      <c r="K338" s="122">
        <f t="shared" ref="K338" si="2627">IFERROR(J338/H335,"-")</f>
        <v>0.13793103448275862</v>
      </c>
      <c r="L338" s="340"/>
      <c r="M338" s="34" t="s">
        <v>89</v>
      </c>
      <c r="N338" s="43">
        <v>411</v>
      </c>
      <c r="O338" s="122">
        <f t="shared" ref="O338" si="2628">IFERROR(N338/L335,"-")</f>
        <v>7.7357425183512143E-2</v>
      </c>
      <c r="P338" s="340"/>
      <c r="Q338" s="34" t="s">
        <v>89</v>
      </c>
      <c r="R338" s="43">
        <v>378</v>
      </c>
      <c r="S338" s="133">
        <f t="shared" ref="S338" si="2629">IFERROR(R338/P335,"-")</f>
        <v>0.10978797560267209</v>
      </c>
      <c r="T338" s="340"/>
      <c r="U338" s="34" t="s">
        <v>89</v>
      </c>
      <c r="V338" s="43">
        <v>319</v>
      </c>
      <c r="W338" s="122">
        <f t="shared" ref="W338" si="2630">IFERROR(V338/T335,"-")</f>
        <v>0.17233927606699082</v>
      </c>
      <c r="X338" s="340"/>
      <c r="Y338" s="34" t="s">
        <v>89</v>
      </c>
      <c r="Z338" s="43">
        <v>159</v>
      </c>
      <c r="AA338" s="122">
        <f t="shared" ref="AA338" si="2631">IFERROR(Z338/X335,"-")</f>
        <v>0.19226118500604594</v>
      </c>
      <c r="AB338" s="340"/>
      <c r="AC338" s="34" t="s">
        <v>89</v>
      </c>
      <c r="AD338" s="43">
        <v>51</v>
      </c>
      <c r="AE338" s="122">
        <f t="shared" ref="AE338" si="2632">IFERROR(AD338/AB335,"-")</f>
        <v>0.17</v>
      </c>
      <c r="AF338" s="340"/>
      <c r="AG338" s="34" t="s">
        <v>89</v>
      </c>
      <c r="AH338" s="43">
        <v>1329</v>
      </c>
      <c r="AI338" s="133">
        <f t="shared" ref="AI338" si="2633">IFERROR(AH338/AF335,"-")</f>
        <v>0.11248413034278459</v>
      </c>
    </row>
    <row r="339" spans="2:35" s="20" customFormat="1">
      <c r="B339" s="316"/>
      <c r="C339" s="351"/>
      <c r="D339" s="340"/>
      <c r="E339" s="35" t="s">
        <v>90</v>
      </c>
      <c r="F339" s="44">
        <v>6</v>
      </c>
      <c r="G339" s="123">
        <f t="shared" ref="G339" si="2634">IFERROR(F339/D335,"-")</f>
        <v>0.2608695652173913</v>
      </c>
      <c r="H339" s="340"/>
      <c r="I339" s="35" t="s">
        <v>90</v>
      </c>
      <c r="J339" s="44">
        <v>20</v>
      </c>
      <c r="K339" s="123">
        <f t="shared" ref="K339" si="2635">IFERROR(J339/H335,"-")</f>
        <v>0.34482758620689657</v>
      </c>
      <c r="L339" s="340"/>
      <c r="M339" s="35" t="s">
        <v>90</v>
      </c>
      <c r="N339" s="44">
        <v>1137</v>
      </c>
      <c r="O339" s="123">
        <f t="shared" ref="O339" si="2636">IFERROR(N339/L335,"-")</f>
        <v>0.21400338791643139</v>
      </c>
      <c r="P339" s="340"/>
      <c r="Q339" s="35" t="s">
        <v>90</v>
      </c>
      <c r="R339" s="44">
        <v>883</v>
      </c>
      <c r="S339" s="134">
        <f t="shared" ref="S339" si="2637">IFERROR(R339/P335,"-")</f>
        <v>0.25646238745280281</v>
      </c>
      <c r="T339" s="340"/>
      <c r="U339" s="35" t="s">
        <v>90</v>
      </c>
      <c r="V339" s="44">
        <v>518</v>
      </c>
      <c r="W339" s="123">
        <f t="shared" ref="W339" si="2638">IFERROR(V339/T335,"-")</f>
        <v>0.27984873041599134</v>
      </c>
      <c r="X339" s="340"/>
      <c r="Y339" s="35" t="s">
        <v>90</v>
      </c>
      <c r="Z339" s="44">
        <v>232</v>
      </c>
      <c r="AA339" s="123">
        <f t="shared" ref="AA339" si="2639">IFERROR(Z339/X335,"-")</f>
        <v>0.28053204353083433</v>
      </c>
      <c r="AB339" s="340"/>
      <c r="AC339" s="35" t="s">
        <v>90</v>
      </c>
      <c r="AD339" s="44">
        <v>63</v>
      </c>
      <c r="AE339" s="123">
        <f t="shared" ref="AE339" si="2640">IFERROR(AD339/AB335,"-")</f>
        <v>0.21</v>
      </c>
      <c r="AF339" s="340"/>
      <c r="AG339" s="35" t="s">
        <v>90</v>
      </c>
      <c r="AH339" s="44">
        <v>2859</v>
      </c>
      <c r="AI339" s="134">
        <f t="shared" ref="AI339" si="2641">IFERROR(AH339/AF335,"-")</f>
        <v>0.24198053322048244</v>
      </c>
    </row>
    <row r="340" spans="2:35" s="20" customFormat="1" ht="24">
      <c r="B340" s="299"/>
      <c r="C340" s="352"/>
      <c r="D340" s="341"/>
      <c r="E340" s="38" t="s">
        <v>176</v>
      </c>
      <c r="F340" s="45">
        <v>16</v>
      </c>
      <c r="G340" s="124">
        <f t="shared" ref="G340" si="2642">IFERROR(F340/D335,"-")</f>
        <v>0.69565217391304346</v>
      </c>
      <c r="H340" s="341"/>
      <c r="I340" s="38" t="s">
        <v>176</v>
      </c>
      <c r="J340" s="45">
        <v>48</v>
      </c>
      <c r="K340" s="124">
        <f t="shared" ref="K340" si="2643">IFERROR(J340/H335,"-")</f>
        <v>0.82758620689655171</v>
      </c>
      <c r="L340" s="341"/>
      <c r="M340" s="38" t="s">
        <v>176</v>
      </c>
      <c r="N340" s="45">
        <v>3162</v>
      </c>
      <c r="O340" s="124">
        <f t="shared" ref="O340" si="2644">IFERROR(N340/L335,"-")</f>
        <v>0.59514398644833433</v>
      </c>
      <c r="P340" s="341"/>
      <c r="Q340" s="38" t="s">
        <v>176</v>
      </c>
      <c r="R340" s="45">
        <v>2394</v>
      </c>
      <c r="S340" s="124">
        <f t="shared" ref="S340" si="2645">IFERROR(R340/P335,"-")</f>
        <v>0.69532384548358994</v>
      </c>
      <c r="T340" s="341"/>
      <c r="U340" s="38" t="s">
        <v>176</v>
      </c>
      <c r="V340" s="45">
        <v>1415</v>
      </c>
      <c r="W340" s="124">
        <f t="shared" ref="W340" si="2646">IFERROR(V340/T335,"-")</f>
        <v>0.7644516477579687</v>
      </c>
      <c r="X340" s="341"/>
      <c r="Y340" s="38" t="s">
        <v>176</v>
      </c>
      <c r="Z340" s="45">
        <v>610</v>
      </c>
      <c r="AA340" s="124">
        <f t="shared" ref="AA340" si="2647">IFERROR(Z340/X335,"-")</f>
        <v>0.73760580411124543</v>
      </c>
      <c r="AB340" s="341"/>
      <c r="AC340" s="38" t="s">
        <v>176</v>
      </c>
      <c r="AD340" s="45">
        <v>200</v>
      </c>
      <c r="AE340" s="124">
        <f t="shared" ref="AE340" si="2648">IFERROR(AD340/AB335,"-")</f>
        <v>0.66666666666666663</v>
      </c>
      <c r="AF340" s="341"/>
      <c r="AG340" s="38" t="s">
        <v>176</v>
      </c>
      <c r="AH340" s="45">
        <v>7845</v>
      </c>
      <c r="AI340" s="124">
        <f t="shared" ref="AI340" si="2649">IFERROR(AH340/AF335,"-")</f>
        <v>0.66398645789250954</v>
      </c>
    </row>
    <row r="341" spans="2:35" s="20" customFormat="1">
      <c r="B341" s="298">
        <v>57</v>
      </c>
      <c r="C341" s="350" t="s">
        <v>51</v>
      </c>
      <c r="D341" s="339">
        <f>'市区町村別_在宅(医科)'!D63</f>
        <v>42</v>
      </c>
      <c r="E341" s="30" t="s">
        <v>86</v>
      </c>
      <c r="F341" s="242">
        <v>5</v>
      </c>
      <c r="G341" s="121">
        <f t="shared" ref="G341" si="2650">IFERROR(F341/D341,"-")</f>
        <v>0.11904761904761904</v>
      </c>
      <c r="H341" s="339">
        <f>'市区町村別_在宅(医科)'!M63</f>
        <v>77</v>
      </c>
      <c r="I341" s="30" t="s">
        <v>86</v>
      </c>
      <c r="J341" s="242">
        <v>6</v>
      </c>
      <c r="K341" s="121">
        <f t="shared" ref="K341" si="2651">IFERROR(J341/H341,"-")</f>
        <v>7.792207792207792E-2</v>
      </c>
      <c r="L341" s="339">
        <f>'市区町村別_在宅(医科)'!V63</f>
        <v>3358</v>
      </c>
      <c r="M341" s="30" t="s">
        <v>86</v>
      </c>
      <c r="N341" s="242">
        <v>207</v>
      </c>
      <c r="O341" s="121">
        <f t="shared" ref="O341" si="2652">IFERROR(N341/L341,"-")</f>
        <v>6.1643835616438353E-2</v>
      </c>
      <c r="P341" s="339">
        <f>'市区町村別_在宅(医科)'!AE63</f>
        <v>2551</v>
      </c>
      <c r="Q341" s="30" t="s">
        <v>86</v>
      </c>
      <c r="R341" s="242">
        <v>364</v>
      </c>
      <c r="S341" s="132">
        <f t="shared" ref="S341" si="2653">IFERROR(R341/P341,"-")</f>
        <v>0.14268914151313211</v>
      </c>
      <c r="T341" s="339">
        <f>'市区町村別_在宅(医科)'!AN63</f>
        <v>1705</v>
      </c>
      <c r="U341" s="30" t="s">
        <v>86</v>
      </c>
      <c r="V341" s="242">
        <v>382</v>
      </c>
      <c r="W341" s="121">
        <f t="shared" ref="W341" si="2654">IFERROR(V341/T341,"-")</f>
        <v>0.22404692082111438</v>
      </c>
      <c r="X341" s="339">
        <f>'市区町村別_在宅(医科)'!AW63</f>
        <v>826</v>
      </c>
      <c r="Y341" s="30" t="s">
        <v>86</v>
      </c>
      <c r="Z341" s="242">
        <v>214</v>
      </c>
      <c r="AA341" s="121">
        <f t="shared" ref="AA341" si="2655">IFERROR(Z341/X341,"-")</f>
        <v>0.25907990314769974</v>
      </c>
      <c r="AB341" s="339">
        <f>'市区町村別_在宅(医科)'!BF63</f>
        <v>279</v>
      </c>
      <c r="AC341" s="30" t="s">
        <v>86</v>
      </c>
      <c r="AD341" s="242">
        <v>80</v>
      </c>
      <c r="AE341" s="121">
        <f t="shared" ref="AE341" si="2656">IFERROR(AD341/AB341,"-")</f>
        <v>0.28673835125448027</v>
      </c>
      <c r="AF341" s="339">
        <f>'市区町村別_在宅(医科)'!BO63</f>
        <v>8838</v>
      </c>
      <c r="AG341" s="30" t="s">
        <v>86</v>
      </c>
      <c r="AH341" s="242">
        <v>1258</v>
      </c>
      <c r="AI341" s="132">
        <f t="shared" ref="AI341" si="2657">IFERROR(AH341/AF341,"-")</f>
        <v>0.14233989590405069</v>
      </c>
    </row>
    <row r="342" spans="2:35" s="20" customFormat="1">
      <c r="B342" s="316"/>
      <c r="C342" s="351"/>
      <c r="D342" s="340"/>
      <c r="E342" s="31" t="s">
        <v>87</v>
      </c>
      <c r="F342" s="43">
        <v>13</v>
      </c>
      <c r="G342" s="122">
        <f t="shared" ref="G342" si="2658">IFERROR(F342/D341,"-")</f>
        <v>0.30952380952380953</v>
      </c>
      <c r="H342" s="340"/>
      <c r="I342" s="31" t="s">
        <v>87</v>
      </c>
      <c r="J342" s="43">
        <v>35</v>
      </c>
      <c r="K342" s="122">
        <f t="shared" ref="K342" si="2659">IFERROR(J342/H341,"-")</f>
        <v>0.45454545454545453</v>
      </c>
      <c r="L342" s="340"/>
      <c r="M342" s="31" t="s">
        <v>87</v>
      </c>
      <c r="N342" s="43">
        <v>867</v>
      </c>
      <c r="O342" s="122">
        <f t="shared" ref="O342" si="2660">IFERROR(N342/L341,"-")</f>
        <v>0.25818939845145922</v>
      </c>
      <c r="P342" s="340"/>
      <c r="Q342" s="31" t="s">
        <v>87</v>
      </c>
      <c r="R342" s="43">
        <v>869</v>
      </c>
      <c r="S342" s="133">
        <f t="shared" ref="S342" si="2661">IFERROR(R342/P341,"-")</f>
        <v>0.34065072520580164</v>
      </c>
      <c r="T342" s="340"/>
      <c r="U342" s="31" t="s">
        <v>87</v>
      </c>
      <c r="V342" s="43">
        <v>613</v>
      </c>
      <c r="W342" s="122">
        <f t="shared" ref="W342" si="2662">IFERROR(V342/T341,"-")</f>
        <v>0.35953079178885633</v>
      </c>
      <c r="X342" s="340"/>
      <c r="Y342" s="31" t="s">
        <v>87</v>
      </c>
      <c r="Z342" s="43">
        <v>291</v>
      </c>
      <c r="AA342" s="122">
        <f t="shared" ref="AA342" si="2663">IFERROR(Z342/X341,"-")</f>
        <v>0.35230024213075062</v>
      </c>
      <c r="AB342" s="340"/>
      <c r="AC342" s="31" t="s">
        <v>87</v>
      </c>
      <c r="AD342" s="43">
        <v>97</v>
      </c>
      <c r="AE342" s="122">
        <f t="shared" ref="AE342" si="2664">IFERROR(AD342/AB341,"-")</f>
        <v>0.34767025089605735</v>
      </c>
      <c r="AF342" s="340"/>
      <c r="AG342" s="31" t="s">
        <v>87</v>
      </c>
      <c r="AH342" s="43">
        <v>2785</v>
      </c>
      <c r="AI342" s="133">
        <f t="shared" ref="AI342" si="2665">IFERROR(AH342/AF341,"-")</f>
        <v>0.31511654220411855</v>
      </c>
    </row>
    <row r="343" spans="2:35" s="20" customFormat="1">
      <c r="B343" s="316"/>
      <c r="C343" s="351"/>
      <c r="D343" s="340"/>
      <c r="E343" s="34" t="s">
        <v>88</v>
      </c>
      <c r="F343" s="43">
        <v>9</v>
      </c>
      <c r="G343" s="122">
        <f t="shared" ref="G343" si="2666">IFERROR(F343/D341,"-")</f>
        <v>0.21428571428571427</v>
      </c>
      <c r="H343" s="340"/>
      <c r="I343" s="34" t="s">
        <v>88</v>
      </c>
      <c r="J343" s="43">
        <v>24</v>
      </c>
      <c r="K343" s="122">
        <f t="shared" ref="K343" si="2667">IFERROR(J343/H341,"-")</f>
        <v>0.31168831168831168</v>
      </c>
      <c r="L343" s="340"/>
      <c r="M343" s="34" t="s">
        <v>88</v>
      </c>
      <c r="N343" s="43">
        <v>1259</v>
      </c>
      <c r="O343" s="122">
        <f t="shared" ref="O343" si="2668">IFERROR(N343/L341,"-")</f>
        <v>0.37492555092316854</v>
      </c>
      <c r="P343" s="340"/>
      <c r="Q343" s="34" t="s">
        <v>88</v>
      </c>
      <c r="R343" s="43">
        <v>1108</v>
      </c>
      <c r="S343" s="133">
        <f t="shared" ref="S343" si="2669">IFERROR(R343/P341,"-")</f>
        <v>0.4343394747157977</v>
      </c>
      <c r="T343" s="340"/>
      <c r="U343" s="34" t="s">
        <v>88</v>
      </c>
      <c r="V343" s="43">
        <v>736</v>
      </c>
      <c r="W343" s="122">
        <f t="shared" ref="W343" si="2670">IFERROR(V343/T341,"-")</f>
        <v>0.43167155425219944</v>
      </c>
      <c r="X343" s="340"/>
      <c r="Y343" s="34" t="s">
        <v>88</v>
      </c>
      <c r="Z343" s="43">
        <v>316</v>
      </c>
      <c r="AA343" s="122">
        <f t="shared" ref="AA343" si="2671">IFERROR(Z343/X341,"-")</f>
        <v>0.38256658595641646</v>
      </c>
      <c r="AB343" s="340"/>
      <c r="AC343" s="34" t="s">
        <v>88</v>
      </c>
      <c r="AD343" s="43">
        <v>93</v>
      </c>
      <c r="AE343" s="122">
        <f t="shared" ref="AE343" si="2672">IFERROR(AD343/AB341,"-")</f>
        <v>0.33333333333333331</v>
      </c>
      <c r="AF343" s="340"/>
      <c r="AG343" s="34" t="s">
        <v>88</v>
      </c>
      <c r="AH343" s="43">
        <v>3545</v>
      </c>
      <c r="AI343" s="133">
        <f t="shared" ref="AI343" si="2673">IFERROR(AH343/AF341,"-")</f>
        <v>0.40110884815569131</v>
      </c>
    </row>
    <row r="344" spans="2:35" s="20" customFormat="1">
      <c r="B344" s="316"/>
      <c r="C344" s="351"/>
      <c r="D344" s="340"/>
      <c r="E344" s="34" t="s">
        <v>89</v>
      </c>
      <c r="F344" s="43">
        <v>1</v>
      </c>
      <c r="G344" s="122">
        <f t="shared" ref="G344" si="2674">IFERROR(F344/D341,"-")</f>
        <v>2.3809523809523808E-2</v>
      </c>
      <c r="H344" s="340"/>
      <c r="I344" s="34" t="s">
        <v>89</v>
      </c>
      <c r="J344" s="43">
        <v>10</v>
      </c>
      <c r="K344" s="122">
        <f t="shared" ref="K344" si="2675">IFERROR(J344/H341,"-")</f>
        <v>0.12987012987012986</v>
      </c>
      <c r="L344" s="340"/>
      <c r="M344" s="34" t="s">
        <v>89</v>
      </c>
      <c r="N344" s="43">
        <v>263</v>
      </c>
      <c r="O344" s="122">
        <f t="shared" ref="O344" si="2676">IFERROR(N344/L341,"-")</f>
        <v>7.8320428826682553E-2</v>
      </c>
      <c r="P344" s="340"/>
      <c r="Q344" s="34" t="s">
        <v>89</v>
      </c>
      <c r="R344" s="43">
        <v>283</v>
      </c>
      <c r="S344" s="133">
        <f t="shared" ref="S344" si="2677">IFERROR(R344/P341,"-")</f>
        <v>0.11093688749509996</v>
      </c>
      <c r="T344" s="340"/>
      <c r="U344" s="34" t="s">
        <v>89</v>
      </c>
      <c r="V344" s="43">
        <v>280</v>
      </c>
      <c r="W344" s="122">
        <f t="shared" ref="W344" si="2678">IFERROR(V344/T341,"-")</f>
        <v>0.16422287390029325</v>
      </c>
      <c r="X344" s="340"/>
      <c r="Y344" s="34" t="s">
        <v>89</v>
      </c>
      <c r="Z344" s="43">
        <v>141</v>
      </c>
      <c r="AA344" s="122">
        <f t="shared" ref="AA344" si="2679">IFERROR(Z344/X341,"-")</f>
        <v>0.17070217917675545</v>
      </c>
      <c r="AB344" s="340"/>
      <c r="AC344" s="34" t="s">
        <v>89</v>
      </c>
      <c r="AD344" s="43">
        <v>55</v>
      </c>
      <c r="AE344" s="122">
        <f t="shared" ref="AE344" si="2680">IFERROR(AD344/AB341,"-")</f>
        <v>0.1971326164874552</v>
      </c>
      <c r="AF344" s="340"/>
      <c r="AG344" s="34" t="s">
        <v>89</v>
      </c>
      <c r="AH344" s="43">
        <v>1033</v>
      </c>
      <c r="AI344" s="133">
        <f t="shared" ref="AI344" si="2681">IFERROR(AH344/AF341,"-")</f>
        <v>0.1168816474315456</v>
      </c>
    </row>
    <row r="345" spans="2:35" s="20" customFormat="1">
      <c r="B345" s="316"/>
      <c r="C345" s="351"/>
      <c r="D345" s="340"/>
      <c r="E345" s="35" t="s">
        <v>90</v>
      </c>
      <c r="F345" s="44">
        <v>9</v>
      </c>
      <c r="G345" s="123">
        <f t="shared" ref="G345" si="2682">IFERROR(F345/D341,"-")</f>
        <v>0.21428571428571427</v>
      </c>
      <c r="H345" s="340"/>
      <c r="I345" s="35" t="s">
        <v>90</v>
      </c>
      <c r="J345" s="44">
        <v>31</v>
      </c>
      <c r="K345" s="123">
        <f t="shared" ref="K345" si="2683">IFERROR(J345/H341,"-")</f>
        <v>0.40259740259740262</v>
      </c>
      <c r="L345" s="340"/>
      <c r="M345" s="35" t="s">
        <v>90</v>
      </c>
      <c r="N345" s="44">
        <v>802</v>
      </c>
      <c r="O345" s="123">
        <f t="shared" ref="O345" si="2684">IFERROR(N345/L341,"-")</f>
        <v>0.23883263847528291</v>
      </c>
      <c r="P345" s="340"/>
      <c r="Q345" s="35" t="s">
        <v>90</v>
      </c>
      <c r="R345" s="44">
        <v>735</v>
      </c>
      <c r="S345" s="134">
        <f t="shared" ref="S345" si="2685">IFERROR(R345/P341,"-")</f>
        <v>0.28812230497843982</v>
      </c>
      <c r="T345" s="340"/>
      <c r="U345" s="35" t="s">
        <v>90</v>
      </c>
      <c r="V345" s="44">
        <v>558</v>
      </c>
      <c r="W345" s="123">
        <f t="shared" ref="W345" si="2686">IFERROR(V345/T341,"-")</f>
        <v>0.32727272727272727</v>
      </c>
      <c r="X345" s="340"/>
      <c r="Y345" s="35" t="s">
        <v>90</v>
      </c>
      <c r="Z345" s="44">
        <v>252</v>
      </c>
      <c r="AA345" s="123">
        <f t="shared" ref="AA345" si="2687">IFERROR(Z345/X341,"-")</f>
        <v>0.30508474576271188</v>
      </c>
      <c r="AB345" s="340"/>
      <c r="AC345" s="35" t="s">
        <v>90</v>
      </c>
      <c r="AD345" s="44">
        <v>79</v>
      </c>
      <c r="AE345" s="123">
        <f t="shared" ref="AE345" si="2688">IFERROR(AD345/AB341,"-")</f>
        <v>0.28315412186379929</v>
      </c>
      <c r="AF345" s="340"/>
      <c r="AG345" s="35" t="s">
        <v>90</v>
      </c>
      <c r="AH345" s="44">
        <v>2466</v>
      </c>
      <c r="AI345" s="134">
        <f t="shared" ref="AI345" si="2689">IFERROR(AH345/AF341,"-")</f>
        <v>0.27902240325865579</v>
      </c>
    </row>
    <row r="346" spans="2:35" s="20" customFormat="1" ht="24">
      <c r="B346" s="299"/>
      <c r="C346" s="352"/>
      <c r="D346" s="341"/>
      <c r="E346" s="38" t="s">
        <v>176</v>
      </c>
      <c r="F346" s="45">
        <v>23</v>
      </c>
      <c r="G346" s="124">
        <f t="shared" ref="G346" si="2690">IFERROR(F346/D341,"-")</f>
        <v>0.54761904761904767</v>
      </c>
      <c r="H346" s="341"/>
      <c r="I346" s="38" t="s">
        <v>176</v>
      </c>
      <c r="J346" s="45">
        <v>58</v>
      </c>
      <c r="K346" s="124">
        <f t="shared" ref="K346" si="2691">IFERROR(J346/H341,"-")</f>
        <v>0.75324675324675328</v>
      </c>
      <c r="L346" s="341"/>
      <c r="M346" s="38" t="s">
        <v>176</v>
      </c>
      <c r="N346" s="45">
        <v>2071</v>
      </c>
      <c r="O346" s="124">
        <f t="shared" ref="O346" si="2692">IFERROR(N346/L341,"-")</f>
        <v>0.61673615247170932</v>
      </c>
      <c r="P346" s="341"/>
      <c r="Q346" s="38" t="s">
        <v>176</v>
      </c>
      <c r="R346" s="45">
        <v>1865</v>
      </c>
      <c r="S346" s="124">
        <f t="shared" ref="S346" si="2693">IFERROR(R346/P341,"-")</f>
        <v>0.7310858486867895</v>
      </c>
      <c r="T346" s="341"/>
      <c r="U346" s="38" t="s">
        <v>176</v>
      </c>
      <c r="V346" s="45">
        <v>1301</v>
      </c>
      <c r="W346" s="124">
        <f t="shared" ref="W346" si="2694">IFERROR(V346/T341,"-")</f>
        <v>0.76304985337243403</v>
      </c>
      <c r="X346" s="341"/>
      <c r="Y346" s="38" t="s">
        <v>176</v>
      </c>
      <c r="Z346" s="45">
        <v>612</v>
      </c>
      <c r="AA346" s="124">
        <f t="shared" ref="AA346" si="2695">IFERROR(Z346/X341,"-")</f>
        <v>0.7409200968523002</v>
      </c>
      <c r="AB346" s="341"/>
      <c r="AC346" s="38" t="s">
        <v>176</v>
      </c>
      <c r="AD346" s="45">
        <v>199</v>
      </c>
      <c r="AE346" s="124">
        <f t="shared" ref="AE346" si="2696">IFERROR(AD346/AB341,"-")</f>
        <v>0.71326164874551967</v>
      </c>
      <c r="AF346" s="341"/>
      <c r="AG346" s="38" t="s">
        <v>176</v>
      </c>
      <c r="AH346" s="45">
        <v>6129</v>
      </c>
      <c r="AI346" s="124">
        <f t="shared" ref="AI346" si="2697">IFERROR(AH346/AF341,"-")</f>
        <v>0.69348268839103866</v>
      </c>
    </row>
    <row r="347" spans="2:35" s="20" customFormat="1">
      <c r="B347" s="298">
        <v>58</v>
      </c>
      <c r="C347" s="350" t="s">
        <v>31</v>
      </c>
      <c r="D347" s="339">
        <f>'市区町村別_在宅(医科)'!D64</f>
        <v>23</v>
      </c>
      <c r="E347" s="30" t="s">
        <v>86</v>
      </c>
      <c r="F347" s="242">
        <v>2</v>
      </c>
      <c r="G347" s="121">
        <f t="shared" ref="G347" si="2698">IFERROR(F347/D347,"-")</f>
        <v>8.6956521739130432E-2</v>
      </c>
      <c r="H347" s="339">
        <f>'市区町村別_在宅(医科)'!M64</f>
        <v>48</v>
      </c>
      <c r="I347" s="30" t="s">
        <v>86</v>
      </c>
      <c r="J347" s="242">
        <v>1</v>
      </c>
      <c r="K347" s="121">
        <f t="shared" ref="K347" si="2699">IFERROR(J347/H347,"-")</f>
        <v>2.0833333333333332E-2</v>
      </c>
      <c r="L347" s="339">
        <f>'市区町村別_在宅(医科)'!V64</f>
        <v>4015</v>
      </c>
      <c r="M347" s="30" t="s">
        <v>86</v>
      </c>
      <c r="N347" s="242">
        <v>300</v>
      </c>
      <c r="O347" s="121">
        <f t="shared" ref="O347" si="2700">IFERROR(N347/L347,"-")</f>
        <v>7.4719800747198001E-2</v>
      </c>
      <c r="P347" s="339">
        <f>'市区町村別_在宅(医科)'!AE64</f>
        <v>2962</v>
      </c>
      <c r="Q347" s="30" t="s">
        <v>86</v>
      </c>
      <c r="R347" s="242">
        <v>415</v>
      </c>
      <c r="S347" s="132">
        <f t="shared" ref="S347" si="2701">IFERROR(R347/P347,"-")</f>
        <v>0.14010803511141121</v>
      </c>
      <c r="T347" s="339">
        <f>'市区町村別_在宅(医科)'!AN64</f>
        <v>1925</v>
      </c>
      <c r="U347" s="30" t="s">
        <v>86</v>
      </c>
      <c r="V347" s="242">
        <v>441</v>
      </c>
      <c r="W347" s="121">
        <f t="shared" ref="W347" si="2702">IFERROR(V347/T347,"-")</f>
        <v>0.2290909090909091</v>
      </c>
      <c r="X347" s="339">
        <f>'市区町村別_在宅(医科)'!AW64</f>
        <v>945</v>
      </c>
      <c r="Y347" s="30" t="s">
        <v>86</v>
      </c>
      <c r="Z347" s="242">
        <v>278</v>
      </c>
      <c r="AA347" s="121">
        <f t="shared" ref="AA347" si="2703">IFERROR(Z347/X347,"-")</f>
        <v>0.29417989417989415</v>
      </c>
      <c r="AB347" s="339">
        <f>'市区町村別_在宅(医科)'!BF64</f>
        <v>340</v>
      </c>
      <c r="AC347" s="30" t="s">
        <v>86</v>
      </c>
      <c r="AD347" s="242">
        <v>92</v>
      </c>
      <c r="AE347" s="121">
        <f t="shared" ref="AE347" si="2704">IFERROR(AD347/AB347,"-")</f>
        <v>0.27058823529411763</v>
      </c>
      <c r="AF347" s="339">
        <f>'市区町村別_在宅(医科)'!BO64</f>
        <v>10258</v>
      </c>
      <c r="AG347" s="30" t="s">
        <v>86</v>
      </c>
      <c r="AH347" s="242">
        <v>1529</v>
      </c>
      <c r="AI347" s="132">
        <f t="shared" ref="AI347" si="2705">IFERROR(AH347/AF347,"-")</f>
        <v>0.14905439656853187</v>
      </c>
    </row>
    <row r="348" spans="2:35" s="20" customFormat="1">
      <c r="B348" s="316"/>
      <c r="C348" s="351"/>
      <c r="D348" s="340"/>
      <c r="E348" s="31" t="s">
        <v>87</v>
      </c>
      <c r="F348" s="43">
        <v>8</v>
      </c>
      <c r="G348" s="122">
        <f t="shared" ref="G348" si="2706">IFERROR(F348/D347,"-")</f>
        <v>0.34782608695652173</v>
      </c>
      <c r="H348" s="340"/>
      <c r="I348" s="31" t="s">
        <v>87</v>
      </c>
      <c r="J348" s="43">
        <v>16</v>
      </c>
      <c r="K348" s="122">
        <f t="shared" ref="K348" si="2707">IFERROR(J348/H347,"-")</f>
        <v>0.33333333333333331</v>
      </c>
      <c r="L348" s="340"/>
      <c r="M348" s="31" t="s">
        <v>87</v>
      </c>
      <c r="N348" s="43">
        <v>944</v>
      </c>
      <c r="O348" s="122">
        <f t="shared" ref="O348" si="2708">IFERROR(N348/L347,"-")</f>
        <v>0.23511830635118305</v>
      </c>
      <c r="P348" s="340"/>
      <c r="Q348" s="31" t="s">
        <v>87</v>
      </c>
      <c r="R348" s="43">
        <v>858</v>
      </c>
      <c r="S348" s="133">
        <f t="shared" ref="S348" si="2709">IFERROR(R348/P347,"-")</f>
        <v>0.28966914247130315</v>
      </c>
      <c r="T348" s="340"/>
      <c r="U348" s="31" t="s">
        <v>87</v>
      </c>
      <c r="V348" s="43">
        <v>578</v>
      </c>
      <c r="W348" s="122">
        <f t="shared" ref="W348" si="2710">IFERROR(V348/T347,"-")</f>
        <v>0.30025974025974028</v>
      </c>
      <c r="X348" s="340"/>
      <c r="Y348" s="31" t="s">
        <v>87</v>
      </c>
      <c r="Z348" s="43">
        <v>268</v>
      </c>
      <c r="AA348" s="122">
        <f t="shared" ref="AA348" si="2711">IFERROR(Z348/X347,"-")</f>
        <v>0.28359788359788357</v>
      </c>
      <c r="AB348" s="340"/>
      <c r="AC348" s="31" t="s">
        <v>87</v>
      </c>
      <c r="AD348" s="43">
        <v>66</v>
      </c>
      <c r="AE348" s="122">
        <f t="shared" ref="AE348" si="2712">IFERROR(AD348/AB347,"-")</f>
        <v>0.19411764705882353</v>
      </c>
      <c r="AF348" s="340"/>
      <c r="AG348" s="31" t="s">
        <v>87</v>
      </c>
      <c r="AH348" s="43">
        <v>2738</v>
      </c>
      <c r="AI348" s="133">
        <f t="shared" ref="AI348" si="2713">IFERROR(AH348/AF347,"-")</f>
        <v>0.26691362838759991</v>
      </c>
    </row>
    <row r="349" spans="2:35" s="20" customFormat="1">
      <c r="B349" s="316"/>
      <c r="C349" s="351"/>
      <c r="D349" s="340"/>
      <c r="E349" s="34" t="s">
        <v>88</v>
      </c>
      <c r="F349" s="43">
        <v>7</v>
      </c>
      <c r="G349" s="122">
        <f t="shared" ref="G349" si="2714">IFERROR(F349/D347,"-")</f>
        <v>0.30434782608695654</v>
      </c>
      <c r="H349" s="340"/>
      <c r="I349" s="34" t="s">
        <v>88</v>
      </c>
      <c r="J349" s="43">
        <v>10</v>
      </c>
      <c r="K349" s="122">
        <f t="shared" ref="K349" si="2715">IFERROR(J349/H347,"-")</f>
        <v>0.20833333333333334</v>
      </c>
      <c r="L349" s="340"/>
      <c r="M349" s="34" t="s">
        <v>88</v>
      </c>
      <c r="N349" s="43">
        <v>1222</v>
      </c>
      <c r="O349" s="122">
        <f t="shared" ref="O349" si="2716">IFERROR(N349/L347,"-")</f>
        <v>0.30435865504358656</v>
      </c>
      <c r="P349" s="340"/>
      <c r="Q349" s="34" t="s">
        <v>88</v>
      </c>
      <c r="R349" s="43">
        <v>1118</v>
      </c>
      <c r="S349" s="133">
        <f t="shared" ref="S349" si="2717">IFERROR(R349/P347,"-")</f>
        <v>0.37744767049291017</v>
      </c>
      <c r="T349" s="340"/>
      <c r="U349" s="34" t="s">
        <v>88</v>
      </c>
      <c r="V349" s="43">
        <v>753</v>
      </c>
      <c r="W349" s="122">
        <f t="shared" ref="W349" si="2718">IFERROR(V349/T347,"-")</f>
        <v>0.39116883116883117</v>
      </c>
      <c r="X349" s="340"/>
      <c r="Y349" s="34" t="s">
        <v>88</v>
      </c>
      <c r="Z349" s="43">
        <v>301</v>
      </c>
      <c r="AA349" s="122">
        <f t="shared" ref="AA349" si="2719">IFERROR(Z349/X347,"-")</f>
        <v>0.31851851851851853</v>
      </c>
      <c r="AB349" s="340"/>
      <c r="AC349" s="34" t="s">
        <v>88</v>
      </c>
      <c r="AD349" s="43">
        <v>90</v>
      </c>
      <c r="AE349" s="122">
        <f t="shared" ref="AE349" si="2720">IFERROR(AD349/AB347,"-")</f>
        <v>0.26470588235294118</v>
      </c>
      <c r="AF349" s="340"/>
      <c r="AG349" s="34" t="s">
        <v>88</v>
      </c>
      <c r="AH349" s="43">
        <v>3501</v>
      </c>
      <c r="AI349" s="133">
        <f t="shared" ref="AI349" si="2721">IFERROR(AH349/AF347,"-")</f>
        <v>0.34129459933710277</v>
      </c>
    </row>
    <row r="350" spans="2:35" s="20" customFormat="1">
      <c r="B350" s="316"/>
      <c r="C350" s="351"/>
      <c r="D350" s="340"/>
      <c r="E350" s="34" t="s">
        <v>89</v>
      </c>
      <c r="F350" s="43">
        <v>1</v>
      </c>
      <c r="G350" s="122">
        <f t="shared" ref="G350" si="2722">IFERROR(F350/D347,"-")</f>
        <v>4.3478260869565216E-2</v>
      </c>
      <c r="H350" s="340"/>
      <c r="I350" s="34" t="s">
        <v>89</v>
      </c>
      <c r="J350" s="43">
        <v>6</v>
      </c>
      <c r="K350" s="122">
        <f t="shared" ref="K350" si="2723">IFERROR(J350/H347,"-")</f>
        <v>0.125</v>
      </c>
      <c r="L350" s="340"/>
      <c r="M350" s="34" t="s">
        <v>89</v>
      </c>
      <c r="N350" s="43">
        <v>297</v>
      </c>
      <c r="O350" s="122">
        <f t="shared" ref="O350" si="2724">IFERROR(N350/L347,"-")</f>
        <v>7.3972602739726029E-2</v>
      </c>
      <c r="P350" s="340"/>
      <c r="Q350" s="34" t="s">
        <v>89</v>
      </c>
      <c r="R350" s="43">
        <v>345</v>
      </c>
      <c r="S350" s="133">
        <f t="shared" ref="S350" si="2725">IFERROR(R350/P347,"-")</f>
        <v>0.11647535449020932</v>
      </c>
      <c r="T350" s="340"/>
      <c r="U350" s="34" t="s">
        <v>89</v>
      </c>
      <c r="V350" s="43">
        <v>311</v>
      </c>
      <c r="W350" s="122">
        <f t="shared" ref="W350" si="2726">IFERROR(V350/T347,"-")</f>
        <v>0.16155844155844157</v>
      </c>
      <c r="X350" s="340"/>
      <c r="Y350" s="34" t="s">
        <v>89</v>
      </c>
      <c r="Z350" s="43">
        <v>173</v>
      </c>
      <c r="AA350" s="122">
        <f t="shared" ref="AA350" si="2727">IFERROR(Z350/X347,"-")</f>
        <v>0.18306878306878308</v>
      </c>
      <c r="AB350" s="340"/>
      <c r="AC350" s="34" t="s">
        <v>89</v>
      </c>
      <c r="AD350" s="43">
        <v>60</v>
      </c>
      <c r="AE350" s="122">
        <f t="shared" ref="AE350" si="2728">IFERROR(AD350/AB347,"-")</f>
        <v>0.17647058823529413</v>
      </c>
      <c r="AF350" s="340"/>
      <c r="AG350" s="34" t="s">
        <v>89</v>
      </c>
      <c r="AH350" s="43">
        <v>1193</v>
      </c>
      <c r="AI350" s="133">
        <f t="shared" ref="AI350" si="2729">IFERROR(AH350/AF347,"-")</f>
        <v>0.11629947358159486</v>
      </c>
    </row>
    <row r="351" spans="2:35" s="20" customFormat="1">
      <c r="B351" s="316"/>
      <c r="C351" s="351"/>
      <c r="D351" s="340"/>
      <c r="E351" s="35" t="s">
        <v>90</v>
      </c>
      <c r="F351" s="44">
        <v>4</v>
      </c>
      <c r="G351" s="123">
        <f t="shared" ref="G351" si="2730">IFERROR(F351/D347,"-")</f>
        <v>0.17391304347826086</v>
      </c>
      <c r="H351" s="340"/>
      <c r="I351" s="35" t="s">
        <v>90</v>
      </c>
      <c r="J351" s="44">
        <v>14</v>
      </c>
      <c r="K351" s="123">
        <f t="shared" ref="K351" si="2731">IFERROR(J351/H347,"-")</f>
        <v>0.29166666666666669</v>
      </c>
      <c r="L351" s="340"/>
      <c r="M351" s="35" t="s">
        <v>90</v>
      </c>
      <c r="N351" s="44">
        <v>839</v>
      </c>
      <c r="O351" s="123">
        <f t="shared" ref="O351" si="2732">IFERROR(N351/L347,"-")</f>
        <v>0.20896637608966376</v>
      </c>
      <c r="P351" s="340"/>
      <c r="Q351" s="35" t="s">
        <v>90</v>
      </c>
      <c r="R351" s="44">
        <v>734</v>
      </c>
      <c r="S351" s="134">
        <f t="shared" ref="S351" si="2733">IFERROR(R351/P347,"-")</f>
        <v>0.24780553679945982</v>
      </c>
      <c r="T351" s="340"/>
      <c r="U351" s="35" t="s">
        <v>90</v>
      </c>
      <c r="V351" s="44">
        <v>578</v>
      </c>
      <c r="W351" s="123">
        <f t="shared" ref="W351" si="2734">IFERROR(V351/T347,"-")</f>
        <v>0.30025974025974028</v>
      </c>
      <c r="X351" s="340"/>
      <c r="Y351" s="35" t="s">
        <v>90</v>
      </c>
      <c r="Z351" s="44">
        <v>266</v>
      </c>
      <c r="AA351" s="123">
        <f t="shared" ref="AA351" si="2735">IFERROR(Z351/X347,"-")</f>
        <v>0.2814814814814815</v>
      </c>
      <c r="AB351" s="340"/>
      <c r="AC351" s="35" t="s">
        <v>90</v>
      </c>
      <c r="AD351" s="44">
        <v>93</v>
      </c>
      <c r="AE351" s="123">
        <f t="shared" ref="AE351" si="2736">IFERROR(AD351/AB347,"-")</f>
        <v>0.27352941176470591</v>
      </c>
      <c r="AF351" s="340"/>
      <c r="AG351" s="35" t="s">
        <v>90</v>
      </c>
      <c r="AH351" s="44">
        <v>2528</v>
      </c>
      <c r="AI351" s="134">
        <f t="shared" ref="AI351" si="2737">IFERROR(AH351/AF347,"-")</f>
        <v>0.24644180152076428</v>
      </c>
    </row>
    <row r="352" spans="2:35" s="20" customFormat="1" ht="24">
      <c r="B352" s="299"/>
      <c r="C352" s="352"/>
      <c r="D352" s="341"/>
      <c r="E352" s="38" t="s">
        <v>176</v>
      </c>
      <c r="F352" s="45">
        <v>13</v>
      </c>
      <c r="G352" s="124">
        <f t="shared" ref="G352" si="2738">IFERROR(F352/D347,"-")</f>
        <v>0.56521739130434778</v>
      </c>
      <c r="H352" s="341"/>
      <c r="I352" s="38" t="s">
        <v>176</v>
      </c>
      <c r="J352" s="45">
        <v>29</v>
      </c>
      <c r="K352" s="124">
        <f t="shared" ref="K352" si="2739">IFERROR(J352/H347,"-")</f>
        <v>0.60416666666666663</v>
      </c>
      <c r="L352" s="341"/>
      <c r="M352" s="38" t="s">
        <v>176</v>
      </c>
      <c r="N352" s="45">
        <v>2292</v>
      </c>
      <c r="O352" s="124">
        <f t="shared" ref="O352" si="2740">IFERROR(N352/L347,"-")</f>
        <v>0.57085927770859279</v>
      </c>
      <c r="P352" s="341"/>
      <c r="Q352" s="38" t="s">
        <v>176</v>
      </c>
      <c r="R352" s="45">
        <v>1997</v>
      </c>
      <c r="S352" s="124">
        <f t="shared" ref="S352" si="2741">IFERROR(R352/P347,"-")</f>
        <v>0.67420661715057395</v>
      </c>
      <c r="T352" s="341"/>
      <c r="U352" s="38" t="s">
        <v>176</v>
      </c>
      <c r="V352" s="45">
        <v>1418</v>
      </c>
      <c r="W352" s="124">
        <f t="shared" ref="W352" si="2742">IFERROR(V352/T347,"-")</f>
        <v>0.73662337662337662</v>
      </c>
      <c r="X352" s="341"/>
      <c r="Y352" s="38" t="s">
        <v>176</v>
      </c>
      <c r="Z352" s="45">
        <v>674</v>
      </c>
      <c r="AA352" s="124">
        <f t="shared" ref="AA352" si="2743">IFERROR(Z352/X347,"-")</f>
        <v>0.71322751322751321</v>
      </c>
      <c r="AB352" s="341"/>
      <c r="AC352" s="38" t="s">
        <v>176</v>
      </c>
      <c r="AD352" s="45">
        <v>230</v>
      </c>
      <c r="AE352" s="124">
        <f t="shared" ref="AE352" si="2744">IFERROR(AD352/AB347,"-")</f>
        <v>0.67647058823529416</v>
      </c>
      <c r="AF352" s="341"/>
      <c r="AG352" s="38" t="s">
        <v>176</v>
      </c>
      <c r="AH352" s="45">
        <v>6653</v>
      </c>
      <c r="AI352" s="124">
        <f t="shared" ref="AI352" si="2745">IFERROR(AH352/AF347,"-")</f>
        <v>0.64856697211932146</v>
      </c>
    </row>
    <row r="353" spans="2:35" s="20" customFormat="1">
      <c r="B353" s="298">
        <v>59</v>
      </c>
      <c r="C353" s="350" t="s">
        <v>25</v>
      </c>
      <c r="D353" s="339">
        <f>'市区町村別_在宅(医科)'!D65</f>
        <v>57</v>
      </c>
      <c r="E353" s="30" t="s">
        <v>86</v>
      </c>
      <c r="F353" s="242">
        <v>6</v>
      </c>
      <c r="G353" s="121">
        <f t="shared" ref="G353" si="2746">IFERROR(F353/D353,"-")</f>
        <v>0.10526315789473684</v>
      </c>
      <c r="H353" s="339">
        <f>'市区町村別_在宅(医科)'!M65</f>
        <v>138</v>
      </c>
      <c r="I353" s="30" t="s">
        <v>86</v>
      </c>
      <c r="J353" s="242">
        <v>6</v>
      </c>
      <c r="K353" s="121">
        <f t="shared" ref="K353" si="2747">IFERROR(J353/H353,"-")</f>
        <v>4.3478260869565216E-2</v>
      </c>
      <c r="L353" s="339">
        <f>'市区町村別_在宅(医科)'!V65</f>
        <v>30523</v>
      </c>
      <c r="M353" s="30" t="s">
        <v>86</v>
      </c>
      <c r="N353" s="242">
        <v>2031</v>
      </c>
      <c r="O353" s="121">
        <f t="shared" ref="O353" si="2748">IFERROR(N353/L353,"-")</f>
        <v>6.6539986239884677E-2</v>
      </c>
      <c r="P353" s="339">
        <f>'市区町村別_在宅(医科)'!AE65</f>
        <v>22111</v>
      </c>
      <c r="Q353" s="30" t="s">
        <v>86</v>
      </c>
      <c r="R353" s="242">
        <v>3015</v>
      </c>
      <c r="S353" s="132">
        <f t="shared" ref="S353" si="2749">IFERROR(R353/P353,"-")</f>
        <v>0.13635746913301072</v>
      </c>
      <c r="T353" s="339">
        <f>'市区町村別_在宅(医科)'!AN65</f>
        <v>13076</v>
      </c>
      <c r="U353" s="30" t="s">
        <v>86</v>
      </c>
      <c r="V353" s="242">
        <v>2857</v>
      </c>
      <c r="W353" s="121">
        <f t="shared" ref="W353" si="2750">IFERROR(V353/T353,"-")</f>
        <v>0.21849189354542672</v>
      </c>
      <c r="X353" s="339">
        <f>'市区町村別_在宅(医科)'!AW65</f>
        <v>5610</v>
      </c>
      <c r="Y353" s="30" t="s">
        <v>86</v>
      </c>
      <c r="Z353" s="242">
        <v>1564</v>
      </c>
      <c r="AA353" s="121">
        <f t="shared" ref="AA353" si="2751">IFERROR(Z353/X353,"-")</f>
        <v>0.27878787878787881</v>
      </c>
      <c r="AB353" s="339">
        <f>'市区町村別_在宅(医科)'!BF65</f>
        <v>2000</v>
      </c>
      <c r="AC353" s="30" t="s">
        <v>86</v>
      </c>
      <c r="AD353" s="242">
        <v>535</v>
      </c>
      <c r="AE353" s="121">
        <f t="shared" ref="AE353" si="2752">IFERROR(AD353/AB353,"-")</f>
        <v>0.26750000000000002</v>
      </c>
      <c r="AF353" s="339">
        <f>'市区町村別_在宅(医科)'!BO65</f>
        <v>73515</v>
      </c>
      <c r="AG353" s="30" t="s">
        <v>86</v>
      </c>
      <c r="AH353" s="242">
        <v>10014</v>
      </c>
      <c r="AI353" s="132">
        <f t="shared" ref="AI353" si="2753">IFERROR(AH353/AF353,"-")</f>
        <v>0.13621709855131606</v>
      </c>
    </row>
    <row r="354" spans="2:35" s="20" customFormat="1">
      <c r="B354" s="316"/>
      <c r="C354" s="351"/>
      <c r="D354" s="340"/>
      <c r="E354" s="31" t="s">
        <v>87</v>
      </c>
      <c r="F354" s="43">
        <v>15</v>
      </c>
      <c r="G354" s="122">
        <f t="shared" ref="G354" si="2754">IFERROR(F354/D353,"-")</f>
        <v>0.26315789473684209</v>
      </c>
      <c r="H354" s="340"/>
      <c r="I354" s="31" t="s">
        <v>87</v>
      </c>
      <c r="J354" s="43">
        <v>42</v>
      </c>
      <c r="K354" s="122">
        <f t="shared" ref="K354" si="2755">IFERROR(J354/H353,"-")</f>
        <v>0.30434782608695654</v>
      </c>
      <c r="L354" s="340"/>
      <c r="M354" s="31" t="s">
        <v>87</v>
      </c>
      <c r="N354" s="43">
        <v>7178</v>
      </c>
      <c r="O354" s="122">
        <f t="shared" ref="O354" si="2756">IFERROR(N354/L353,"-")</f>
        <v>0.23516692330373817</v>
      </c>
      <c r="P354" s="340"/>
      <c r="Q354" s="31" t="s">
        <v>87</v>
      </c>
      <c r="R354" s="43">
        <v>6607</v>
      </c>
      <c r="S354" s="133">
        <f t="shared" ref="S354" si="2757">IFERROR(R354/P353,"-")</f>
        <v>0.2988105467866673</v>
      </c>
      <c r="T354" s="340"/>
      <c r="U354" s="31" t="s">
        <v>87</v>
      </c>
      <c r="V354" s="43">
        <v>4274</v>
      </c>
      <c r="W354" s="122">
        <f t="shared" ref="W354" si="2758">IFERROR(V354/T353,"-")</f>
        <v>0.32685836647292749</v>
      </c>
      <c r="X354" s="340"/>
      <c r="Y354" s="31" t="s">
        <v>87</v>
      </c>
      <c r="Z354" s="43">
        <v>1836</v>
      </c>
      <c r="AA354" s="122">
        <f t="shared" ref="AA354" si="2759">IFERROR(Z354/X353,"-")</f>
        <v>0.32727272727272727</v>
      </c>
      <c r="AB354" s="340"/>
      <c r="AC354" s="31" t="s">
        <v>87</v>
      </c>
      <c r="AD354" s="43">
        <v>565</v>
      </c>
      <c r="AE354" s="122">
        <f t="shared" ref="AE354" si="2760">IFERROR(AD354/AB353,"-")</f>
        <v>0.28249999999999997</v>
      </c>
      <c r="AF354" s="340"/>
      <c r="AG354" s="31" t="s">
        <v>87</v>
      </c>
      <c r="AH354" s="43">
        <v>20517</v>
      </c>
      <c r="AI354" s="133">
        <f t="shared" ref="AI354" si="2761">IFERROR(AH354/AF353,"-")</f>
        <v>0.27908590083656398</v>
      </c>
    </row>
    <row r="355" spans="2:35" s="20" customFormat="1">
      <c r="B355" s="316"/>
      <c r="C355" s="351"/>
      <c r="D355" s="340"/>
      <c r="E355" s="34" t="s">
        <v>88</v>
      </c>
      <c r="F355" s="43">
        <v>12</v>
      </c>
      <c r="G355" s="122">
        <f t="shared" ref="G355" si="2762">IFERROR(F355/D353,"-")</f>
        <v>0.21052631578947367</v>
      </c>
      <c r="H355" s="340"/>
      <c r="I355" s="34" t="s">
        <v>88</v>
      </c>
      <c r="J355" s="43">
        <v>43</v>
      </c>
      <c r="K355" s="122">
        <f t="shared" ref="K355" si="2763">IFERROR(J355/H353,"-")</f>
        <v>0.31159420289855072</v>
      </c>
      <c r="L355" s="340"/>
      <c r="M355" s="34" t="s">
        <v>88</v>
      </c>
      <c r="N355" s="43">
        <v>11087</v>
      </c>
      <c r="O355" s="122">
        <f t="shared" ref="O355" si="2764">IFERROR(N355/L353,"-")</f>
        <v>0.36323428234446153</v>
      </c>
      <c r="P355" s="340"/>
      <c r="Q355" s="34" t="s">
        <v>88</v>
      </c>
      <c r="R355" s="43">
        <v>9497</v>
      </c>
      <c r="S355" s="133">
        <f t="shared" ref="S355" si="2765">IFERROR(R355/P353,"-")</f>
        <v>0.4295147211795034</v>
      </c>
      <c r="T355" s="340"/>
      <c r="U355" s="34" t="s">
        <v>88</v>
      </c>
      <c r="V355" s="43">
        <v>5802</v>
      </c>
      <c r="W355" s="122">
        <f t="shared" ref="W355" si="2766">IFERROR(V355/T353,"-")</f>
        <v>0.44371367390639338</v>
      </c>
      <c r="X355" s="340"/>
      <c r="Y355" s="34" t="s">
        <v>88</v>
      </c>
      <c r="Z355" s="43">
        <v>2208</v>
      </c>
      <c r="AA355" s="122">
        <f t="shared" ref="AA355" si="2767">IFERROR(Z355/X353,"-")</f>
        <v>0.39358288770053473</v>
      </c>
      <c r="AB355" s="340"/>
      <c r="AC355" s="34" t="s">
        <v>88</v>
      </c>
      <c r="AD355" s="43">
        <v>615</v>
      </c>
      <c r="AE355" s="122">
        <f t="shared" ref="AE355" si="2768">IFERROR(AD355/AB353,"-")</f>
        <v>0.3075</v>
      </c>
      <c r="AF355" s="340"/>
      <c r="AG355" s="34" t="s">
        <v>88</v>
      </c>
      <c r="AH355" s="43">
        <v>29264</v>
      </c>
      <c r="AI355" s="133">
        <f t="shared" ref="AI355" si="2769">IFERROR(AH355/AF353,"-")</f>
        <v>0.39806842141059645</v>
      </c>
    </row>
    <row r="356" spans="2:35" s="20" customFormat="1">
      <c r="B356" s="316"/>
      <c r="C356" s="351"/>
      <c r="D356" s="340"/>
      <c r="E356" s="34" t="s">
        <v>89</v>
      </c>
      <c r="F356" s="43">
        <v>2</v>
      </c>
      <c r="G356" s="122">
        <f t="shared" ref="G356" si="2770">IFERROR(F356/D353,"-")</f>
        <v>3.5087719298245612E-2</v>
      </c>
      <c r="H356" s="340"/>
      <c r="I356" s="34" t="s">
        <v>89</v>
      </c>
      <c r="J356" s="43">
        <v>15</v>
      </c>
      <c r="K356" s="122">
        <f t="shared" ref="K356" si="2771">IFERROR(J356/H353,"-")</f>
        <v>0.10869565217391304</v>
      </c>
      <c r="L356" s="340"/>
      <c r="M356" s="34" t="s">
        <v>89</v>
      </c>
      <c r="N356" s="43">
        <v>2568</v>
      </c>
      <c r="O356" s="122">
        <f t="shared" ref="O356" si="2772">IFERROR(N356/L353,"-")</f>
        <v>8.4133276545555816E-2</v>
      </c>
      <c r="P356" s="340"/>
      <c r="Q356" s="34" t="s">
        <v>89</v>
      </c>
      <c r="R356" s="43">
        <v>2898</v>
      </c>
      <c r="S356" s="133">
        <f t="shared" ref="S356" si="2773">IFERROR(R356/P353,"-")</f>
        <v>0.13106598525620733</v>
      </c>
      <c r="T356" s="340"/>
      <c r="U356" s="34" t="s">
        <v>89</v>
      </c>
      <c r="V356" s="43">
        <v>2454</v>
      </c>
      <c r="W356" s="122">
        <f t="shared" ref="W356" si="2774">IFERROR(V356/T353,"-")</f>
        <v>0.1876720709697155</v>
      </c>
      <c r="X356" s="340"/>
      <c r="Y356" s="34" t="s">
        <v>89</v>
      </c>
      <c r="Z356" s="43">
        <v>1186</v>
      </c>
      <c r="AA356" s="122">
        <f t="shared" ref="AA356" si="2775">IFERROR(Z356/X353,"-")</f>
        <v>0.21140819964349375</v>
      </c>
      <c r="AB356" s="340"/>
      <c r="AC356" s="34" t="s">
        <v>89</v>
      </c>
      <c r="AD356" s="43">
        <v>421</v>
      </c>
      <c r="AE356" s="122">
        <f t="shared" ref="AE356" si="2776">IFERROR(AD356/AB353,"-")</f>
        <v>0.21049999999999999</v>
      </c>
      <c r="AF356" s="340"/>
      <c r="AG356" s="34" t="s">
        <v>89</v>
      </c>
      <c r="AH356" s="43">
        <v>9544</v>
      </c>
      <c r="AI356" s="133">
        <f t="shared" ref="AI356" si="2777">IFERROR(AH356/AF353,"-")</f>
        <v>0.12982384547371284</v>
      </c>
    </row>
    <row r="357" spans="2:35" s="20" customFormat="1">
      <c r="B357" s="316"/>
      <c r="C357" s="351"/>
      <c r="D357" s="340"/>
      <c r="E357" s="35" t="s">
        <v>90</v>
      </c>
      <c r="F357" s="44">
        <v>16</v>
      </c>
      <c r="G357" s="123">
        <f t="shared" ref="G357" si="2778">IFERROR(F357/D353,"-")</f>
        <v>0.2807017543859649</v>
      </c>
      <c r="H357" s="340"/>
      <c r="I357" s="35" t="s">
        <v>90</v>
      </c>
      <c r="J357" s="44">
        <v>38</v>
      </c>
      <c r="K357" s="123">
        <f t="shared" ref="K357" si="2779">IFERROR(J357/H353,"-")</f>
        <v>0.27536231884057971</v>
      </c>
      <c r="L357" s="340"/>
      <c r="M357" s="35" t="s">
        <v>90</v>
      </c>
      <c r="N357" s="44">
        <v>6574</v>
      </c>
      <c r="O357" s="123">
        <f t="shared" ref="O357" si="2780">IFERROR(N357/L353,"-")</f>
        <v>0.21537856698227567</v>
      </c>
      <c r="P357" s="340"/>
      <c r="Q357" s="35" t="s">
        <v>90</v>
      </c>
      <c r="R357" s="44">
        <v>5946</v>
      </c>
      <c r="S357" s="134">
        <f t="shared" ref="S357" si="2781">IFERROR(R357/P353,"-")</f>
        <v>0.2689159242006241</v>
      </c>
      <c r="T357" s="340"/>
      <c r="U357" s="35" t="s">
        <v>90</v>
      </c>
      <c r="V357" s="44">
        <v>3950</v>
      </c>
      <c r="W357" s="123">
        <f t="shared" ref="W357" si="2782">IFERROR(V357/T353,"-")</f>
        <v>0.30208014683389417</v>
      </c>
      <c r="X357" s="340"/>
      <c r="Y357" s="35" t="s">
        <v>90</v>
      </c>
      <c r="Z357" s="44">
        <v>1765</v>
      </c>
      <c r="AA357" s="123">
        <f t="shared" ref="AA357" si="2783">IFERROR(Z357/X353,"-")</f>
        <v>0.3146167557932264</v>
      </c>
      <c r="AB357" s="340"/>
      <c r="AC357" s="35" t="s">
        <v>90</v>
      </c>
      <c r="AD357" s="44">
        <v>602</v>
      </c>
      <c r="AE357" s="123">
        <f t="shared" ref="AE357" si="2784">IFERROR(AD357/AB353,"-")</f>
        <v>0.30099999999999999</v>
      </c>
      <c r="AF357" s="340"/>
      <c r="AG357" s="35" t="s">
        <v>90</v>
      </c>
      <c r="AH357" s="44">
        <v>18891</v>
      </c>
      <c r="AI357" s="134">
        <f t="shared" ref="AI357" si="2785">IFERROR(AH357/AF353,"-")</f>
        <v>0.25696796572128139</v>
      </c>
    </row>
    <row r="358" spans="2:35" s="20" customFormat="1" ht="24">
      <c r="B358" s="299"/>
      <c r="C358" s="352"/>
      <c r="D358" s="341"/>
      <c r="E358" s="38" t="s">
        <v>176</v>
      </c>
      <c r="F358" s="45">
        <v>33</v>
      </c>
      <c r="G358" s="124">
        <f t="shared" ref="G358" si="2786">IFERROR(F358/D353,"-")</f>
        <v>0.57894736842105265</v>
      </c>
      <c r="H358" s="341"/>
      <c r="I358" s="38" t="s">
        <v>176</v>
      </c>
      <c r="J358" s="45">
        <v>91</v>
      </c>
      <c r="K358" s="124">
        <f t="shared" ref="K358" si="2787">IFERROR(J358/H353,"-")</f>
        <v>0.65942028985507251</v>
      </c>
      <c r="L358" s="341"/>
      <c r="M358" s="38" t="s">
        <v>176</v>
      </c>
      <c r="N358" s="45">
        <v>18447</v>
      </c>
      <c r="O358" s="124">
        <f t="shared" ref="O358" si="2788">IFERROR(N358/L353,"-")</f>
        <v>0.60436392228811064</v>
      </c>
      <c r="P358" s="341"/>
      <c r="Q358" s="38" t="s">
        <v>176</v>
      </c>
      <c r="R358" s="45">
        <v>15823</v>
      </c>
      <c r="S358" s="124">
        <f t="shared" ref="S358" si="2789">IFERROR(R358/P353,"-")</f>
        <v>0.71561666139025826</v>
      </c>
      <c r="T358" s="341"/>
      <c r="U358" s="38" t="s">
        <v>176</v>
      </c>
      <c r="V358" s="45">
        <v>10021</v>
      </c>
      <c r="W358" s="124">
        <f t="shared" ref="W358" si="2790">IFERROR(V358/T353,"-")</f>
        <v>0.76636586111960847</v>
      </c>
      <c r="X358" s="341"/>
      <c r="Y358" s="38" t="s">
        <v>176</v>
      </c>
      <c r="Z358" s="45">
        <v>4269</v>
      </c>
      <c r="AA358" s="124">
        <f t="shared" ref="AA358" si="2791">IFERROR(Z358/X353,"-")</f>
        <v>0.76096256684491981</v>
      </c>
      <c r="AB358" s="341"/>
      <c r="AC358" s="38" t="s">
        <v>176</v>
      </c>
      <c r="AD358" s="45">
        <v>1412</v>
      </c>
      <c r="AE358" s="124">
        <f t="shared" ref="AE358" si="2792">IFERROR(AD358/AB353,"-")</f>
        <v>0.70599999999999996</v>
      </c>
      <c r="AF358" s="341"/>
      <c r="AG358" s="38" t="s">
        <v>176</v>
      </c>
      <c r="AH358" s="45">
        <v>50096</v>
      </c>
      <c r="AI358" s="124">
        <f t="shared" ref="AI358" si="2793">IFERROR(AH358/AF353,"-")</f>
        <v>0.68143916207576682</v>
      </c>
    </row>
    <row r="359" spans="2:35" s="20" customFormat="1">
      <c r="B359" s="298">
        <v>60</v>
      </c>
      <c r="C359" s="350" t="s">
        <v>52</v>
      </c>
      <c r="D359" s="339">
        <f>'市区町村別_在宅(医科)'!D66</f>
        <v>33</v>
      </c>
      <c r="E359" s="30" t="s">
        <v>86</v>
      </c>
      <c r="F359" s="242">
        <v>2</v>
      </c>
      <c r="G359" s="121">
        <f t="shared" ref="G359" si="2794">IFERROR(F359/D359,"-")</f>
        <v>6.0606060606060608E-2</v>
      </c>
      <c r="H359" s="339">
        <f>'市区町村別_在宅(医科)'!M66</f>
        <v>72</v>
      </c>
      <c r="I359" s="30" t="s">
        <v>86</v>
      </c>
      <c r="J359" s="242">
        <v>9</v>
      </c>
      <c r="K359" s="121">
        <f t="shared" ref="K359" si="2795">IFERROR(J359/H359,"-")</f>
        <v>0.125</v>
      </c>
      <c r="L359" s="339">
        <f>'市区町村別_在宅(医科)'!V66</f>
        <v>4003</v>
      </c>
      <c r="M359" s="30" t="s">
        <v>86</v>
      </c>
      <c r="N359" s="242">
        <v>288</v>
      </c>
      <c r="O359" s="121">
        <f t="shared" ref="O359" si="2796">IFERROR(N359/L359,"-")</f>
        <v>7.1946040469647768E-2</v>
      </c>
      <c r="P359" s="339">
        <f>'市区町村別_在宅(医科)'!AE66</f>
        <v>2721</v>
      </c>
      <c r="Q359" s="30" t="s">
        <v>86</v>
      </c>
      <c r="R359" s="242">
        <v>399</v>
      </c>
      <c r="S359" s="132">
        <f t="shared" ref="S359" si="2797">IFERROR(R359/P359,"-")</f>
        <v>0.14663726571113561</v>
      </c>
      <c r="T359" s="339">
        <f>'市区町村別_在宅(医科)'!AN66</f>
        <v>1659</v>
      </c>
      <c r="U359" s="30" t="s">
        <v>86</v>
      </c>
      <c r="V359" s="242">
        <v>375</v>
      </c>
      <c r="W359" s="121">
        <f t="shared" ref="W359" si="2798">IFERROR(V359/T359,"-")</f>
        <v>0.22603978300180833</v>
      </c>
      <c r="X359" s="339">
        <f>'市区町村別_在宅(医科)'!AW66</f>
        <v>748</v>
      </c>
      <c r="Y359" s="30" t="s">
        <v>86</v>
      </c>
      <c r="Z359" s="242">
        <v>228</v>
      </c>
      <c r="AA359" s="121">
        <f t="shared" ref="AA359" si="2799">IFERROR(Z359/X359,"-")</f>
        <v>0.30481283422459893</v>
      </c>
      <c r="AB359" s="339">
        <f>'市区町村別_在宅(医科)'!BF66</f>
        <v>240</v>
      </c>
      <c r="AC359" s="30" t="s">
        <v>86</v>
      </c>
      <c r="AD359" s="242">
        <v>66</v>
      </c>
      <c r="AE359" s="121">
        <f t="shared" ref="AE359" si="2800">IFERROR(AD359/AB359,"-")</f>
        <v>0.27500000000000002</v>
      </c>
      <c r="AF359" s="339">
        <f>'市区町村別_在宅(医科)'!BO66</f>
        <v>9476</v>
      </c>
      <c r="AG359" s="30" t="s">
        <v>86</v>
      </c>
      <c r="AH359" s="242">
        <v>1367</v>
      </c>
      <c r="AI359" s="132">
        <f t="shared" ref="AI359" si="2801">IFERROR(AH359/AF359,"-")</f>
        <v>0.14425918108906713</v>
      </c>
    </row>
    <row r="360" spans="2:35" s="20" customFormat="1">
      <c r="B360" s="316"/>
      <c r="C360" s="351"/>
      <c r="D360" s="340"/>
      <c r="E360" s="31" t="s">
        <v>87</v>
      </c>
      <c r="F360" s="43">
        <v>10</v>
      </c>
      <c r="G360" s="122">
        <f t="shared" ref="G360" si="2802">IFERROR(F360/D359,"-")</f>
        <v>0.30303030303030304</v>
      </c>
      <c r="H360" s="340"/>
      <c r="I360" s="31" t="s">
        <v>87</v>
      </c>
      <c r="J360" s="43">
        <v>32</v>
      </c>
      <c r="K360" s="122">
        <f t="shared" ref="K360" si="2803">IFERROR(J360/H359,"-")</f>
        <v>0.44444444444444442</v>
      </c>
      <c r="L360" s="340"/>
      <c r="M360" s="31" t="s">
        <v>87</v>
      </c>
      <c r="N360" s="43">
        <v>942</v>
      </c>
      <c r="O360" s="122">
        <f t="shared" ref="O360" si="2804">IFERROR(N360/L359,"-")</f>
        <v>0.23532350736947288</v>
      </c>
      <c r="P360" s="340"/>
      <c r="Q360" s="31" t="s">
        <v>87</v>
      </c>
      <c r="R360" s="43">
        <v>833</v>
      </c>
      <c r="S360" s="133">
        <f t="shared" ref="S360" si="2805">IFERROR(R360/P359,"-")</f>
        <v>0.30613744946710769</v>
      </c>
      <c r="T360" s="340"/>
      <c r="U360" s="31" t="s">
        <v>87</v>
      </c>
      <c r="V360" s="43">
        <v>570</v>
      </c>
      <c r="W360" s="122">
        <f t="shared" ref="W360" si="2806">IFERROR(V360/T359,"-")</f>
        <v>0.34358047016274862</v>
      </c>
      <c r="X360" s="340"/>
      <c r="Y360" s="31" t="s">
        <v>87</v>
      </c>
      <c r="Z360" s="43">
        <v>280</v>
      </c>
      <c r="AA360" s="122">
        <f t="shared" ref="AA360" si="2807">IFERROR(Z360/X359,"-")</f>
        <v>0.37433155080213903</v>
      </c>
      <c r="AB360" s="340"/>
      <c r="AC360" s="31" t="s">
        <v>87</v>
      </c>
      <c r="AD360" s="43">
        <v>87</v>
      </c>
      <c r="AE360" s="122">
        <f t="shared" ref="AE360" si="2808">IFERROR(AD360/AB359,"-")</f>
        <v>0.36249999999999999</v>
      </c>
      <c r="AF360" s="340"/>
      <c r="AG360" s="31" t="s">
        <v>87</v>
      </c>
      <c r="AH360" s="43">
        <v>2754</v>
      </c>
      <c r="AI360" s="133">
        <f t="shared" ref="AI360" si="2809">IFERROR(AH360/AF359,"-")</f>
        <v>0.29062895736597721</v>
      </c>
    </row>
    <row r="361" spans="2:35" s="20" customFormat="1">
      <c r="B361" s="316"/>
      <c r="C361" s="351"/>
      <c r="D361" s="340"/>
      <c r="E361" s="34" t="s">
        <v>88</v>
      </c>
      <c r="F361" s="43">
        <v>11</v>
      </c>
      <c r="G361" s="122">
        <f t="shared" ref="G361" si="2810">IFERROR(F361/D359,"-")</f>
        <v>0.33333333333333331</v>
      </c>
      <c r="H361" s="340"/>
      <c r="I361" s="34" t="s">
        <v>88</v>
      </c>
      <c r="J361" s="43">
        <v>24</v>
      </c>
      <c r="K361" s="122">
        <f t="shared" ref="K361" si="2811">IFERROR(J361/H359,"-")</f>
        <v>0.33333333333333331</v>
      </c>
      <c r="L361" s="340"/>
      <c r="M361" s="34" t="s">
        <v>88</v>
      </c>
      <c r="N361" s="43">
        <v>1231</v>
      </c>
      <c r="O361" s="122">
        <f t="shared" ref="O361" si="2812">IFERROR(N361/L359,"-")</f>
        <v>0.30751936047964029</v>
      </c>
      <c r="P361" s="340"/>
      <c r="Q361" s="34" t="s">
        <v>88</v>
      </c>
      <c r="R361" s="43">
        <v>1058</v>
      </c>
      <c r="S361" s="133">
        <f t="shared" ref="S361" si="2813">IFERROR(R361/P359,"-")</f>
        <v>0.38882763689819921</v>
      </c>
      <c r="T361" s="340"/>
      <c r="U361" s="34" t="s">
        <v>88</v>
      </c>
      <c r="V361" s="43">
        <v>649</v>
      </c>
      <c r="W361" s="122">
        <f t="shared" ref="W361" si="2814">IFERROR(V361/T359,"-")</f>
        <v>0.39119951778179624</v>
      </c>
      <c r="X361" s="340"/>
      <c r="Y361" s="34" t="s">
        <v>88</v>
      </c>
      <c r="Z361" s="43">
        <v>264</v>
      </c>
      <c r="AA361" s="122">
        <f t="shared" ref="AA361" si="2815">IFERROR(Z361/X359,"-")</f>
        <v>0.35294117647058826</v>
      </c>
      <c r="AB361" s="340"/>
      <c r="AC361" s="34" t="s">
        <v>88</v>
      </c>
      <c r="AD361" s="43">
        <v>78</v>
      </c>
      <c r="AE361" s="122">
        <f t="shared" ref="AE361" si="2816">IFERROR(AD361/AB359,"-")</f>
        <v>0.32500000000000001</v>
      </c>
      <c r="AF361" s="340"/>
      <c r="AG361" s="34" t="s">
        <v>88</v>
      </c>
      <c r="AH361" s="43">
        <v>3315</v>
      </c>
      <c r="AI361" s="133">
        <f t="shared" ref="AI361" si="2817">IFERROR(AH361/AF359,"-")</f>
        <v>0.34983115238497259</v>
      </c>
    </row>
    <row r="362" spans="2:35" s="20" customFormat="1">
      <c r="B362" s="316"/>
      <c r="C362" s="351"/>
      <c r="D362" s="340"/>
      <c r="E362" s="34" t="s">
        <v>89</v>
      </c>
      <c r="F362" s="43">
        <v>2</v>
      </c>
      <c r="G362" s="122">
        <f t="shared" ref="G362" si="2818">IFERROR(F362/D359,"-")</f>
        <v>6.0606060606060608E-2</v>
      </c>
      <c r="H362" s="340"/>
      <c r="I362" s="34" t="s">
        <v>89</v>
      </c>
      <c r="J362" s="43">
        <v>6</v>
      </c>
      <c r="K362" s="122">
        <f t="shared" ref="K362" si="2819">IFERROR(J362/H359,"-")</f>
        <v>8.3333333333333329E-2</v>
      </c>
      <c r="L362" s="340"/>
      <c r="M362" s="34" t="s">
        <v>89</v>
      </c>
      <c r="N362" s="43">
        <v>287</v>
      </c>
      <c r="O362" s="122">
        <f t="shared" ref="O362" si="2820">IFERROR(N362/L359,"-")</f>
        <v>7.1696227829128156E-2</v>
      </c>
      <c r="P362" s="340"/>
      <c r="Q362" s="34" t="s">
        <v>89</v>
      </c>
      <c r="R362" s="43">
        <v>278</v>
      </c>
      <c r="S362" s="133">
        <f t="shared" ref="S362" si="2821">IFERROR(R362/P359,"-")</f>
        <v>0.10216832047041528</v>
      </c>
      <c r="T362" s="340"/>
      <c r="U362" s="34" t="s">
        <v>89</v>
      </c>
      <c r="V362" s="43">
        <v>276</v>
      </c>
      <c r="W362" s="122">
        <f t="shared" ref="W362" si="2822">IFERROR(V362/T359,"-")</f>
        <v>0.16636528028933092</v>
      </c>
      <c r="X362" s="340"/>
      <c r="Y362" s="34" t="s">
        <v>89</v>
      </c>
      <c r="Z362" s="43">
        <v>152</v>
      </c>
      <c r="AA362" s="122">
        <f t="shared" ref="AA362" si="2823">IFERROR(Z362/X359,"-")</f>
        <v>0.20320855614973263</v>
      </c>
      <c r="AB362" s="340"/>
      <c r="AC362" s="34" t="s">
        <v>89</v>
      </c>
      <c r="AD362" s="43">
        <v>45</v>
      </c>
      <c r="AE362" s="122">
        <f t="shared" ref="AE362" si="2824">IFERROR(AD362/AB359,"-")</f>
        <v>0.1875</v>
      </c>
      <c r="AF362" s="340"/>
      <c r="AG362" s="34" t="s">
        <v>89</v>
      </c>
      <c r="AH362" s="43">
        <v>1046</v>
      </c>
      <c r="AI362" s="133">
        <f t="shared" ref="AI362" si="2825">IFERROR(AH362/AF359,"-")</f>
        <v>0.11038412832418742</v>
      </c>
    </row>
    <row r="363" spans="2:35" s="20" customFormat="1">
      <c r="B363" s="316"/>
      <c r="C363" s="351"/>
      <c r="D363" s="340"/>
      <c r="E363" s="35" t="s">
        <v>90</v>
      </c>
      <c r="F363" s="44">
        <v>7</v>
      </c>
      <c r="G363" s="123">
        <f t="shared" ref="G363" si="2826">IFERROR(F363/D359,"-")</f>
        <v>0.21212121212121213</v>
      </c>
      <c r="H363" s="340"/>
      <c r="I363" s="35" t="s">
        <v>90</v>
      </c>
      <c r="J363" s="44">
        <v>15</v>
      </c>
      <c r="K363" s="123">
        <f t="shared" ref="K363" si="2827">IFERROR(J363/H359,"-")</f>
        <v>0.20833333333333334</v>
      </c>
      <c r="L363" s="340"/>
      <c r="M363" s="35" t="s">
        <v>90</v>
      </c>
      <c r="N363" s="44">
        <v>791</v>
      </c>
      <c r="O363" s="123">
        <f t="shared" ref="O363" si="2828">IFERROR(N363/L359,"-")</f>
        <v>0.19760179865101174</v>
      </c>
      <c r="P363" s="340"/>
      <c r="Q363" s="35" t="s">
        <v>90</v>
      </c>
      <c r="R363" s="44">
        <v>604</v>
      </c>
      <c r="S363" s="134">
        <f t="shared" ref="S363" si="2829">IFERROR(R363/P359,"-")</f>
        <v>0.22197721425946343</v>
      </c>
      <c r="T363" s="340"/>
      <c r="U363" s="35" t="s">
        <v>90</v>
      </c>
      <c r="V363" s="44">
        <v>454</v>
      </c>
      <c r="W363" s="123">
        <f t="shared" ref="W363" si="2830">IFERROR(V363/T359,"-")</f>
        <v>0.27365883062085594</v>
      </c>
      <c r="X363" s="340"/>
      <c r="Y363" s="35" t="s">
        <v>90</v>
      </c>
      <c r="Z363" s="44">
        <v>212</v>
      </c>
      <c r="AA363" s="123">
        <f t="shared" ref="AA363" si="2831">IFERROR(Z363/X359,"-")</f>
        <v>0.28342245989304815</v>
      </c>
      <c r="AB363" s="340"/>
      <c r="AC363" s="35" t="s">
        <v>90</v>
      </c>
      <c r="AD363" s="44">
        <v>58</v>
      </c>
      <c r="AE363" s="123">
        <f t="shared" ref="AE363" si="2832">IFERROR(AD363/AB359,"-")</f>
        <v>0.24166666666666667</v>
      </c>
      <c r="AF363" s="340"/>
      <c r="AG363" s="35" t="s">
        <v>90</v>
      </c>
      <c r="AH363" s="44">
        <v>2141</v>
      </c>
      <c r="AI363" s="134">
        <f t="shared" ref="AI363" si="2833">IFERROR(AH363/AF359,"-")</f>
        <v>0.22593921485859011</v>
      </c>
    </row>
    <row r="364" spans="2:35" s="20" customFormat="1" ht="24">
      <c r="B364" s="299"/>
      <c r="C364" s="352"/>
      <c r="D364" s="341"/>
      <c r="E364" s="38" t="s">
        <v>176</v>
      </c>
      <c r="F364" s="45">
        <v>19</v>
      </c>
      <c r="G364" s="124">
        <f t="shared" ref="G364" si="2834">IFERROR(F364/D359,"-")</f>
        <v>0.5757575757575758</v>
      </c>
      <c r="H364" s="341"/>
      <c r="I364" s="38" t="s">
        <v>176</v>
      </c>
      <c r="J364" s="45">
        <v>51</v>
      </c>
      <c r="K364" s="124">
        <f t="shared" ref="K364" si="2835">IFERROR(J364/H359,"-")</f>
        <v>0.70833333333333337</v>
      </c>
      <c r="L364" s="341"/>
      <c r="M364" s="38" t="s">
        <v>176</v>
      </c>
      <c r="N364" s="45">
        <v>2183</v>
      </c>
      <c r="O364" s="124">
        <f t="shared" ref="O364" si="2836">IFERROR(N364/L359,"-")</f>
        <v>0.54534099425430926</v>
      </c>
      <c r="P364" s="341"/>
      <c r="Q364" s="38" t="s">
        <v>176</v>
      </c>
      <c r="R364" s="45">
        <v>1859</v>
      </c>
      <c r="S364" s="124">
        <f t="shared" ref="S364" si="2837">IFERROR(R364/P359,"-")</f>
        <v>0.68320470415288492</v>
      </c>
      <c r="T364" s="341"/>
      <c r="U364" s="38" t="s">
        <v>176</v>
      </c>
      <c r="V364" s="45">
        <v>1226</v>
      </c>
      <c r="W364" s="124">
        <f t="shared" ref="W364" si="2838">IFERROR(V364/T359,"-")</f>
        <v>0.73899939722724528</v>
      </c>
      <c r="X364" s="341"/>
      <c r="Y364" s="38" t="s">
        <v>176</v>
      </c>
      <c r="Z364" s="45">
        <v>553</v>
      </c>
      <c r="AA364" s="124">
        <f t="shared" ref="AA364" si="2839">IFERROR(Z364/X359,"-")</f>
        <v>0.73930481283422456</v>
      </c>
      <c r="AB364" s="341"/>
      <c r="AC364" s="38" t="s">
        <v>176</v>
      </c>
      <c r="AD364" s="45">
        <v>164</v>
      </c>
      <c r="AE364" s="124">
        <f t="shared" ref="AE364" si="2840">IFERROR(AD364/AB359,"-")</f>
        <v>0.68333333333333335</v>
      </c>
      <c r="AF364" s="341"/>
      <c r="AG364" s="38" t="s">
        <v>176</v>
      </c>
      <c r="AH364" s="45">
        <v>6055</v>
      </c>
      <c r="AI364" s="124">
        <f t="shared" ref="AI364" si="2841">IFERROR(AH364/AF359,"-")</f>
        <v>0.63898269311945965</v>
      </c>
    </row>
    <row r="365" spans="2:35" s="20" customFormat="1">
      <c r="B365" s="298">
        <v>61</v>
      </c>
      <c r="C365" s="350" t="s">
        <v>20</v>
      </c>
      <c r="D365" s="339">
        <f>'市区町村別_在宅(医科)'!D67</f>
        <v>3</v>
      </c>
      <c r="E365" s="30" t="s">
        <v>86</v>
      </c>
      <c r="F365" s="242">
        <v>0</v>
      </c>
      <c r="G365" s="121">
        <f t="shared" ref="G365" si="2842">IFERROR(F365/D365,"-")</f>
        <v>0</v>
      </c>
      <c r="H365" s="339">
        <f>'市区町村別_在宅(医科)'!M67</f>
        <v>27</v>
      </c>
      <c r="I365" s="30" t="s">
        <v>86</v>
      </c>
      <c r="J365" s="242">
        <v>0</v>
      </c>
      <c r="K365" s="121">
        <f t="shared" ref="K365" si="2843">IFERROR(J365/H365,"-")</f>
        <v>0</v>
      </c>
      <c r="L365" s="339">
        <f>'市区町村別_在宅(医科)'!V67</f>
        <v>3648</v>
      </c>
      <c r="M365" s="30" t="s">
        <v>86</v>
      </c>
      <c r="N365" s="242">
        <v>217</v>
      </c>
      <c r="O365" s="121">
        <f t="shared" ref="O365" si="2844">IFERROR(N365/L365,"-")</f>
        <v>5.9484649122807015E-2</v>
      </c>
      <c r="P365" s="339">
        <f>'市区町村別_在宅(医科)'!AE67</f>
        <v>2395</v>
      </c>
      <c r="Q365" s="30" t="s">
        <v>86</v>
      </c>
      <c r="R365" s="242">
        <v>328</v>
      </c>
      <c r="S365" s="132">
        <f t="shared" ref="S365" si="2845">IFERROR(R365/P365,"-")</f>
        <v>0.13695198329853861</v>
      </c>
      <c r="T365" s="339">
        <f>'市区町村別_在宅(医科)'!AN67</f>
        <v>1290</v>
      </c>
      <c r="U365" s="30" t="s">
        <v>86</v>
      </c>
      <c r="V365" s="242">
        <v>274</v>
      </c>
      <c r="W365" s="121">
        <f t="shared" ref="W365" si="2846">IFERROR(V365/T365,"-")</f>
        <v>0.21240310077519381</v>
      </c>
      <c r="X365" s="339">
        <f>'市区町村別_在宅(医科)'!AW67</f>
        <v>569</v>
      </c>
      <c r="Y365" s="30" t="s">
        <v>86</v>
      </c>
      <c r="Z365" s="242">
        <v>165</v>
      </c>
      <c r="AA365" s="121">
        <f t="shared" ref="AA365" si="2847">IFERROR(Z365/X365,"-")</f>
        <v>0.28998242530755713</v>
      </c>
      <c r="AB365" s="339">
        <f>'市区町村別_在宅(医科)'!BF67</f>
        <v>212</v>
      </c>
      <c r="AC365" s="30" t="s">
        <v>86</v>
      </c>
      <c r="AD365" s="242">
        <v>60</v>
      </c>
      <c r="AE365" s="121">
        <f t="shared" ref="AE365" si="2848">IFERROR(AD365/AB365,"-")</f>
        <v>0.28301886792452829</v>
      </c>
      <c r="AF365" s="339">
        <f>'市区町村別_在宅(医科)'!BO67</f>
        <v>8144</v>
      </c>
      <c r="AG365" s="30" t="s">
        <v>86</v>
      </c>
      <c r="AH365" s="242">
        <v>1044</v>
      </c>
      <c r="AI365" s="132">
        <f t="shared" ref="AI365" si="2849">IFERROR(AH365/AF365,"-")</f>
        <v>0.12819253438113948</v>
      </c>
    </row>
    <row r="366" spans="2:35" s="20" customFormat="1">
      <c r="B366" s="316"/>
      <c r="C366" s="351"/>
      <c r="D366" s="340"/>
      <c r="E366" s="31" t="s">
        <v>87</v>
      </c>
      <c r="F366" s="43">
        <v>0</v>
      </c>
      <c r="G366" s="122">
        <f t="shared" ref="G366" si="2850">IFERROR(F366/D365,"-")</f>
        <v>0</v>
      </c>
      <c r="H366" s="340"/>
      <c r="I366" s="31" t="s">
        <v>87</v>
      </c>
      <c r="J366" s="43">
        <v>11</v>
      </c>
      <c r="K366" s="122">
        <f t="shared" ref="K366" si="2851">IFERROR(J366/H365,"-")</f>
        <v>0.40740740740740738</v>
      </c>
      <c r="L366" s="340"/>
      <c r="M366" s="31" t="s">
        <v>87</v>
      </c>
      <c r="N366" s="43">
        <v>848</v>
      </c>
      <c r="O366" s="122">
        <f t="shared" ref="O366" si="2852">IFERROR(N366/L365,"-")</f>
        <v>0.23245614035087719</v>
      </c>
      <c r="P366" s="340"/>
      <c r="Q366" s="31" t="s">
        <v>87</v>
      </c>
      <c r="R366" s="43">
        <v>723</v>
      </c>
      <c r="S366" s="133">
        <f t="shared" ref="S366" si="2853">IFERROR(R366/P365,"-")</f>
        <v>0.30187891440501041</v>
      </c>
      <c r="T366" s="340"/>
      <c r="U366" s="31" t="s">
        <v>87</v>
      </c>
      <c r="V366" s="43">
        <v>420</v>
      </c>
      <c r="W366" s="122">
        <f t="shared" ref="W366" si="2854">IFERROR(V366/T365,"-")</f>
        <v>0.32558139534883723</v>
      </c>
      <c r="X366" s="340"/>
      <c r="Y366" s="31" t="s">
        <v>87</v>
      </c>
      <c r="Z366" s="43">
        <v>182</v>
      </c>
      <c r="AA366" s="122">
        <f t="shared" ref="AA366" si="2855">IFERROR(Z366/X365,"-")</f>
        <v>0.31985940246045697</v>
      </c>
      <c r="AB366" s="340"/>
      <c r="AC366" s="31" t="s">
        <v>87</v>
      </c>
      <c r="AD366" s="43">
        <v>75</v>
      </c>
      <c r="AE366" s="122">
        <f t="shared" ref="AE366" si="2856">IFERROR(AD366/AB365,"-")</f>
        <v>0.35377358490566035</v>
      </c>
      <c r="AF366" s="340"/>
      <c r="AG366" s="31" t="s">
        <v>87</v>
      </c>
      <c r="AH366" s="43">
        <v>2259</v>
      </c>
      <c r="AI366" s="133">
        <f t="shared" ref="AI366" si="2857">IFERROR(AH366/AF365,"-")</f>
        <v>0.27738212180746563</v>
      </c>
    </row>
    <row r="367" spans="2:35" s="20" customFormat="1">
      <c r="B367" s="316"/>
      <c r="C367" s="351"/>
      <c r="D367" s="340"/>
      <c r="E367" s="34" t="s">
        <v>88</v>
      </c>
      <c r="F367" s="43">
        <v>1</v>
      </c>
      <c r="G367" s="122">
        <f t="shared" ref="G367" si="2858">IFERROR(F367/D365,"-")</f>
        <v>0.33333333333333331</v>
      </c>
      <c r="H367" s="340"/>
      <c r="I367" s="34" t="s">
        <v>88</v>
      </c>
      <c r="J367" s="43">
        <v>11</v>
      </c>
      <c r="K367" s="122">
        <f t="shared" ref="K367" si="2859">IFERROR(J367/H365,"-")</f>
        <v>0.40740740740740738</v>
      </c>
      <c r="L367" s="340"/>
      <c r="M367" s="34" t="s">
        <v>88</v>
      </c>
      <c r="N367" s="43">
        <v>1220</v>
      </c>
      <c r="O367" s="122">
        <f t="shared" ref="O367" si="2860">IFERROR(N367/L365,"-")</f>
        <v>0.33442982456140352</v>
      </c>
      <c r="P367" s="340"/>
      <c r="Q367" s="34" t="s">
        <v>88</v>
      </c>
      <c r="R367" s="43">
        <v>946</v>
      </c>
      <c r="S367" s="133">
        <f t="shared" ref="S367" si="2861">IFERROR(R367/P365,"-")</f>
        <v>0.39498956158663884</v>
      </c>
      <c r="T367" s="340"/>
      <c r="U367" s="34" t="s">
        <v>88</v>
      </c>
      <c r="V367" s="43">
        <v>478</v>
      </c>
      <c r="W367" s="122">
        <f t="shared" ref="W367" si="2862">IFERROR(V367/T365,"-")</f>
        <v>0.37054263565891471</v>
      </c>
      <c r="X367" s="340"/>
      <c r="Y367" s="34" t="s">
        <v>88</v>
      </c>
      <c r="Z367" s="43">
        <v>194</v>
      </c>
      <c r="AA367" s="122">
        <f t="shared" ref="AA367" si="2863">IFERROR(Z367/X365,"-")</f>
        <v>0.34094903339191562</v>
      </c>
      <c r="AB367" s="340"/>
      <c r="AC367" s="34" t="s">
        <v>88</v>
      </c>
      <c r="AD367" s="43">
        <v>58</v>
      </c>
      <c r="AE367" s="122">
        <f t="shared" ref="AE367" si="2864">IFERROR(AD367/AB365,"-")</f>
        <v>0.27358490566037735</v>
      </c>
      <c r="AF367" s="340"/>
      <c r="AG367" s="34" t="s">
        <v>88</v>
      </c>
      <c r="AH367" s="43">
        <v>2908</v>
      </c>
      <c r="AI367" s="133">
        <f t="shared" ref="AI367" si="2865">IFERROR(AH367/AF365,"-")</f>
        <v>0.35707269155206289</v>
      </c>
    </row>
    <row r="368" spans="2:35" s="20" customFormat="1">
      <c r="B368" s="316"/>
      <c r="C368" s="351"/>
      <c r="D368" s="340"/>
      <c r="E368" s="34" t="s">
        <v>89</v>
      </c>
      <c r="F368" s="43">
        <v>0</v>
      </c>
      <c r="G368" s="122">
        <f t="shared" ref="G368" si="2866">IFERROR(F368/D365,"-")</f>
        <v>0</v>
      </c>
      <c r="H368" s="340"/>
      <c r="I368" s="34" t="s">
        <v>89</v>
      </c>
      <c r="J368" s="43">
        <v>2</v>
      </c>
      <c r="K368" s="122">
        <f t="shared" ref="K368" si="2867">IFERROR(J368/H365,"-")</f>
        <v>7.407407407407407E-2</v>
      </c>
      <c r="L368" s="340"/>
      <c r="M368" s="34" t="s">
        <v>89</v>
      </c>
      <c r="N368" s="43">
        <v>252</v>
      </c>
      <c r="O368" s="122">
        <f t="shared" ref="O368" si="2868">IFERROR(N368/L365,"-")</f>
        <v>6.9078947368421059E-2</v>
      </c>
      <c r="P368" s="340"/>
      <c r="Q368" s="34" t="s">
        <v>89</v>
      </c>
      <c r="R368" s="43">
        <v>311</v>
      </c>
      <c r="S368" s="133">
        <f t="shared" ref="S368" si="2869">IFERROR(R368/P365,"-")</f>
        <v>0.12985386221294362</v>
      </c>
      <c r="T368" s="340"/>
      <c r="U368" s="34" t="s">
        <v>89</v>
      </c>
      <c r="V368" s="43">
        <v>193</v>
      </c>
      <c r="W368" s="122">
        <f t="shared" ref="W368" si="2870">IFERROR(V368/T365,"-")</f>
        <v>0.1496124031007752</v>
      </c>
      <c r="X368" s="340"/>
      <c r="Y368" s="34" t="s">
        <v>89</v>
      </c>
      <c r="Z368" s="43">
        <v>110</v>
      </c>
      <c r="AA368" s="122">
        <f t="shared" ref="AA368" si="2871">IFERROR(Z368/X365,"-")</f>
        <v>0.19332161687170474</v>
      </c>
      <c r="AB368" s="340"/>
      <c r="AC368" s="34" t="s">
        <v>89</v>
      </c>
      <c r="AD368" s="43">
        <v>39</v>
      </c>
      <c r="AE368" s="122">
        <f t="shared" ref="AE368" si="2872">IFERROR(AD368/AB365,"-")</f>
        <v>0.18396226415094338</v>
      </c>
      <c r="AF368" s="340"/>
      <c r="AG368" s="34" t="s">
        <v>89</v>
      </c>
      <c r="AH368" s="43">
        <v>907</v>
      </c>
      <c r="AI368" s="133">
        <f t="shared" ref="AI368" si="2873">IFERROR(AH368/AF365,"-")</f>
        <v>0.11137033398821218</v>
      </c>
    </row>
    <row r="369" spans="2:35" s="20" customFormat="1">
      <c r="B369" s="316"/>
      <c r="C369" s="351"/>
      <c r="D369" s="340"/>
      <c r="E369" s="35" t="s">
        <v>90</v>
      </c>
      <c r="F369" s="44">
        <v>1</v>
      </c>
      <c r="G369" s="123">
        <f t="shared" ref="G369" si="2874">IFERROR(F369/D365,"-")</f>
        <v>0.33333333333333331</v>
      </c>
      <c r="H369" s="340"/>
      <c r="I369" s="35" t="s">
        <v>90</v>
      </c>
      <c r="J369" s="44">
        <v>6</v>
      </c>
      <c r="K369" s="123">
        <f t="shared" ref="K369" si="2875">IFERROR(J369/H365,"-")</f>
        <v>0.22222222222222221</v>
      </c>
      <c r="L369" s="340"/>
      <c r="M369" s="35" t="s">
        <v>90</v>
      </c>
      <c r="N369" s="44">
        <v>845</v>
      </c>
      <c r="O369" s="123">
        <f t="shared" ref="O369" si="2876">IFERROR(N369/L365,"-")</f>
        <v>0.23163377192982457</v>
      </c>
      <c r="P369" s="340"/>
      <c r="Q369" s="35" t="s">
        <v>90</v>
      </c>
      <c r="R369" s="44">
        <v>675</v>
      </c>
      <c r="S369" s="134">
        <f t="shared" ref="S369" si="2877">IFERROR(R369/P365,"-")</f>
        <v>0.28183716075156579</v>
      </c>
      <c r="T369" s="340"/>
      <c r="U369" s="35" t="s">
        <v>90</v>
      </c>
      <c r="V369" s="44">
        <v>418</v>
      </c>
      <c r="W369" s="123">
        <f t="shared" ref="W369" si="2878">IFERROR(V369/T365,"-")</f>
        <v>0.32403100775193799</v>
      </c>
      <c r="X369" s="340"/>
      <c r="Y369" s="35" t="s">
        <v>90</v>
      </c>
      <c r="Z369" s="44">
        <v>173</v>
      </c>
      <c r="AA369" s="123">
        <f t="shared" ref="AA369" si="2879">IFERROR(Z369/X365,"-")</f>
        <v>0.30404217926186294</v>
      </c>
      <c r="AB369" s="340"/>
      <c r="AC369" s="35" t="s">
        <v>90</v>
      </c>
      <c r="AD369" s="44">
        <v>60</v>
      </c>
      <c r="AE369" s="123">
        <f t="shared" ref="AE369" si="2880">IFERROR(AD369/AB365,"-")</f>
        <v>0.28301886792452829</v>
      </c>
      <c r="AF369" s="340"/>
      <c r="AG369" s="35" t="s">
        <v>90</v>
      </c>
      <c r="AH369" s="44">
        <v>2178</v>
      </c>
      <c r="AI369" s="134">
        <f t="shared" ref="AI369" si="2881">IFERROR(AH369/AF365,"-")</f>
        <v>0.26743614931237719</v>
      </c>
    </row>
    <row r="370" spans="2:35" s="20" customFormat="1" ht="24">
      <c r="B370" s="299"/>
      <c r="C370" s="352"/>
      <c r="D370" s="341"/>
      <c r="E370" s="38" t="s">
        <v>176</v>
      </c>
      <c r="F370" s="45">
        <v>1</v>
      </c>
      <c r="G370" s="124">
        <f t="shared" ref="G370" si="2882">IFERROR(F370/D365,"-")</f>
        <v>0.33333333333333331</v>
      </c>
      <c r="H370" s="341"/>
      <c r="I370" s="38" t="s">
        <v>176</v>
      </c>
      <c r="J370" s="45">
        <v>18</v>
      </c>
      <c r="K370" s="124">
        <f t="shared" ref="K370" si="2883">IFERROR(J370/H365,"-")</f>
        <v>0.66666666666666663</v>
      </c>
      <c r="L370" s="341"/>
      <c r="M370" s="38" t="s">
        <v>176</v>
      </c>
      <c r="N370" s="45">
        <v>2140</v>
      </c>
      <c r="O370" s="124">
        <f t="shared" ref="O370" si="2884">IFERROR(N370/L365,"-")</f>
        <v>0.58662280701754388</v>
      </c>
      <c r="P370" s="341"/>
      <c r="Q370" s="38" t="s">
        <v>176</v>
      </c>
      <c r="R370" s="45">
        <v>1655</v>
      </c>
      <c r="S370" s="124">
        <f t="shared" ref="S370" si="2885">IFERROR(R370/P365,"-")</f>
        <v>0.6910229645093946</v>
      </c>
      <c r="T370" s="341"/>
      <c r="U370" s="38" t="s">
        <v>176</v>
      </c>
      <c r="V370" s="45">
        <v>965</v>
      </c>
      <c r="W370" s="124">
        <f t="shared" ref="W370" si="2886">IFERROR(V370/T365,"-")</f>
        <v>0.74806201550387597</v>
      </c>
      <c r="X370" s="341"/>
      <c r="Y370" s="38" t="s">
        <v>176</v>
      </c>
      <c r="Z370" s="45">
        <v>422</v>
      </c>
      <c r="AA370" s="124">
        <f t="shared" ref="AA370" si="2887">IFERROR(Z370/X365,"-")</f>
        <v>0.74165202108963091</v>
      </c>
      <c r="AB370" s="341"/>
      <c r="AC370" s="38" t="s">
        <v>176</v>
      </c>
      <c r="AD370" s="45">
        <v>155</v>
      </c>
      <c r="AE370" s="124">
        <f t="shared" ref="AE370" si="2888">IFERROR(AD370/AB365,"-")</f>
        <v>0.73113207547169812</v>
      </c>
      <c r="AF370" s="341"/>
      <c r="AG370" s="38" t="s">
        <v>176</v>
      </c>
      <c r="AH370" s="45">
        <v>5356</v>
      </c>
      <c r="AI370" s="124">
        <f t="shared" ref="AI370" si="2889">IFERROR(AH370/AF365,"-")</f>
        <v>0.65766208251473479</v>
      </c>
    </row>
    <row r="371" spans="2:35" s="20" customFormat="1">
      <c r="B371" s="298">
        <v>62</v>
      </c>
      <c r="C371" s="350" t="s">
        <v>21</v>
      </c>
      <c r="D371" s="339">
        <f>'市区町村別_在宅(医科)'!D68</f>
        <v>25</v>
      </c>
      <c r="E371" s="30" t="s">
        <v>86</v>
      </c>
      <c r="F371" s="242">
        <v>1</v>
      </c>
      <c r="G371" s="121">
        <f t="shared" ref="G371" si="2890">IFERROR(F371/D371,"-")</f>
        <v>0.04</v>
      </c>
      <c r="H371" s="339">
        <f>'市区町村別_在宅(医科)'!M68</f>
        <v>69</v>
      </c>
      <c r="I371" s="30" t="s">
        <v>86</v>
      </c>
      <c r="J371" s="242">
        <v>10</v>
      </c>
      <c r="K371" s="121">
        <f t="shared" ref="K371" si="2891">IFERROR(J371/H371,"-")</f>
        <v>0.14492753623188406</v>
      </c>
      <c r="L371" s="339">
        <f>'市区町村別_在宅(医科)'!V68</f>
        <v>5294</v>
      </c>
      <c r="M371" s="30" t="s">
        <v>86</v>
      </c>
      <c r="N371" s="242">
        <v>334</v>
      </c>
      <c r="O371" s="121">
        <f t="shared" ref="O371" si="2892">IFERROR(N371/L371,"-")</f>
        <v>6.3090290895353229E-2</v>
      </c>
      <c r="P371" s="339">
        <f>'市区町村別_在宅(医科)'!AE68</f>
        <v>3622</v>
      </c>
      <c r="Q371" s="30" t="s">
        <v>86</v>
      </c>
      <c r="R371" s="242">
        <v>490</v>
      </c>
      <c r="S371" s="132">
        <f t="shared" ref="S371" si="2893">IFERROR(R371/P371,"-")</f>
        <v>0.13528437327443402</v>
      </c>
      <c r="T371" s="339">
        <f>'市区町村別_在宅(医科)'!AN68</f>
        <v>1850</v>
      </c>
      <c r="U371" s="30" t="s">
        <v>86</v>
      </c>
      <c r="V371" s="242">
        <v>397</v>
      </c>
      <c r="W371" s="121">
        <f t="shared" ref="W371" si="2894">IFERROR(V371/T371,"-")</f>
        <v>0.2145945945945946</v>
      </c>
      <c r="X371" s="339">
        <f>'市区町村別_在宅(医科)'!AW68</f>
        <v>896</v>
      </c>
      <c r="Y371" s="30" t="s">
        <v>86</v>
      </c>
      <c r="Z371" s="242">
        <v>233</v>
      </c>
      <c r="AA371" s="121">
        <f t="shared" ref="AA371" si="2895">IFERROR(Z371/X371,"-")</f>
        <v>0.26004464285714285</v>
      </c>
      <c r="AB371" s="339">
        <f>'市区町村別_在宅(医科)'!BF68</f>
        <v>334</v>
      </c>
      <c r="AC371" s="30" t="s">
        <v>86</v>
      </c>
      <c r="AD371" s="242">
        <v>81</v>
      </c>
      <c r="AE371" s="121">
        <f t="shared" ref="AE371" si="2896">IFERROR(AD371/AB371,"-")</f>
        <v>0.24251497005988024</v>
      </c>
      <c r="AF371" s="339">
        <f>'市区町村別_在宅(医科)'!BO68</f>
        <v>12090</v>
      </c>
      <c r="AG371" s="30" t="s">
        <v>86</v>
      </c>
      <c r="AH371" s="242">
        <v>1546</v>
      </c>
      <c r="AI371" s="132">
        <f t="shared" ref="AI371" si="2897">IFERROR(AH371/AF371,"-")</f>
        <v>0.12787427626137304</v>
      </c>
    </row>
    <row r="372" spans="2:35" s="20" customFormat="1">
      <c r="B372" s="316"/>
      <c r="C372" s="351"/>
      <c r="D372" s="340"/>
      <c r="E372" s="31" t="s">
        <v>87</v>
      </c>
      <c r="F372" s="43">
        <v>9</v>
      </c>
      <c r="G372" s="122">
        <f t="shared" ref="G372" si="2898">IFERROR(F372/D371,"-")</f>
        <v>0.36</v>
      </c>
      <c r="H372" s="340"/>
      <c r="I372" s="31" t="s">
        <v>87</v>
      </c>
      <c r="J372" s="43">
        <v>30</v>
      </c>
      <c r="K372" s="122">
        <f t="shared" ref="K372" si="2899">IFERROR(J372/H371,"-")</f>
        <v>0.43478260869565216</v>
      </c>
      <c r="L372" s="340"/>
      <c r="M372" s="31" t="s">
        <v>87</v>
      </c>
      <c r="N372" s="43">
        <v>1237</v>
      </c>
      <c r="O372" s="122">
        <f t="shared" ref="O372" si="2900">IFERROR(N372/L371,"-")</f>
        <v>0.23366074801662259</v>
      </c>
      <c r="P372" s="340"/>
      <c r="Q372" s="31" t="s">
        <v>87</v>
      </c>
      <c r="R372" s="43">
        <v>1129</v>
      </c>
      <c r="S372" s="133">
        <f t="shared" ref="S372" si="2901">IFERROR(R372/P371,"-")</f>
        <v>0.3117062396466041</v>
      </c>
      <c r="T372" s="340"/>
      <c r="U372" s="31" t="s">
        <v>87</v>
      </c>
      <c r="V372" s="43">
        <v>588</v>
      </c>
      <c r="W372" s="122">
        <f t="shared" ref="W372" si="2902">IFERROR(V372/T371,"-")</f>
        <v>0.31783783783783781</v>
      </c>
      <c r="X372" s="340"/>
      <c r="Y372" s="31" t="s">
        <v>87</v>
      </c>
      <c r="Z372" s="43">
        <v>308</v>
      </c>
      <c r="AA372" s="122">
        <f t="shared" ref="AA372" si="2903">IFERROR(Z372/X371,"-")</f>
        <v>0.34375</v>
      </c>
      <c r="AB372" s="340"/>
      <c r="AC372" s="31" t="s">
        <v>87</v>
      </c>
      <c r="AD372" s="43">
        <v>115</v>
      </c>
      <c r="AE372" s="122">
        <f t="shared" ref="AE372" si="2904">IFERROR(AD372/AB371,"-")</f>
        <v>0.34431137724550898</v>
      </c>
      <c r="AF372" s="340"/>
      <c r="AG372" s="31" t="s">
        <v>87</v>
      </c>
      <c r="AH372" s="43">
        <v>3416</v>
      </c>
      <c r="AI372" s="133">
        <f t="shared" ref="AI372" si="2905">IFERROR(AH372/AF371,"-")</f>
        <v>0.28254755996691483</v>
      </c>
    </row>
    <row r="373" spans="2:35" s="20" customFormat="1">
      <c r="B373" s="316"/>
      <c r="C373" s="351"/>
      <c r="D373" s="340"/>
      <c r="E373" s="34" t="s">
        <v>88</v>
      </c>
      <c r="F373" s="43">
        <v>5</v>
      </c>
      <c r="G373" s="122">
        <f t="shared" ref="G373" si="2906">IFERROR(F373/D371,"-")</f>
        <v>0.2</v>
      </c>
      <c r="H373" s="340"/>
      <c r="I373" s="34" t="s">
        <v>88</v>
      </c>
      <c r="J373" s="43">
        <v>27</v>
      </c>
      <c r="K373" s="122">
        <f t="shared" ref="K373" si="2907">IFERROR(J373/H371,"-")</f>
        <v>0.39130434782608697</v>
      </c>
      <c r="L373" s="340"/>
      <c r="M373" s="34" t="s">
        <v>88</v>
      </c>
      <c r="N373" s="43">
        <v>1749</v>
      </c>
      <c r="O373" s="122">
        <f t="shared" ref="O373" si="2908">IFERROR(N373/L371,"-")</f>
        <v>0.33037400831129582</v>
      </c>
      <c r="P373" s="340"/>
      <c r="Q373" s="34" t="s">
        <v>88</v>
      </c>
      <c r="R373" s="43">
        <v>1405</v>
      </c>
      <c r="S373" s="133">
        <f t="shared" ref="S373" si="2909">IFERROR(R373/P371,"-")</f>
        <v>0.38790723357261181</v>
      </c>
      <c r="T373" s="340"/>
      <c r="U373" s="34" t="s">
        <v>88</v>
      </c>
      <c r="V373" s="43">
        <v>727</v>
      </c>
      <c r="W373" s="122">
        <f t="shared" ref="W373" si="2910">IFERROR(V373/T371,"-")</f>
        <v>0.39297297297297296</v>
      </c>
      <c r="X373" s="340"/>
      <c r="Y373" s="34" t="s">
        <v>88</v>
      </c>
      <c r="Z373" s="43">
        <v>336</v>
      </c>
      <c r="AA373" s="122">
        <f t="shared" ref="AA373" si="2911">IFERROR(Z373/X371,"-")</f>
        <v>0.375</v>
      </c>
      <c r="AB373" s="340"/>
      <c r="AC373" s="34" t="s">
        <v>88</v>
      </c>
      <c r="AD373" s="43">
        <v>97</v>
      </c>
      <c r="AE373" s="122">
        <f t="shared" ref="AE373" si="2912">IFERROR(AD373/AB371,"-")</f>
        <v>0.29041916167664672</v>
      </c>
      <c r="AF373" s="340"/>
      <c r="AG373" s="34" t="s">
        <v>88</v>
      </c>
      <c r="AH373" s="43">
        <v>4346</v>
      </c>
      <c r="AI373" s="133">
        <f t="shared" ref="AI373" si="2913">IFERROR(AH373/AF371,"-")</f>
        <v>0.3594706368899917</v>
      </c>
    </row>
    <row r="374" spans="2:35" s="20" customFormat="1">
      <c r="B374" s="316"/>
      <c r="C374" s="351"/>
      <c r="D374" s="340"/>
      <c r="E374" s="34" t="s">
        <v>89</v>
      </c>
      <c r="F374" s="43">
        <v>1</v>
      </c>
      <c r="G374" s="122">
        <f t="shared" ref="G374" si="2914">IFERROR(F374/D371,"-")</f>
        <v>0.04</v>
      </c>
      <c r="H374" s="340"/>
      <c r="I374" s="34" t="s">
        <v>89</v>
      </c>
      <c r="J374" s="43">
        <v>5</v>
      </c>
      <c r="K374" s="122">
        <f t="shared" ref="K374" si="2915">IFERROR(J374/H371,"-")</f>
        <v>7.2463768115942032E-2</v>
      </c>
      <c r="L374" s="340"/>
      <c r="M374" s="34" t="s">
        <v>89</v>
      </c>
      <c r="N374" s="43">
        <v>412</v>
      </c>
      <c r="O374" s="122">
        <f t="shared" ref="O374" si="2916">IFERROR(N374/L371,"-")</f>
        <v>7.7823951643369846E-2</v>
      </c>
      <c r="P374" s="340"/>
      <c r="Q374" s="34" t="s">
        <v>89</v>
      </c>
      <c r="R374" s="43">
        <v>459</v>
      </c>
      <c r="S374" s="133">
        <f t="shared" ref="S374" si="2917">IFERROR(R374/P371,"-")</f>
        <v>0.1267255659856433</v>
      </c>
      <c r="T374" s="340"/>
      <c r="U374" s="34" t="s">
        <v>89</v>
      </c>
      <c r="V374" s="43">
        <v>289</v>
      </c>
      <c r="W374" s="122">
        <f t="shared" ref="W374" si="2918">IFERROR(V374/T371,"-")</f>
        <v>0.1562162162162162</v>
      </c>
      <c r="X374" s="340"/>
      <c r="Y374" s="34" t="s">
        <v>89</v>
      </c>
      <c r="Z374" s="43">
        <v>181</v>
      </c>
      <c r="AA374" s="122">
        <f t="shared" ref="AA374" si="2919">IFERROR(Z374/X371,"-")</f>
        <v>0.20200892857142858</v>
      </c>
      <c r="AB374" s="340"/>
      <c r="AC374" s="34" t="s">
        <v>89</v>
      </c>
      <c r="AD374" s="43">
        <v>53</v>
      </c>
      <c r="AE374" s="122">
        <f t="shared" ref="AE374" si="2920">IFERROR(AD374/AB371,"-")</f>
        <v>0.15868263473053892</v>
      </c>
      <c r="AF374" s="340"/>
      <c r="AG374" s="34" t="s">
        <v>89</v>
      </c>
      <c r="AH374" s="43">
        <v>1400</v>
      </c>
      <c r="AI374" s="133">
        <f t="shared" ref="AI374" si="2921">IFERROR(AH374/AF371,"-")</f>
        <v>0.11579818031430934</v>
      </c>
    </row>
    <row r="375" spans="2:35" s="20" customFormat="1">
      <c r="B375" s="316"/>
      <c r="C375" s="351"/>
      <c r="D375" s="340"/>
      <c r="E375" s="35" t="s">
        <v>90</v>
      </c>
      <c r="F375" s="44">
        <v>8</v>
      </c>
      <c r="G375" s="123">
        <f t="shared" ref="G375" si="2922">IFERROR(F375/D371,"-")</f>
        <v>0.32</v>
      </c>
      <c r="H375" s="340"/>
      <c r="I375" s="35" t="s">
        <v>90</v>
      </c>
      <c r="J375" s="44">
        <v>21</v>
      </c>
      <c r="K375" s="123">
        <f t="shared" ref="K375" si="2923">IFERROR(J375/H371,"-")</f>
        <v>0.30434782608695654</v>
      </c>
      <c r="L375" s="340"/>
      <c r="M375" s="35" t="s">
        <v>90</v>
      </c>
      <c r="N375" s="44">
        <v>1130</v>
      </c>
      <c r="O375" s="123">
        <f t="shared" ref="O375" si="2924">IFERROR(N375/L371,"-")</f>
        <v>0.21344918775972799</v>
      </c>
      <c r="P375" s="340"/>
      <c r="Q375" s="35" t="s">
        <v>90</v>
      </c>
      <c r="R375" s="44">
        <v>982</v>
      </c>
      <c r="S375" s="134">
        <f t="shared" ref="S375" si="2925">IFERROR(R375/P371,"-")</f>
        <v>0.27112092766427387</v>
      </c>
      <c r="T375" s="340"/>
      <c r="U375" s="35" t="s">
        <v>90</v>
      </c>
      <c r="V375" s="44">
        <v>550</v>
      </c>
      <c r="W375" s="123">
        <f t="shared" ref="W375" si="2926">IFERROR(V375/T371,"-")</f>
        <v>0.29729729729729731</v>
      </c>
      <c r="X375" s="340"/>
      <c r="Y375" s="35" t="s">
        <v>90</v>
      </c>
      <c r="Z375" s="44">
        <v>309</v>
      </c>
      <c r="AA375" s="123">
        <f t="shared" ref="AA375" si="2927">IFERROR(Z375/X371,"-")</f>
        <v>0.34486607142857145</v>
      </c>
      <c r="AB375" s="340"/>
      <c r="AC375" s="35" t="s">
        <v>90</v>
      </c>
      <c r="AD375" s="44">
        <v>103</v>
      </c>
      <c r="AE375" s="123">
        <f t="shared" ref="AE375" si="2928">IFERROR(AD375/AB371,"-")</f>
        <v>0.30838323353293412</v>
      </c>
      <c r="AF375" s="340"/>
      <c r="AG375" s="35" t="s">
        <v>90</v>
      </c>
      <c r="AH375" s="44">
        <v>3103</v>
      </c>
      <c r="AI375" s="134">
        <f t="shared" ref="AI375" si="2929">IFERROR(AH375/AF371,"-")</f>
        <v>0.25665839536807278</v>
      </c>
    </row>
    <row r="376" spans="2:35" s="20" customFormat="1" ht="24">
      <c r="B376" s="299"/>
      <c r="C376" s="352"/>
      <c r="D376" s="341"/>
      <c r="E376" s="38" t="s">
        <v>176</v>
      </c>
      <c r="F376" s="45">
        <v>19</v>
      </c>
      <c r="G376" s="124">
        <f t="shared" ref="G376" si="2930">IFERROR(F376/D371,"-")</f>
        <v>0.76</v>
      </c>
      <c r="H376" s="341"/>
      <c r="I376" s="38" t="s">
        <v>176</v>
      </c>
      <c r="J376" s="45">
        <v>54</v>
      </c>
      <c r="K376" s="124">
        <f t="shared" ref="K376" si="2931">IFERROR(J376/H371,"-")</f>
        <v>0.78260869565217395</v>
      </c>
      <c r="L376" s="341"/>
      <c r="M376" s="38" t="s">
        <v>176</v>
      </c>
      <c r="N376" s="45">
        <v>3097</v>
      </c>
      <c r="O376" s="124">
        <f t="shared" ref="O376" si="2932">IFERROR(N376/L371,"-")</f>
        <v>0.58500188893086513</v>
      </c>
      <c r="P376" s="341"/>
      <c r="Q376" s="38" t="s">
        <v>176</v>
      </c>
      <c r="R376" s="45">
        <v>2551</v>
      </c>
      <c r="S376" s="124">
        <f t="shared" ref="S376" si="2933">IFERROR(R376/P371,"-")</f>
        <v>0.7043070127001656</v>
      </c>
      <c r="T376" s="341"/>
      <c r="U376" s="38" t="s">
        <v>176</v>
      </c>
      <c r="V376" s="45">
        <v>1382</v>
      </c>
      <c r="W376" s="124">
        <f t="shared" ref="W376" si="2934">IFERROR(V376/T371,"-")</f>
        <v>0.74702702702702706</v>
      </c>
      <c r="X376" s="341"/>
      <c r="Y376" s="38" t="s">
        <v>176</v>
      </c>
      <c r="Z376" s="45">
        <v>697</v>
      </c>
      <c r="AA376" s="124">
        <f t="shared" ref="AA376" si="2935">IFERROR(Z376/X371,"-")</f>
        <v>0.7779017857142857</v>
      </c>
      <c r="AB376" s="341"/>
      <c r="AC376" s="38" t="s">
        <v>176</v>
      </c>
      <c r="AD376" s="45">
        <v>236</v>
      </c>
      <c r="AE376" s="124">
        <f t="shared" ref="AE376" si="2936">IFERROR(AD376/AB371,"-")</f>
        <v>0.70658682634730541</v>
      </c>
      <c r="AF376" s="341"/>
      <c r="AG376" s="38" t="s">
        <v>176</v>
      </c>
      <c r="AH376" s="45">
        <v>8036</v>
      </c>
      <c r="AI376" s="124">
        <f t="shared" ref="AI376" si="2937">IFERROR(AH376/AF371,"-")</f>
        <v>0.66468155500413562</v>
      </c>
    </row>
    <row r="377" spans="2:35" s="20" customFormat="1">
      <c r="B377" s="298">
        <v>63</v>
      </c>
      <c r="C377" s="350" t="s">
        <v>32</v>
      </c>
      <c r="D377" s="339">
        <f>'市区町村別_在宅(医科)'!D69</f>
        <v>7</v>
      </c>
      <c r="E377" s="30" t="s">
        <v>86</v>
      </c>
      <c r="F377" s="242">
        <v>1</v>
      </c>
      <c r="G377" s="121">
        <f t="shared" ref="G377" si="2938">IFERROR(F377/D377,"-")</f>
        <v>0.14285714285714285</v>
      </c>
      <c r="H377" s="339">
        <f>'市区町村別_在宅(医科)'!M69</f>
        <v>18</v>
      </c>
      <c r="I377" s="30" t="s">
        <v>86</v>
      </c>
      <c r="J377" s="242">
        <v>1</v>
      </c>
      <c r="K377" s="121">
        <f t="shared" ref="K377" si="2939">IFERROR(J377/H377,"-")</f>
        <v>5.5555555555555552E-2</v>
      </c>
      <c r="L377" s="339">
        <f>'市区町村別_在宅(医科)'!V69</f>
        <v>3613</v>
      </c>
      <c r="M377" s="30" t="s">
        <v>86</v>
      </c>
      <c r="N377" s="242">
        <v>211</v>
      </c>
      <c r="O377" s="121">
        <f t="shared" ref="O377" si="2940">IFERROR(N377/L377,"-")</f>
        <v>5.8400221422640466E-2</v>
      </c>
      <c r="P377" s="339">
        <f>'市区町村別_在宅(医科)'!AE69</f>
        <v>2538</v>
      </c>
      <c r="Q377" s="30" t="s">
        <v>86</v>
      </c>
      <c r="R377" s="242">
        <v>328</v>
      </c>
      <c r="S377" s="132">
        <f t="shared" ref="S377" si="2941">IFERROR(R377/P377,"-")</f>
        <v>0.12923561859732072</v>
      </c>
      <c r="T377" s="339">
        <f>'市区町村別_在宅(医科)'!AN69</f>
        <v>1617</v>
      </c>
      <c r="U377" s="30" t="s">
        <v>86</v>
      </c>
      <c r="V377" s="242">
        <v>341</v>
      </c>
      <c r="W377" s="121">
        <f t="shared" ref="W377" si="2942">IFERROR(V377/T377,"-")</f>
        <v>0.21088435374149661</v>
      </c>
      <c r="X377" s="339">
        <f>'市区町村別_在宅(医科)'!AW69</f>
        <v>796</v>
      </c>
      <c r="Y377" s="30" t="s">
        <v>86</v>
      </c>
      <c r="Z377" s="242">
        <v>212</v>
      </c>
      <c r="AA377" s="121">
        <f t="shared" ref="AA377" si="2943">IFERROR(Z377/X377,"-")</f>
        <v>0.26633165829145727</v>
      </c>
      <c r="AB377" s="339">
        <f>'市区町村別_在宅(医科)'!BF69</f>
        <v>267</v>
      </c>
      <c r="AC377" s="30" t="s">
        <v>86</v>
      </c>
      <c r="AD377" s="242">
        <v>82</v>
      </c>
      <c r="AE377" s="121">
        <f t="shared" ref="AE377" si="2944">IFERROR(AD377/AB377,"-")</f>
        <v>0.30711610486891383</v>
      </c>
      <c r="AF377" s="339">
        <f>'市区町村別_在宅(医科)'!BO69</f>
        <v>8856</v>
      </c>
      <c r="AG377" s="30" t="s">
        <v>86</v>
      </c>
      <c r="AH377" s="242">
        <v>1176</v>
      </c>
      <c r="AI377" s="132">
        <f t="shared" ref="AI377" si="2945">IFERROR(AH377/AF377,"-")</f>
        <v>0.13279132791327913</v>
      </c>
    </row>
    <row r="378" spans="2:35" s="20" customFormat="1">
      <c r="B378" s="316"/>
      <c r="C378" s="351"/>
      <c r="D378" s="340"/>
      <c r="E378" s="31" t="s">
        <v>87</v>
      </c>
      <c r="F378" s="43">
        <v>2</v>
      </c>
      <c r="G378" s="122">
        <f t="shared" ref="G378" si="2946">IFERROR(F378/D377,"-")</f>
        <v>0.2857142857142857</v>
      </c>
      <c r="H378" s="340"/>
      <c r="I378" s="31" t="s">
        <v>87</v>
      </c>
      <c r="J378" s="43">
        <v>5</v>
      </c>
      <c r="K378" s="122">
        <f t="shared" ref="K378" si="2947">IFERROR(J378/H377,"-")</f>
        <v>0.27777777777777779</v>
      </c>
      <c r="L378" s="340"/>
      <c r="M378" s="31" t="s">
        <v>87</v>
      </c>
      <c r="N378" s="43">
        <v>895</v>
      </c>
      <c r="O378" s="122">
        <f t="shared" ref="O378" si="2948">IFERROR(N378/L377,"-")</f>
        <v>0.2477165790202048</v>
      </c>
      <c r="P378" s="340"/>
      <c r="Q378" s="31" t="s">
        <v>87</v>
      </c>
      <c r="R378" s="43">
        <v>807</v>
      </c>
      <c r="S378" s="133">
        <f t="shared" ref="S378" si="2949">IFERROR(R378/P377,"-")</f>
        <v>0.31796690307328607</v>
      </c>
      <c r="T378" s="340"/>
      <c r="U378" s="31" t="s">
        <v>87</v>
      </c>
      <c r="V378" s="43">
        <v>560</v>
      </c>
      <c r="W378" s="122">
        <f t="shared" ref="W378" si="2950">IFERROR(V378/T377,"-")</f>
        <v>0.34632034632034631</v>
      </c>
      <c r="X378" s="340"/>
      <c r="Y378" s="31" t="s">
        <v>87</v>
      </c>
      <c r="Z378" s="43">
        <v>271</v>
      </c>
      <c r="AA378" s="122">
        <f t="shared" ref="AA378" si="2951">IFERROR(Z378/X377,"-")</f>
        <v>0.34045226130653267</v>
      </c>
      <c r="AB378" s="340"/>
      <c r="AC378" s="31" t="s">
        <v>87</v>
      </c>
      <c r="AD378" s="43">
        <v>77</v>
      </c>
      <c r="AE378" s="122">
        <f t="shared" ref="AE378" si="2952">IFERROR(AD378/AB377,"-")</f>
        <v>0.28838951310861421</v>
      </c>
      <c r="AF378" s="340"/>
      <c r="AG378" s="31" t="s">
        <v>87</v>
      </c>
      <c r="AH378" s="43">
        <v>2617</v>
      </c>
      <c r="AI378" s="133">
        <f t="shared" ref="AI378" si="2953">IFERROR(AH378/AF377,"-")</f>
        <v>0.2955058717253839</v>
      </c>
    </row>
    <row r="379" spans="2:35" s="20" customFormat="1">
      <c r="B379" s="316"/>
      <c r="C379" s="351"/>
      <c r="D379" s="340"/>
      <c r="E379" s="34" t="s">
        <v>88</v>
      </c>
      <c r="F379" s="43">
        <v>3</v>
      </c>
      <c r="G379" s="122">
        <f t="shared" ref="G379" si="2954">IFERROR(F379/D377,"-")</f>
        <v>0.42857142857142855</v>
      </c>
      <c r="H379" s="340"/>
      <c r="I379" s="34" t="s">
        <v>88</v>
      </c>
      <c r="J379" s="43">
        <v>7</v>
      </c>
      <c r="K379" s="122">
        <f t="shared" ref="K379" si="2955">IFERROR(J379/H377,"-")</f>
        <v>0.3888888888888889</v>
      </c>
      <c r="L379" s="340"/>
      <c r="M379" s="34" t="s">
        <v>88</v>
      </c>
      <c r="N379" s="43">
        <v>1251</v>
      </c>
      <c r="O379" s="122">
        <f t="shared" ref="O379" si="2956">IFERROR(N379/L377,"-")</f>
        <v>0.34624965402712427</v>
      </c>
      <c r="P379" s="340"/>
      <c r="Q379" s="34" t="s">
        <v>88</v>
      </c>
      <c r="R379" s="43">
        <v>1081</v>
      </c>
      <c r="S379" s="133">
        <f t="shared" ref="S379" si="2957">IFERROR(R379/P377,"-")</f>
        <v>0.42592592592592593</v>
      </c>
      <c r="T379" s="340"/>
      <c r="U379" s="34" t="s">
        <v>88</v>
      </c>
      <c r="V379" s="43">
        <v>715</v>
      </c>
      <c r="W379" s="122">
        <f t="shared" ref="W379" si="2958">IFERROR(V379/T377,"-")</f>
        <v>0.44217687074829931</v>
      </c>
      <c r="X379" s="340"/>
      <c r="Y379" s="34" t="s">
        <v>88</v>
      </c>
      <c r="Z379" s="43">
        <v>298</v>
      </c>
      <c r="AA379" s="122">
        <f t="shared" ref="AA379" si="2959">IFERROR(Z379/X377,"-")</f>
        <v>0.37437185929648242</v>
      </c>
      <c r="AB379" s="340"/>
      <c r="AC379" s="34" t="s">
        <v>88</v>
      </c>
      <c r="AD379" s="43">
        <v>83</v>
      </c>
      <c r="AE379" s="122">
        <f t="shared" ref="AE379" si="2960">IFERROR(AD379/AB377,"-")</f>
        <v>0.31086142322097376</v>
      </c>
      <c r="AF379" s="340"/>
      <c r="AG379" s="34" t="s">
        <v>88</v>
      </c>
      <c r="AH379" s="43">
        <v>3438</v>
      </c>
      <c r="AI379" s="133">
        <f t="shared" ref="AI379" si="2961">IFERROR(AH379/AF377,"-")</f>
        <v>0.38821138211382111</v>
      </c>
    </row>
    <row r="380" spans="2:35" s="20" customFormat="1">
      <c r="B380" s="316"/>
      <c r="C380" s="351"/>
      <c r="D380" s="340"/>
      <c r="E380" s="34" t="s">
        <v>89</v>
      </c>
      <c r="F380" s="43">
        <v>1</v>
      </c>
      <c r="G380" s="122">
        <f t="shared" ref="G380" si="2962">IFERROR(F380/D377,"-")</f>
        <v>0.14285714285714285</v>
      </c>
      <c r="H380" s="340"/>
      <c r="I380" s="34" t="s">
        <v>89</v>
      </c>
      <c r="J380" s="43">
        <v>1</v>
      </c>
      <c r="K380" s="122">
        <f t="shared" ref="K380" si="2963">IFERROR(J380/H377,"-")</f>
        <v>5.5555555555555552E-2</v>
      </c>
      <c r="L380" s="340"/>
      <c r="M380" s="34" t="s">
        <v>89</v>
      </c>
      <c r="N380" s="43">
        <v>245</v>
      </c>
      <c r="O380" s="122">
        <f t="shared" ref="O380" si="2964">IFERROR(N380/L377,"-")</f>
        <v>6.7810683642402433E-2</v>
      </c>
      <c r="P380" s="340"/>
      <c r="Q380" s="34" t="s">
        <v>89</v>
      </c>
      <c r="R380" s="43">
        <v>318</v>
      </c>
      <c r="S380" s="133">
        <f t="shared" ref="S380" si="2965">IFERROR(R380/P377,"-")</f>
        <v>0.12529550827423167</v>
      </c>
      <c r="T380" s="340"/>
      <c r="U380" s="34" t="s">
        <v>89</v>
      </c>
      <c r="V380" s="43">
        <v>264</v>
      </c>
      <c r="W380" s="122">
        <f t="shared" ref="W380" si="2966">IFERROR(V380/T377,"-")</f>
        <v>0.16326530612244897</v>
      </c>
      <c r="X380" s="340"/>
      <c r="Y380" s="34" t="s">
        <v>89</v>
      </c>
      <c r="Z380" s="43">
        <v>168</v>
      </c>
      <c r="AA380" s="122">
        <f t="shared" ref="AA380" si="2967">IFERROR(Z380/X377,"-")</f>
        <v>0.21105527638190955</v>
      </c>
      <c r="AB380" s="340"/>
      <c r="AC380" s="34" t="s">
        <v>89</v>
      </c>
      <c r="AD380" s="43">
        <v>56</v>
      </c>
      <c r="AE380" s="122">
        <f t="shared" ref="AE380" si="2968">IFERROR(AD380/AB377,"-")</f>
        <v>0.20973782771535582</v>
      </c>
      <c r="AF380" s="340"/>
      <c r="AG380" s="34" t="s">
        <v>89</v>
      </c>
      <c r="AH380" s="43">
        <v>1053</v>
      </c>
      <c r="AI380" s="133">
        <f t="shared" ref="AI380" si="2969">IFERROR(AH380/AF377,"-")</f>
        <v>0.11890243902439024</v>
      </c>
    </row>
    <row r="381" spans="2:35" s="20" customFormat="1">
      <c r="B381" s="316"/>
      <c r="C381" s="351"/>
      <c r="D381" s="340"/>
      <c r="E381" s="35" t="s">
        <v>90</v>
      </c>
      <c r="F381" s="44">
        <v>1</v>
      </c>
      <c r="G381" s="123">
        <f t="shared" ref="G381" si="2970">IFERROR(F381/D377,"-")</f>
        <v>0.14285714285714285</v>
      </c>
      <c r="H381" s="340"/>
      <c r="I381" s="35" t="s">
        <v>90</v>
      </c>
      <c r="J381" s="44">
        <v>1</v>
      </c>
      <c r="K381" s="123">
        <f t="shared" ref="K381" si="2971">IFERROR(J381/H377,"-")</f>
        <v>5.5555555555555552E-2</v>
      </c>
      <c r="L381" s="340"/>
      <c r="M381" s="35" t="s">
        <v>90</v>
      </c>
      <c r="N381" s="44">
        <v>645</v>
      </c>
      <c r="O381" s="123">
        <f t="shared" ref="O381" si="2972">IFERROR(N381/L377,"-")</f>
        <v>0.1785220038748962</v>
      </c>
      <c r="P381" s="340"/>
      <c r="Q381" s="35" t="s">
        <v>90</v>
      </c>
      <c r="R381" s="44">
        <v>512</v>
      </c>
      <c r="S381" s="134">
        <f t="shared" ref="S381" si="2973">IFERROR(R381/P377,"-")</f>
        <v>0.20173364854215919</v>
      </c>
      <c r="T381" s="340"/>
      <c r="U381" s="35" t="s">
        <v>90</v>
      </c>
      <c r="V381" s="44">
        <v>395</v>
      </c>
      <c r="W381" s="123">
        <f t="shared" ref="W381" si="2974">IFERROR(V381/T377,"-")</f>
        <v>0.24427952999381572</v>
      </c>
      <c r="X381" s="340"/>
      <c r="Y381" s="35" t="s">
        <v>90</v>
      </c>
      <c r="Z381" s="44">
        <v>210</v>
      </c>
      <c r="AA381" s="123">
        <f t="shared" ref="AA381" si="2975">IFERROR(Z381/X377,"-")</f>
        <v>0.26381909547738691</v>
      </c>
      <c r="AB381" s="340"/>
      <c r="AC381" s="35" t="s">
        <v>90</v>
      </c>
      <c r="AD381" s="44">
        <v>44</v>
      </c>
      <c r="AE381" s="123">
        <f t="shared" ref="AE381" si="2976">IFERROR(AD381/AB377,"-")</f>
        <v>0.16479400749063669</v>
      </c>
      <c r="AF381" s="340"/>
      <c r="AG381" s="35" t="s">
        <v>90</v>
      </c>
      <c r="AH381" s="44">
        <v>1808</v>
      </c>
      <c r="AI381" s="134">
        <f t="shared" ref="AI381" si="2977">IFERROR(AH381/AF377,"-")</f>
        <v>0.20415537488708221</v>
      </c>
    </row>
    <row r="382" spans="2:35" s="20" customFormat="1" ht="24">
      <c r="B382" s="299"/>
      <c r="C382" s="352"/>
      <c r="D382" s="341"/>
      <c r="E382" s="38" t="s">
        <v>176</v>
      </c>
      <c r="F382" s="45">
        <v>5</v>
      </c>
      <c r="G382" s="124">
        <f t="shared" ref="G382" si="2978">IFERROR(F382/D377,"-")</f>
        <v>0.7142857142857143</v>
      </c>
      <c r="H382" s="341"/>
      <c r="I382" s="38" t="s">
        <v>176</v>
      </c>
      <c r="J382" s="45">
        <v>11</v>
      </c>
      <c r="K382" s="124">
        <f t="shared" ref="K382" si="2979">IFERROR(J382/H377,"-")</f>
        <v>0.61111111111111116</v>
      </c>
      <c r="L382" s="341"/>
      <c r="M382" s="38" t="s">
        <v>176</v>
      </c>
      <c r="N382" s="45">
        <v>2111</v>
      </c>
      <c r="O382" s="124">
        <f t="shared" ref="O382" si="2980">IFERROR(N382/L377,"-")</f>
        <v>0.5842789925269859</v>
      </c>
      <c r="P382" s="341"/>
      <c r="Q382" s="38" t="s">
        <v>176</v>
      </c>
      <c r="R382" s="45">
        <v>1769</v>
      </c>
      <c r="S382" s="124">
        <f t="shared" ref="S382" si="2981">IFERROR(R382/P377,"-")</f>
        <v>0.69700551615445228</v>
      </c>
      <c r="T382" s="341"/>
      <c r="U382" s="38" t="s">
        <v>176</v>
      </c>
      <c r="V382" s="45">
        <v>1242</v>
      </c>
      <c r="W382" s="124">
        <f t="shared" ref="W382" si="2982">IFERROR(V382/T377,"-")</f>
        <v>0.76808905380333947</v>
      </c>
      <c r="X382" s="341"/>
      <c r="Y382" s="38" t="s">
        <v>176</v>
      </c>
      <c r="Z382" s="45">
        <v>611</v>
      </c>
      <c r="AA382" s="124">
        <f t="shared" ref="AA382" si="2983">IFERROR(Z382/X377,"-")</f>
        <v>0.76758793969849248</v>
      </c>
      <c r="AB382" s="341"/>
      <c r="AC382" s="38" t="s">
        <v>176</v>
      </c>
      <c r="AD382" s="45">
        <v>184</v>
      </c>
      <c r="AE382" s="124">
        <f t="shared" ref="AE382" si="2984">IFERROR(AD382/AB377,"-")</f>
        <v>0.68913857677902624</v>
      </c>
      <c r="AF382" s="341"/>
      <c r="AG382" s="38" t="s">
        <v>176</v>
      </c>
      <c r="AH382" s="45">
        <v>5933</v>
      </c>
      <c r="AI382" s="124">
        <f t="shared" ref="AI382" si="2985">IFERROR(AH382/AF377,"-")</f>
        <v>0.66994128274616083</v>
      </c>
    </row>
    <row r="383" spans="2:35" s="20" customFormat="1">
      <c r="B383" s="298">
        <v>64</v>
      </c>
      <c r="C383" s="350" t="s">
        <v>53</v>
      </c>
      <c r="D383" s="339">
        <f>'市区町村別_在宅(医科)'!D70</f>
        <v>91</v>
      </c>
      <c r="E383" s="30" t="s">
        <v>86</v>
      </c>
      <c r="F383" s="242">
        <v>8</v>
      </c>
      <c r="G383" s="121">
        <f t="shared" ref="G383" si="2986">IFERROR(F383/D383,"-")</f>
        <v>8.7912087912087919E-2</v>
      </c>
      <c r="H383" s="339">
        <f>'市区町村別_在宅(医科)'!M70</f>
        <v>124</v>
      </c>
      <c r="I383" s="30" t="s">
        <v>86</v>
      </c>
      <c r="J383" s="242">
        <v>16</v>
      </c>
      <c r="K383" s="121">
        <f t="shared" ref="K383" si="2987">IFERROR(J383/H383,"-")</f>
        <v>0.12903225806451613</v>
      </c>
      <c r="L383" s="339">
        <f>'市区町村別_在宅(医科)'!V70</f>
        <v>4017</v>
      </c>
      <c r="M383" s="30" t="s">
        <v>86</v>
      </c>
      <c r="N383" s="242">
        <v>288</v>
      </c>
      <c r="O383" s="121">
        <f t="shared" ref="O383" si="2988">IFERROR(N383/L383,"-")</f>
        <v>7.1695294996265868E-2</v>
      </c>
      <c r="P383" s="339">
        <f>'市区町村別_在宅(医科)'!AE70</f>
        <v>2514</v>
      </c>
      <c r="Q383" s="30" t="s">
        <v>86</v>
      </c>
      <c r="R383" s="242">
        <v>394</v>
      </c>
      <c r="S383" s="132">
        <f t="shared" ref="S383" si="2989">IFERROR(R383/P383,"-")</f>
        <v>0.15672235481304694</v>
      </c>
      <c r="T383" s="339">
        <f>'市区町村別_在宅(医科)'!AN70</f>
        <v>1563</v>
      </c>
      <c r="U383" s="30" t="s">
        <v>86</v>
      </c>
      <c r="V383" s="242">
        <v>423</v>
      </c>
      <c r="W383" s="121">
        <f t="shared" ref="W383" si="2990">IFERROR(V383/T383,"-")</f>
        <v>0.2706333973128599</v>
      </c>
      <c r="X383" s="339">
        <f>'市区町村別_在宅(医科)'!AW70</f>
        <v>750</v>
      </c>
      <c r="Y383" s="30" t="s">
        <v>86</v>
      </c>
      <c r="Z383" s="242">
        <v>236</v>
      </c>
      <c r="AA383" s="121">
        <f t="shared" ref="AA383" si="2991">IFERROR(Z383/X383,"-")</f>
        <v>0.31466666666666665</v>
      </c>
      <c r="AB383" s="339">
        <f>'市区町村別_在宅(医科)'!BF70</f>
        <v>289</v>
      </c>
      <c r="AC383" s="30" t="s">
        <v>86</v>
      </c>
      <c r="AD383" s="242">
        <v>95</v>
      </c>
      <c r="AE383" s="121">
        <f t="shared" ref="AE383" si="2992">IFERROR(AD383/AB383,"-")</f>
        <v>0.32871972318339099</v>
      </c>
      <c r="AF383" s="339">
        <f>'市区町村別_在宅(医科)'!BO70</f>
        <v>9348</v>
      </c>
      <c r="AG383" s="30" t="s">
        <v>86</v>
      </c>
      <c r="AH383" s="242">
        <v>1460</v>
      </c>
      <c r="AI383" s="132">
        <f t="shared" ref="AI383" si="2993">IFERROR(AH383/AF383,"-")</f>
        <v>0.15618314077877621</v>
      </c>
    </row>
    <row r="384" spans="2:35" s="20" customFormat="1">
      <c r="B384" s="316"/>
      <c r="C384" s="351"/>
      <c r="D384" s="340"/>
      <c r="E384" s="31" t="s">
        <v>87</v>
      </c>
      <c r="F384" s="43">
        <v>39</v>
      </c>
      <c r="G384" s="122">
        <f t="shared" ref="G384" si="2994">IFERROR(F384/D383,"-")</f>
        <v>0.42857142857142855</v>
      </c>
      <c r="H384" s="340"/>
      <c r="I384" s="31" t="s">
        <v>87</v>
      </c>
      <c r="J384" s="43">
        <v>56</v>
      </c>
      <c r="K384" s="122">
        <f t="shared" ref="K384" si="2995">IFERROR(J384/H383,"-")</f>
        <v>0.45161290322580644</v>
      </c>
      <c r="L384" s="340"/>
      <c r="M384" s="31" t="s">
        <v>87</v>
      </c>
      <c r="N384" s="43">
        <v>1001</v>
      </c>
      <c r="O384" s="122">
        <f t="shared" ref="O384" si="2996">IFERROR(N384/L383,"-")</f>
        <v>0.24919093851132687</v>
      </c>
      <c r="P384" s="340"/>
      <c r="Q384" s="31" t="s">
        <v>87</v>
      </c>
      <c r="R384" s="43">
        <v>820</v>
      </c>
      <c r="S384" s="133">
        <f t="shared" ref="S384" si="2997">IFERROR(R384/P383,"-")</f>
        <v>0.32617342879872713</v>
      </c>
      <c r="T384" s="340"/>
      <c r="U384" s="31" t="s">
        <v>87</v>
      </c>
      <c r="V384" s="43">
        <v>574</v>
      </c>
      <c r="W384" s="122">
        <f t="shared" ref="W384" si="2998">IFERROR(V384/T383,"-")</f>
        <v>0.36724248240563018</v>
      </c>
      <c r="X384" s="340"/>
      <c r="Y384" s="31" t="s">
        <v>87</v>
      </c>
      <c r="Z384" s="43">
        <v>286</v>
      </c>
      <c r="AA384" s="122">
        <f t="shared" ref="AA384" si="2999">IFERROR(Z384/X383,"-")</f>
        <v>0.38133333333333336</v>
      </c>
      <c r="AB384" s="340"/>
      <c r="AC384" s="31" t="s">
        <v>87</v>
      </c>
      <c r="AD384" s="43">
        <v>96</v>
      </c>
      <c r="AE384" s="122">
        <f t="shared" ref="AE384" si="3000">IFERROR(AD384/AB383,"-")</f>
        <v>0.33217993079584773</v>
      </c>
      <c r="AF384" s="340"/>
      <c r="AG384" s="31" t="s">
        <v>87</v>
      </c>
      <c r="AH384" s="43">
        <v>2872</v>
      </c>
      <c r="AI384" s="133">
        <f t="shared" ref="AI384" si="3001">IFERROR(AH384/AF383,"-")</f>
        <v>0.30723149336756528</v>
      </c>
    </row>
    <row r="385" spans="2:35" s="20" customFormat="1">
      <c r="B385" s="316"/>
      <c r="C385" s="351"/>
      <c r="D385" s="340"/>
      <c r="E385" s="34" t="s">
        <v>88</v>
      </c>
      <c r="F385" s="43">
        <v>27</v>
      </c>
      <c r="G385" s="122">
        <f t="shared" ref="G385" si="3002">IFERROR(F385/D383,"-")</f>
        <v>0.2967032967032967</v>
      </c>
      <c r="H385" s="340"/>
      <c r="I385" s="34" t="s">
        <v>88</v>
      </c>
      <c r="J385" s="43">
        <v>47</v>
      </c>
      <c r="K385" s="122">
        <f t="shared" ref="K385" si="3003">IFERROR(J385/H383,"-")</f>
        <v>0.37903225806451613</v>
      </c>
      <c r="L385" s="340"/>
      <c r="M385" s="34" t="s">
        <v>88</v>
      </c>
      <c r="N385" s="43">
        <v>1322</v>
      </c>
      <c r="O385" s="122">
        <f t="shared" ref="O385" si="3004">IFERROR(N385/L383,"-")</f>
        <v>0.32910131939258153</v>
      </c>
      <c r="P385" s="340"/>
      <c r="Q385" s="34" t="s">
        <v>88</v>
      </c>
      <c r="R385" s="43">
        <v>1035</v>
      </c>
      <c r="S385" s="133">
        <f t="shared" ref="S385" si="3005">IFERROR(R385/P383,"-")</f>
        <v>0.4116945107398568</v>
      </c>
      <c r="T385" s="340"/>
      <c r="U385" s="34" t="s">
        <v>88</v>
      </c>
      <c r="V385" s="43">
        <v>668</v>
      </c>
      <c r="W385" s="122">
        <f t="shared" ref="W385" si="3006">IFERROR(V385/T383,"-")</f>
        <v>0.42738323736404349</v>
      </c>
      <c r="X385" s="340"/>
      <c r="Y385" s="34" t="s">
        <v>88</v>
      </c>
      <c r="Z385" s="43">
        <v>307</v>
      </c>
      <c r="AA385" s="122">
        <f t="shared" ref="AA385" si="3007">IFERROR(Z385/X383,"-")</f>
        <v>0.40933333333333333</v>
      </c>
      <c r="AB385" s="340"/>
      <c r="AC385" s="34" t="s">
        <v>88</v>
      </c>
      <c r="AD385" s="43">
        <v>106</v>
      </c>
      <c r="AE385" s="122">
        <f t="shared" ref="AE385" si="3008">IFERROR(AD385/AB383,"-")</f>
        <v>0.36678200692041524</v>
      </c>
      <c r="AF385" s="340"/>
      <c r="AG385" s="34" t="s">
        <v>88</v>
      </c>
      <c r="AH385" s="43">
        <v>3512</v>
      </c>
      <c r="AI385" s="133">
        <f t="shared" ref="AI385" si="3009">IFERROR(AH385/AF383,"-")</f>
        <v>0.3756953359007274</v>
      </c>
    </row>
    <row r="386" spans="2:35" s="20" customFormat="1">
      <c r="B386" s="316"/>
      <c r="C386" s="351"/>
      <c r="D386" s="340"/>
      <c r="E386" s="34" t="s">
        <v>89</v>
      </c>
      <c r="F386" s="43">
        <v>6</v>
      </c>
      <c r="G386" s="122">
        <f t="shared" ref="G386" si="3010">IFERROR(F386/D383,"-")</f>
        <v>6.5934065934065936E-2</v>
      </c>
      <c r="H386" s="340"/>
      <c r="I386" s="34" t="s">
        <v>89</v>
      </c>
      <c r="J386" s="43">
        <v>15</v>
      </c>
      <c r="K386" s="122">
        <f t="shared" ref="K386" si="3011">IFERROR(J386/H383,"-")</f>
        <v>0.12096774193548387</v>
      </c>
      <c r="L386" s="340"/>
      <c r="M386" s="34" t="s">
        <v>89</v>
      </c>
      <c r="N386" s="43">
        <v>313</v>
      </c>
      <c r="O386" s="122">
        <f t="shared" ref="O386" si="3012">IFERROR(N386/L383,"-")</f>
        <v>7.791884490913617E-2</v>
      </c>
      <c r="P386" s="340"/>
      <c r="Q386" s="34" t="s">
        <v>89</v>
      </c>
      <c r="R386" s="43">
        <v>305</v>
      </c>
      <c r="S386" s="133">
        <f t="shared" ref="S386" si="3013">IFERROR(R386/P383,"-")</f>
        <v>0.12132060461416071</v>
      </c>
      <c r="T386" s="340"/>
      <c r="U386" s="34" t="s">
        <v>89</v>
      </c>
      <c r="V386" s="43">
        <v>272</v>
      </c>
      <c r="W386" s="122">
        <f t="shared" ref="W386" si="3014">IFERROR(V386/T383,"-")</f>
        <v>0.17402431222008957</v>
      </c>
      <c r="X386" s="340"/>
      <c r="Y386" s="34" t="s">
        <v>89</v>
      </c>
      <c r="Z386" s="43">
        <v>164</v>
      </c>
      <c r="AA386" s="122">
        <f t="shared" ref="AA386" si="3015">IFERROR(Z386/X383,"-")</f>
        <v>0.21866666666666668</v>
      </c>
      <c r="AB386" s="340"/>
      <c r="AC386" s="34" t="s">
        <v>89</v>
      </c>
      <c r="AD386" s="43">
        <v>67</v>
      </c>
      <c r="AE386" s="122">
        <f t="shared" ref="AE386" si="3016">IFERROR(AD386/AB383,"-")</f>
        <v>0.23183391003460208</v>
      </c>
      <c r="AF386" s="340"/>
      <c r="AG386" s="34" t="s">
        <v>89</v>
      </c>
      <c r="AH386" s="43">
        <v>1142</v>
      </c>
      <c r="AI386" s="133">
        <f t="shared" ref="AI386" si="3017">IFERROR(AH386/AF383,"-")</f>
        <v>0.12216516902011125</v>
      </c>
    </row>
    <row r="387" spans="2:35" s="20" customFormat="1">
      <c r="B387" s="316"/>
      <c r="C387" s="351"/>
      <c r="D387" s="340"/>
      <c r="E387" s="35" t="s">
        <v>90</v>
      </c>
      <c r="F387" s="44">
        <v>27</v>
      </c>
      <c r="G387" s="123">
        <f t="shared" ref="G387" si="3018">IFERROR(F387/D383,"-")</f>
        <v>0.2967032967032967</v>
      </c>
      <c r="H387" s="340"/>
      <c r="I387" s="35" t="s">
        <v>90</v>
      </c>
      <c r="J387" s="44">
        <v>36</v>
      </c>
      <c r="K387" s="123">
        <f t="shared" ref="K387" si="3019">IFERROR(J387/H383,"-")</f>
        <v>0.29032258064516131</v>
      </c>
      <c r="L387" s="340"/>
      <c r="M387" s="35" t="s">
        <v>90</v>
      </c>
      <c r="N387" s="44">
        <v>896</v>
      </c>
      <c r="O387" s="123">
        <f t="shared" ref="O387" si="3020">IFERROR(N387/L383,"-")</f>
        <v>0.2230520288772716</v>
      </c>
      <c r="P387" s="340"/>
      <c r="Q387" s="35" t="s">
        <v>90</v>
      </c>
      <c r="R387" s="44">
        <v>628</v>
      </c>
      <c r="S387" s="134">
        <f t="shared" ref="S387" si="3021">IFERROR(R387/P383,"-")</f>
        <v>0.2498011137629276</v>
      </c>
      <c r="T387" s="340"/>
      <c r="U387" s="35" t="s">
        <v>90</v>
      </c>
      <c r="V387" s="44">
        <v>440</v>
      </c>
      <c r="W387" s="123">
        <f t="shared" ref="W387" si="3022">IFERROR(V387/T383,"-")</f>
        <v>0.28150991682661547</v>
      </c>
      <c r="X387" s="340"/>
      <c r="Y387" s="35" t="s">
        <v>90</v>
      </c>
      <c r="Z387" s="44">
        <v>210</v>
      </c>
      <c r="AA387" s="123">
        <f t="shared" ref="AA387" si="3023">IFERROR(Z387/X383,"-")</f>
        <v>0.28000000000000003</v>
      </c>
      <c r="AB387" s="340"/>
      <c r="AC387" s="35" t="s">
        <v>90</v>
      </c>
      <c r="AD387" s="44">
        <v>75</v>
      </c>
      <c r="AE387" s="123">
        <f t="shared" ref="AE387" si="3024">IFERROR(AD387/AB383,"-")</f>
        <v>0.25951557093425603</v>
      </c>
      <c r="AF387" s="340"/>
      <c r="AG387" s="35" t="s">
        <v>90</v>
      </c>
      <c r="AH387" s="44">
        <v>2312</v>
      </c>
      <c r="AI387" s="134">
        <f t="shared" ref="AI387" si="3025">IFERROR(AH387/AF383,"-")</f>
        <v>0.24732563115104836</v>
      </c>
    </row>
    <row r="388" spans="2:35" s="20" customFormat="1" ht="24">
      <c r="B388" s="299"/>
      <c r="C388" s="352"/>
      <c r="D388" s="341"/>
      <c r="E388" s="38" t="s">
        <v>176</v>
      </c>
      <c r="F388" s="45">
        <v>65</v>
      </c>
      <c r="G388" s="124">
        <f t="shared" ref="G388" si="3026">IFERROR(F388/D383,"-")</f>
        <v>0.7142857142857143</v>
      </c>
      <c r="H388" s="341"/>
      <c r="I388" s="38" t="s">
        <v>176</v>
      </c>
      <c r="J388" s="45">
        <v>92</v>
      </c>
      <c r="K388" s="124">
        <f t="shared" ref="K388" si="3027">IFERROR(J388/H383,"-")</f>
        <v>0.74193548387096775</v>
      </c>
      <c r="L388" s="341"/>
      <c r="M388" s="38" t="s">
        <v>176</v>
      </c>
      <c r="N388" s="45">
        <v>2375</v>
      </c>
      <c r="O388" s="124">
        <f t="shared" ref="O388" si="3028">IFERROR(N388/L383,"-")</f>
        <v>0.59123724172267866</v>
      </c>
      <c r="P388" s="341"/>
      <c r="Q388" s="38" t="s">
        <v>176</v>
      </c>
      <c r="R388" s="45">
        <v>1756</v>
      </c>
      <c r="S388" s="124">
        <f t="shared" ref="S388" si="3029">IFERROR(R388/P383,"-")</f>
        <v>0.69848846459824976</v>
      </c>
      <c r="T388" s="341"/>
      <c r="U388" s="38" t="s">
        <v>176</v>
      </c>
      <c r="V388" s="45">
        <v>1194</v>
      </c>
      <c r="W388" s="124">
        <f t="shared" ref="W388" si="3030">IFERROR(V388/T383,"-")</f>
        <v>0.76391554702495201</v>
      </c>
      <c r="X388" s="341"/>
      <c r="Y388" s="38" t="s">
        <v>176</v>
      </c>
      <c r="Z388" s="45">
        <v>584</v>
      </c>
      <c r="AA388" s="124">
        <f t="shared" ref="AA388" si="3031">IFERROR(Z388/X383,"-")</f>
        <v>0.77866666666666662</v>
      </c>
      <c r="AB388" s="341"/>
      <c r="AC388" s="38" t="s">
        <v>176</v>
      </c>
      <c r="AD388" s="45">
        <v>212</v>
      </c>
      <c r="AE388" s="124">
        <f t="shared" ref="AE388" si="3032">IFERROR(AD388/AB383,"-")</f>
        <v>0.73356401384083048</v>
      </c>
      <c r="AF388" s="341"/>
      <c r="AG388" s="38" t="s">
        <v>176</v>
      </c>
      <c r="AH388" s="45">
        <v>6278</v>
      </c>
      <c r="AI388" s="124">
        <f t="shared" ref="AI388" si="3033">IFERROR(AH388/AF383,"-")</f>
        <v>0.67158750534873768</v>
      </c>
    </row>
    <row r="389" spans="2:35" s="20" customFormat="1">
      <c r="B389" s="298">
        <v>65</v>
      </c>
      <c r="C389" s="350" t="s">
        <v>13</v>
      </c>
      <c r="D389" s="339">
        <f>'市区町村別_在宅(医科)'!D71</f>
        <v>8</v>
      </c>
      <c r="E389" s="30" t="s">
        <v>86</v>
      </c>
      <c r="F389" s="242">
        <v>1</v>
      </c>
      <c r="G389" s="121">
        <f t="shared" ref="G389" si="3034">IFERROR(F389/D389,"-")</f>
        <v>0.125</v>
      </c>
      <c r="H389" s="339">
        <f>'市区町村別_在宅(医科)'!M71</f>
        <v>24</v>
      </c>
      <c r="I389" s="30" t="s">
        <v>86</v>
      </c>
      <c r="J389" s="242">
        <v>2</v>
      </c>
      <c r="K389" s="121">
        <f t="shared" ref="K389" si="3035">IFERROR(J389/H389,"-")</f>
        <v>8.3333333333333329E-2</v>
      </c>
      <c r="L389" s="339">
        <f>'市区町村別_在宅(医科)'!V71</f>
        <v>1863</v>
      </c>
      <c r="M389" s="30" t="s">
        <v>86</v>
      </c>
      <c r="N389" s="242">
        <v>99</v>
      </c>
      <c r="O389" s="121">
        <f t="shared" ref="O389" si="3036">IFERROR(N389/L389,"-")</f>
        <v>5.3140096618357488E-2</v>
      </c>
      <c r="P389" s="339">
        <f>'市区町村別_在宅(医科)'!AE71</f>
        <v>1235</v>
      </c>
      <c r="Q389" s="30" t="s">
        <v>86</v>
      </c>
      <c r="R389" s="242">
        <v>158</v>
      </c>
      <c r="S389" s="132">
        <f t="shared" ref="S389" si="3037">IFERROR(R389/P389,"-")</f>
        <v>0.12793522267206478</v>
      </c>
      <c r="T389" s="339">
        <f>'市区町村別_在宅(医科)'!AN71</f>
        <v>810</v>
      </c>
      <c r="U389" s="30" t="s">
        <v>86</v>
      </c>
      <c r="V389" s="242">
        <v>192</v>
      </c>
      <c r="W389" s="121">
        <f t="shared" ref="W389" si="3038">IFERROR(V389/T389,"-")</f>
        <v>0.23703703703703705</v>
      </c>
      <c r="X389" s="339">
        <f>'市区町村別_在宅(医科)'!AW71</f>
        <v>403</v>
      </c>
      <c r="Y389" s="30" t="s">
        <v>86</v>
      </c>
      <c r="Z389" s="242">
        <v>116</v>
      </c>
      <c r="AA389" s="121">
        <f t="shared" ref="AA389" si="3039">IFERROR(Z389/X389,"-")</f>
        <v>0.28784119106699751</v>
      </c>
      <c r="AB389" s="339">
        <f>'市区町村別_在宅(医科)'!BF71</f>
        <v>168</v>
      </c>
      <c r="AC389" s="30" t="s">
        <v>86</v>
      </c>
      <c r="AD389" s="242">
        <v>54</v>
      </c>
      <c r="AE389" s="121">
        <f t="shared" ref="AE389" si="3040">IFERROR(AD389/AB389,"-")</f>
        <v>0.32142857142857145</v>
      </c>
      <c r="AF389" s="339">
        <f>'市区町村別_在宅(医科)'!BO71</f>
        <v>4511</v>
      </c>
      <c r="AG389" s="30" t="s">
        <v>86</v>
      </c>
      <c r="AH389" s="242">
        <v>622</v>
      </c>
      <c r="AI389" s="132">
        <f t="shared" ref="AI389" si="3041">IFERROR(AH389/AF389,"-")</f>
        <v>0.13788516958545777</v>
      </c>
    </row>
    <row r="390" spans="2:35" s="20" customFormat="1">
      <c r="B390" s="316"/>
      <c r="C390" s="351"/>
      <c r="D390" s="340"/>
      <c r="E390" s="31" t="s">
        <v>87</v>
      </c>
      <c r="F390" s="43">
        <v>3</v>
      </c>
      <c r="G390" s="122">
        <f t="shared" ref="G390" si="3042">IFERROR(F390/D389,"-")</f>
        <v>0.375</v>
      </c>
      <c r="H390" s="340"/>
      <c r="I390" s="31" t="s">
        <v>87</v>
      </c>
      <c r="J390" s="43">
        <v>7</v>
      </c>
      <c r="K390" s="122">
        <f t="shared" ref="K390" si="3043">IFERROR(J390/H389,"-")</f>
        <v>0.29166666666666669</v>
      </c>
      <c r="L390" s="340"/>
      <c r="M390" s="31" t="s">
        <v>87</v>
      </c>
      <c r="N390" s="43">
        <v>357</v>
      </c>
      <c r="O390" s="122">
        <f t="shared" ref="O390" si="3044">IFERROR(N390/L389,"-")</f>
        <v>0.19162640901771336</v>
      </c>
      <c r="P390" s="340"/>
      <c r="Q390" s="31" t="s">
        <v>87</v>
      </c>
      <c r="R390" s="43">
        <v>364</v>
      </c>
      <c r="S390" s="133">
        <f t="shared" ref="S390" si="3045">IFERROR(R390/P389,"-")</f>
        <v>0.29473684210526313</v>
      </c>
      <c r="T390" s="340"/>
      <c r="U390" s="31" t="s">
        <v>87</v>
      </c>
      <c r="V390" s="43">
        <v>275</v>
      </c>
      <c r="W390" s="122">
        <f t="shared" ref="W390" si="3046">IFERROR(V390/T389,"-")</f>
        <v>0.33950617283950618</v>
      </c>
      <c r="X390" s="340"/>
      <c r="Y390" s="31" t="s">
        <v>87</v>
      </c>
      <c r="Z390" s="43">
        <v>132</v>
      </c>
      <c r="AA390" s="122">
        <f t="shared" ref="AA390" si="3047">IFERROR(Z390/X389,"-")</f>
        <v>0.32754342431761785</v>
      </c>
      <c r="AB390" s="340"/>
      <c r="AC390" s="31" t="s">
        <v>87</v>
      </c>
      <c r="AD390" s="43">
        <v>46</v>
      </c>
      <c r="AE390" s="122">
        <f t="shared" ref="AE390" si="3048">IFERROR(AD390/AB389,"-")</f>
        <v>0.27380952380952384</v>
      </c>
      <c r="AF390" s="340"/>
      <c r="AG390" s="31" t="s">
        <v>87</v>
      </c>
      <c r="AH390" s="43">
        <v>1184</v>
      </c>
      <c r="AI390" s="133">
        <f t="shared" ref="AI390" si="3049">IFERROR(AH390/AF389,"-")</f>
        <v>0.26246951895366882</v>
      </c>
    </row>
    <row r="391" spans="2:35" s="20" customFormat="1">
      <c r="B391" s="316"/>
      <c r="C391" s="351"/>
      <c r="D391" s="340"/>
      <c r="E391" s="34" t="s">
        <v>88</v>
      </c>
      <c r="F391" s="43">
        <v>3</v>
      </c>
      <c r="G391" s="122">
        <f t="shared" ref="G391" si="3050">IFERROR(F391/D389,"-")</f>
        <v>0.375</v>
      </c>
      <c r="H391" s="340"/>
      <c r="I391" s="34" t="s">
        <v>88</v>
      </c>
      <c r="J391" s="43">
        <v>8</v>
      </c>
      <c r="K391" s="122">
        <f t="shared" ref="K391" si="3051">IFERROR(J391/H389,"-")</f>
        <v>0.33333333333333331</v>
      </c>
      <c r="L391" s="340"/>
      <c r="M391" s="34" t="s">
        <v>88</v>
      </c>
      <c r="N391" s="43">
        <v>634</v>
      </c>
      <c r="O391" s="122">
        <f t="shared" ref="O391" si="3052">IFERROR(N391/L389,"-")</f>
        <v>0.34031132581857221</v>
      </c>
      <c r="P391" s="340"/>
      <c r="Q391" s="34" t="s">
        <v>88</v>
      </c>
      <c r="R391" s="43">
        <v>543</v>
      </c>
      <c r="S391" s="133">
        <f t="shared" ref="S391" si="3053">IFERROR(R391/P389,"-")</f>
        <v>0.43967611336032386</v>
      </c>
      <c r="T391" s="340"/>
      <c r="U391" s="34" t="s">
        <v>88</v>
      </c>
      <c r="V391" s="43">
        <v>348</v>
      </c>
      <c r="W391" s="122">
        <f t="shared" ref="W391" si="3054">IFERROR(V391/T389,"-")</f>
        <v>0.42962962962962964</v>
      </c>
      <c r="X391" s="340"/>
      <c r="Y391" s="34" t="s">
        <v>88</v>
      </c>
      <c r="Z391" s="43">
        <v>162</v>
      </c>
      <c r="AA391" s="122">
        <f t="shared" ref="AA391" si="3055">IFERROR(Z391/X389,"-")</f>
        <v>0.40198511166253104</v>
      </c>
      <c r="AB391" s="340"/>
      <c r="AC391" s="34" t="s">
        <v>88</v>
      </c>
      <c r="AD391" s="43">
        <v>54</v>
      </c>
      <c r="AE391" s="122">
        <f t="shared" ref="AE391" si="3056">IFERROR(AD391/AB389,"-")</f>
        <v>0.32142857142857145</v>
      </c>
      <c r="AF391" s="340"/>
      <c r="AG391" s="34" t="s">
        <v>88</v>
      </c>
      <c r="AH391" s="43">
        <v>1752</v>
      </c>
      <c r="AI391" s="133">
        <f t="shared" ref="AI391" si="3057">IFERROR(AH391/AF389,"-")</f>
        <v>0.38838395034360451</v>
      </c>
    </row>
    <row r="392" spans="2:35" s="20" customFormat="1">
      <c r="B392" s="316"/>
      <c r="C392" s="351"/>
      <c r="D392" s="340"/>
      <c r="E392" s="34" t="s">
        <v>89</v>
      </c>
      <c r="F392" s="43">
        <v>0</v>
      </c>
      <c r="G392" s="122">
        <f t="shared" ref="G392" si="3058">IFERROR(F392/D389,"-")</f>
        <v>0</v>
      </c>
      <c r="H392" s="340"/>
      <c r="I392" s="34" t="s">
        <v>89</v>
      </c>
      <c r="J392" s="43">
        <v>2</v>
      </c>
      <c r="K392" s="122">
        <f t="shared" ref="K392" si="3059">IFERROR(J392/H389,"-")</f>
        <v>8.3333333333333329E-2</v>
      </c>
      <c r="L392" s="340"/>
      <c r="M392" s="34" t="s">
        <v>89</v>
      </c>
      <c r="N392" s="43">
        <v>122</v>
      </c>
      <c r="O392" s="122">
        <f t="shared" ref="O392" si="3060">IFERROR(N392/L389,"-")</f>
        <v>6.5485775630703166E-2</v>
      </c>
      <c r="P392" s="340"/>
      <c r="Q392" s="34" t="s">
        <v>89</v>
      </c>
      <c r="R392" s="43">
        <v>155</v>
      </c>
      <c r="S392" s="133">
        <f t="shared" ref="S392" si="3061">IFERROR(R392/P389,"-")</f>
        <v>0.12550607287449392</v>
      </c>
      <c r="T392" s="340"/>
      <c r="U392" s="34" t="s">
        <v>89</v>
      </c>
      <c r="V392" s="43">
        <v>170</v>
      </c>
      <c r="W392" s="122">
        <f t="shared" ref="W392" si="3062">IFERROR(V392/T389,"-")</f>
        <v>0.20987654320987653</v>
      </c>
      <c r="X392" s="340"/>
      <c r="Y392" s="34" t="s">
        <v>89</v>
      </c>
      <c r="Z392" s="43">
        <v>108</v>
      </c>
      <c r="AA392" s="122">
        <f t="shared" ref="AA392" si="3063">IFERROR(Z392/X389,"-")</f>
        <v>0.26799007444168732</v>
      </c>
      <c r="AB392" s="340"/>
      <c r="AC392" s="34" t="s">
        <v>89</v>
      </c>
      <c r="AD392" s="43">
        <v>43</v>
      </c>
      <c r="AE392" s="122">
        <f t="shared" ref="AE392" si="3064">IFERROR(AD392/AB389,"-")</f>
        <v>0.25595238095238093</v>
      </c>
      <c r="AF392" s="340"/>
      <c r="AG392" s="34" t="s">
        <v>89</v>
      </c>
      <c r="AH392" s="43">
        <v>600</v>
      </c>
      <c r="AI392" s="133">
        <f t="shared" ref="AI392" si="3065">IFERROR(AH392/AF389,"-")</f>
        <v>0.13300820217246731</v>
      </c>
    </row>
    <row r="393" spans="2:35" s="20" customFormat="1">
      <c r="B393" s="316"/>
      <c r="C393" s="351"/>
      <c r="D393" s="340"/>
      <c r="E393" s="35" t="s">
        <v>90</v>
      </c>
      <c r="F393" s="44">
        <v>3</v>
      </c>
      <c r="G393" s="123">
        <f t="shared" ref="G393" si="3066">IFERROR(F393/D389,"-")</f>
        <v>0.375</v>
      </c>
      <c r="H393" s="340"/>
      <c r="I393" s="35" t="s">
        <v>90</v>
      </c>
      <c r="J393" s="44">
        <v>5</v>
      </c>
      <c r="K393" s="123">
        <f t="shared" ref="K393" si="3067">IFERROR(J393/H389,"-")</f>
        <v>0.20833333333333334</v>
      </c>
      <c r="L393" s="340"/>
      <c r="M393" s="35" t="s">
        <v>90</v>
      </c>
      <c r="N393" s="44">
        <v>385</v>
      </c>
      <c r="O393" s="123">
        <f t="shared" ref="O393" si="3068">IFERROR(N393/L389,"-")</f>
        <v>0.20665593129361245</v>
      </c>
      <c r="P393" s="340"/>
      <c r="Q393" s="35" t="s">
        <v>90</v>
      </c>
      <c r="R393" s="44">
        <v>344</v>
      </c>
      <c r="S393" s="134">
        <f t="shared" ref="S393" si="3069">IFERROR(R393/P389,"-")</f>
        <v>0.27854251012145748</v>
      </c>
      <c r="T393" s="340"/>
      <c r="U393" s="35" t="s">
        <v>90</v>
      </c>
      <c r="V393" s="44">
        <v>216</v>
      </c>
      <c r="W393" s="123">
        <f t="shared" ref="W393" si="3070">IFERROR(V393/T389,"-")</f>
        <v>0.26666666666666666</v>
      </c>
      <c r="X393" s="340"/>
      <c r="Y393" s="35" t="s">
        <v>90</v>
      </c>
      <c r="Z393" s="44">
        <v>119</v>
      </c>
      <c r="AA393" s="123">
        <f t="shared" ref="AA393" si="3071">IFERROR(Z393/X389,"-")</f>
        <v>0.29528535980148884</v>
      </c>
      <c r="AB393" s="340"/>
      <c r="AC393" s="35" t="s">
        <v>90</v>
      </c>
      <c r="AD393" s="44">
        <v>50</v>
      </c>
      <c r="AE393" s="123">
        <f t="shared" ref="AE393" si="3072">IFERROR(AD393/AB389,"-")</f>
        <v>0.29761904761904762</v>
      </c>
      <c r="AF393" s="340"/>
      <c r="AG393" s="35" t="s">
        <v>90</v>
      </c>
      <c r="AH393" s="44">
        <v>1122</v>
      </c>
      <c r="AI393" s="134">
        <f t="shared" ref="AI393" si="3073">IFERROR(AH393/AF389,"-")</f>
        <v>0.24872533806251385</v>
      </c>
    </row>
    <row r="394" spans="2:35" s="20" customFormat="1" ht="24">
      <c r="B394" s="299"/>
      <c r="C394" s="352"/>
      <c r="D394" s="341"/>
      <c r="E394" s="38" t="s">
        <v>176</v>
      </c>
      <c r="F394" s="45">
        <v>6</v>
      </c>
      <c r="G394" s="124">
        <f t="shared" ref="G394" si="3074">IFERROR(F394/D389,"-")</f>
        <v>0.75</v>
      </c>
      <c r="H394" s="341"/>
      <c r="I394" s="38" t="s">
        <v>176</v>
      </c>
      <c r="J394" s="45">
        <v>14</v>
      </c>
      <c r="K394" s="124">
        <f t="shared" ref="K394" si="3075">IFERROR(J394/H389,"-")</f>
        <v>0.58333333333333337</v>
      </c>
      <c r="L394" s="341"/>
      <c r="M394" s="38" t="s">
        <v>176</v>
      </c>
      <c r="N394" s="45">
        <v>1049</v>
      </c>
      <c r="O394" s="124">
        <f t="shared" ref="O394" si="3076">IFERROR(N394/L389,"-")</f>
        <v>0.56307031669350505</v>
      </c>
      <c r="P394" s="341"/>
      <c r="Q394" s="38" t="s">
        <v>176</v>
      </c>
      <c r="R394" s="45">
        <v>903</v>
      </c>
      <c r="S394" s="124">
        <f t="shared" ref="S394" si="3077">IFERROR(R394/P389,"-")</f>
        <v>0.73117408906882586</v>
      </c>
      <c r="T394" s="341"/>
      <c r="U394" s="38" t="s">
        <v>176</v>
      </c>
      <c r="V394" s="45">
        <v>626</v>
      </c>
      <c r="W394" s="124">
        <f t="shared" ref="W394" si="3078">IFERROR(V394/T389,"-")</f>
        <v>0.77283950617283947</v>
      </c>
      <c r="X394" s="341"/>
      <c r="Y394" s="38" t="s">
        <v>176</v>
      </c>
      <c r="Z394" s="45">
        <v>313</v>
      </c>
      <c r="AA394" s="124">
        <f t="shared" ref="AA394" si="3079">IFERROR(Z394/X389,"-")</f>
        <v>0.77667493796526055</v>
      </c>
      <c r="AB394" s="341"/>
      <c r="AC394" s="38" t="s">
        <v>176</v>
      </c>
      <c r="AD394" s="45">
        <v>131</v>
      </c>
      <c r="AE394" s="124">
        <f t="shared" ref="AE394" si="3080">IFERROR(AD394/AB389,"-")</f>
        <v>0.77976190476190477</v>
      </c>
      <c r="AF394" s="341"/>
      <c r="AG394" s="38" t="s">
        <v>176</v>
      </c>
      <c r="AH394" s="45">
        <v>3042</v>
      </c>
      <c r="AI394" s="124">
        <f t="shared" ref="AI394" si="3081">IFERROR(AH394/AF389,"-")</f>
        <v>0.67435158501440917</v>
      </c>
    </row>
    <row r="395" spans="2:35" s="20" customFormat="1">
      <c r="B395" s="298">
        <v>66</v>
      </c>
      <c r="C395" s="350" t="s">
        <v>7</v>
      </c>
      <c r="D395" s="339">
        <f>'市区町村別_在宅(医科)'!D72</f>
        <v>7</v>
      </c>
      <c r="E395" s="30" t="s">
        <v>86</v>
      </c>
      <c r="F395" s="242">
        <v>0</v>
      </c>
      <c r="G395" s="121">
        <f t="shared" ref="G395" si="3082">IFERROR(F395/D395,"-")</f>
        <v>0</v>
      </c>
      <c r="H395" s="339">
        <f>'市区町村別_在宅(医科)'!M72</f>
        <v>12</v>
      </c>
      <c r="I395" s="30" t="s">
        <v>86</v>
      </c>
      <c r="J395" s="242">
        <v>1</v>
      </c>
      <c r="K395" s="121">
        <f t="shared" ref="K395" si="3083">IFERROR(J395/H395,"-")</f>
        <v>8.3333333333333329E-2</v>
      </c>
      <c r="L395" s="339">
        <f>'市区町村別_在宅(医科)'!V72</f>
        <v>1962</v>
      </c>
      <c r="M395" s="30" t="s">
        <v>86</v>
      </c>
      <c r="N395" s="242">
        <v>127</v>
      </c>
      <c r="O395" s="121">
        <f t="shared" ref="O395" si="3084">IFERROR(N395/L395,"-")</f>
        <v>6.4729867482161058E-2</v>
      </c>
      <c r="P395" s="339">
        <f>'市区町村別_在宅(医科)'!AE72</f>
        <v>1244</v>
      </c>
      <c r="Q395" s="30" t="s">
        <v>86</v>
      </c>
      <c r="R395" s="242">
        <v>181</v>
      </c>
      <c r="S395" s="132">
        <f t="shared" ref="S395" si="3085">IFERROR(R395/P395,"-")</f>
        <v>0.14549839228295819</v>
      </c>
      <c r="T395" s="339">
        <f>'市区町村別_在宅(医科)'!AN72</f>
        <v>742</v>
      </c>
      <c r="U395" s="30" t="s">
        <v>86</v>
      </c>
      <c r="V395" s="242">
        <v>189</v>
      </c>
      <c r="W395" s="121">
        <f t="shared" ref="W395" si="3086">IFERROR(V395/T395,"-")</f>
        <v>0.25471698113207547</v>
      </c>
      <c r="X395" s="339">
        <f>'市区町村別_在宅(医科)'!AW72</f>
        <v>430</v>
      </c>
      <c r="Y395" s="30" t="s">
        <v>86</v>
      </c>
      <c r="Z395" s="242">
        <v>125</v>
      </c>
      <c r="AA395" s="121">
        <f t="shared" ref="AA395" si="3087">IFERROR(Z395/X395,"-")</f>
        <v>0.29069767441860467</v>
      </c>
      <c r="AB395" s="339">
        <f>'市区町村別_在宅(医科)'!BF72</f>
        <v>172</v>
      </c>
      <c r="AC395" s="30" t="s">
        <v>86</v>
      </c>
      <c r="AD395" s="242">
        <v>61</v>
      </c>
      <c r="AE395" s="121">
        <f t="shared" ref="AE395" si="3088">IFERROR(AD395/AB395,"-")</f>
        <v>0.35465116279069769</v>
      </c>
      <c r="AF395" s="339">
        <f>'市区町村別_在宅(医科)'!BO72</f>
        <v>4569</v>
      </c>
      <c r="AG395" s="30" t="s">
        <v>86</v>
      </c>
      <c r="AH395" s="242">
        <v>684</v>
      </c>
      <c r="AI395" s="132">
        <f t="shared" ref="AI395" si="3089">IFERROR(AH395/AF395,"-")</f>
        <v>0.14970453053184504</v>
      </c>
    </row>
    <row r="396" spans="2:35" s="20" customFormat="1">
      <c r="B396" s="316"/>
      <c r="C396" s="351"/>
      <c r="D396" s="340"/>
      <c r="E396" s="31" t="s">
        <v>87</v>
      </c>
      <c r="F396" s="43">
        <v>0</v>
      </c>
      <c r="G396" s="122">
        <f t="shared" ref="G396" si="3090">IFERROR(F396/D395,"-")</f>
        <v>0</v>
      </c>
      <c r="H396" s="340"/>
      <c r="I396" s="31" t="s">
        <v>87</v>
      </c>
      <c r="J396" s="43">
        <v>3</v>
      </c>
      <c r="K396" s="122">
        <f t="shared" ref="K396" si="3091">IFERROR(J396/H395,"-")</f>
        <v>0.25</v>
      </c>
      <c r="L396" s="340"/>
      <c r="M396" s="31" t="s">
        <v>87</v>
      </c>
      <c r="N396" s="43">
        <v>384</v>
      </c>
      <c r="O396" s="122">
        <f t="shared" ref="O396" si="3092">IFERROR(N396/L395,"-")</f>
        <v>0.19571865443425077</v>
      </c>
      <c r="P396" s="340"/>
      <c r="Q396" s="31" t="s">
        <v>87</v>
      </c>
      <c r="R396" s="43">
        <v>321</v>
      </c>
      <c r="S396" s="133">
        <f t="shared" ref="S396" si="3093">IFERROR(R396/P395,"-")</f>
        <v>0.25803858520900319</v>
      </c>
      <c r="T396" s="340"/>
      <c r="U396" s="31" t="s">
        <v>87</v>
      </c>
      <c r="V396" s="43">
        <v>234</v>
      </c>
      <c r="W396" s="122">
        <f t="shared" ref="W396" si="3094">IFERROR(V396/T395,"-")</f>
        <v>0.31536388140161725</v>
      </c>
      <c r="X396" s="340"/>
      <c r="Y396" s="31" t="s">
        <v>87</v>
      </c>
      <c r="Z396" s="43">
        <v>98</v>
      </c>
      <c r="AA396" s="122">
        <f t="shared" ref="AA396" si="3095">IFERROR(Z396/X395,"-")</f>
        <v>0.22790697674418606</v>
      </c>
      <c r="AB396" s="340"/>
      <c r="AC396" s="31" t="s">
        <v>87</v>
      </c>
      <c r="AD396" s="43">
        <v>39</v>
      </c>
      <c r="AE396" s="122">
        <f t="shared" ref="AE396" si="3096">IFERROR(AD396/AB395,"-")</f>
        <v>0.22674418604651161</v>
      </c>
      <c r="AF396" s="340"/>
      <c r="AG396" s="31" t="s">
        <v>87</v>
      </c>
      <c r="AH396" s="43">
        <v>1079</v>
      </c>
      <c r="AI396" s="133">
        <f t="shared" ref="AI396" si="3097">IFERROR(AH396/AF395,"-")</f>
        <v>0.23615670825125848</v>
      </c>
    </row>
    <row r="397" spans="2:35" s="20" customFormat="1">
      <c r="B397" s="316"/>
      <c r="C397" s="351"/>
      <c r="D397" s="340"/>
      <c r="E397" s="34" t="s">
        <v>88</v>
      </c>
      <c r="F397" s="43">
        <v>1</v>
      </c>
      <c r="G397" s="122">
        <f t="shared" ref="G397" si="3098">IFERROR(F397/D395,"-")</f>
        <v>0.14285714285714285</v>
      </c>
      <c r="H397" s="340"/>
      <c r="I397" s="34" t="s">
        <v>88</v>
      </c>
      <c r="J397" s="43">
        <v>2</v>
      </c>
      <c r="K397" s="122">
        <f t="shared" ref="K397" si="3099">IFERROR(J397/H395,"-")</f>
        <v>0.16666666666666666</v>
      </c>
      <c r="L397" s="340"/>
      <c r="M397" s="34" t="s">
        <v>88</v>
      </c>
      <c r="N397" s="43">
        <v>580</v>
      </c>
      <c r="O397" s="122">
        <f t="shared" ref="O397" si="3100">IFERROR(N397/L395,"-")</f>
        <v>0.29561671763506625</v>
      </c>
      <c r="P397" s="340"/>
      <c r="Q397" s="34" t="s">
        <v>88</v>
      </c>
      <c r="R397" s="43">
        <v>465</v>
      </c>
      <c r="S397" s="133">
        <f t="shared" ref="S397" si="3101">IFERROR(R397/P395,"-")</f>
        <v>0.3737942122186495</v>
      </c>
      <c r="T397" s="340"/>
      <c r="U397" s="34" t="s">
        <v>88</v>
      </c>
      <c r="V397" s="43">
        <v>283</v>
      </c>
      <c r="W397" s="122">
        <f t="shared" ref="W397" si="3102">IFERROR(V397/T395,"-")</f>
        <v>0.38140161725067384</v>
      </c>
      <c r="X397" s="340"/>
      <c r="Y397" s="34" t="s">
        <v>88</v>
      </c>
      <c r="Z397" s="43">
        <v>130</v>
      </c>
      <c r="AA397" s="122">
        <f t="shared" ref="AA397" si="3103">IFERROR(Z397/X395,"-")</f>
        <v>0.30232558139534882</v>
      </c>
      <c r="AB397" s="340"/>
      <c r="AC397" s="34" t="s">
        <v>88</v>
      </c>
      <c r="AD397" s="43">
        <v>48</v>
      </c>
      <c r="AE397" s="122">
        <f t="shared" ref="AE397" si="3104">IFERROR(AD397/AB395,"-")</f>
        <v>0.27906976744186046</v>
      </c>
      <c r="AF397" s="340"/>
      <c r="AG397" s="34" t="s">
        <v>88</v>
      </c>
      <c r="AH397" s="43">
        <v>1509</v>
      </c>
      <c r="AI397" s="133">
        <f t="shared" ref="AI397" si="3105">IFERROR(AH397/AF395,"-")</f>
        <v>0.3302692055154301</v>
      </c>
    </row>
    <row r="398" spans="2:35" s="20" customFormat="1">
      <c r="B398" s="316"/>
      <c r="C398" s="351"/>
      <c r="D398" s="340"/>
      <c r="E398" s="34" t="s">
        <v>89</v>
      </c>
      <c r="F398" s="43">
        <v>1</v>
      </c>
      <c r="G398" s="122">
        <f t="shared" ref="G398" si="3106">IFERROR(F398/D395,"-")</f>
        <v>0.14285714285714285</v>
      </c>
      <c r="H398" s="340"/>
      <c r="I398" s="34" t="s">
        <v>89</v>
      </c>
      <c r="J398" s="43">
        <v>2</v>
      </c>
      <c r="K398" s="122">
        <f t="shared" ref="K398" si="3107">IFERROR(J398/H395,"-")</f>
        <v>0.16666666666666666</v>
      </c>
      <c r="L398" s="340"/>
      <c r="M398" s="34" t="s">
        <v>89</v>
      </c>
      <c r="N398" s="43">
        <v>124</v>
      </c>
      <c r="O398" s="122">
        <f t="shared" ref="O398" si="3108">IFERROR(N398/L395,"-")</f>
        <v>6.3200815494393478E-2</v>
      </c>
      <c r="P398" s="340"/>
      <c r="Q398" s="34" t="s">
        <v>89</v>
      </c>
      <c r="R398" s="43">
        <v>124</v>
      </c>
      <c r="S398" s="133">
        <f t="shared" ref="S398" si="3109">IFERROR(R398/P395,"-")</f>
        <v>9.9678456591639875E-2</v>
      </c>
      <c r="T398" s="340"/>
      <c r="U398" s="34" t="s">
        <v>89</v>
      </c>
      <c r="V398" s="43">
        <v>115</v>
      </c>
      <c r="W398" s="122">
        <f t="shared" ref="W398" si="3110">IFERROR(V398/T395,"-")</f>
        <v>0.15498652291105122</v>
      </c>
      <c r="X398" s="340"/>
      <c r="Y398" s="34" t="s">
        <v>89</v>
      </c>
      <c r="Z398" s="43">
        <v>77</v>
      </c>
      <c r="AA398" s="122">
        <f t="shared" ref="AA398" si="3111">IFERROR(Z398/X395,"-")</f>
        <v>0.17906976744186046</v>
      </c>
      <c r="AB398" s="340"/>
      <c r="AC398" s="34" t="s">
        <v>89</v>
      </c>
      <c r="AD398" s="43">
        <v>29</v>
      </c>
      <c r="AE398" s="122">
        <f t="shared" ref="AE398" si="3112">IFERROR(AD398/AB395,"-")</f>
        <v>0.16860465116279069</v>
      </c>
      <c r="AF398" s="340"/>
      <c r="AG398" s="34" t="s">
        <v>89</v>
      </c>
      <c r="AH398" s="43">
        <v>472</v>
      </c>
      <c r="AI398" s="133">
        <f t="shared" ref="AI398" si="3113">IFERROR(AH398/AF395,"-")</f>
        <v>0.10330488071788138</v>
      </c>
    </row>
    <row r="399" spans="2:35" s="20" customFormat="1">
      <c r="B399" s="316"/>
      <c r="C399" s="351"/>
      <c r="D399" s="340"/>
      <c r="E399" s="35" t="s">
        <v>90</v>
      </c>
      <c r="F399" s="44">
        <v>1</v>
      </c>
      <c r="G399" s="123">
        <f t="shared" ref="G399" si="3114">IFERROR(F399/D395,"-")</f>
        <v>0.14285714285714285</v>
      </c>
      <c r="H399" s="340"/>
      <c r="I399" s="35" t="s">
        <v>90</v>
      </c>
      <c r="J399" s="44">
        <v>3</v>
      </c>
      <c r="K399" s="123">
        <f t="shared" ref="K399" si="3115">IFERROR(J399/H395,"-")</f>
        <v>0.25</v>
      </c>
      <c r="L399" s="340"/>
      <c r="M399" s="35" t="s">
        <v>90</v>
      </c>
      <c r="N399" s="44">
        <v>338</v>
      </c>
      <c r="O399" s="123">
        <f t="shared" ref="O399" si="3116">IFERROR(N399/L395,"-")</f>
        <v>0.17227319062181448</v>
      </c>
      <c r="P399" s="340"/>
      <c r="Q399" s="35" t="s">
        <v>90</v>
      </c>
      <c r="R399" s="44">
        <v>299</v>
      </c>
      <c r="S399" s="134">
        <f t="shared" ref="S399" si="3117">IFERROR(R399/P395,"-")</f>
        <v>0.24035369774919615</v>
      </c>
      <c r="T399" s="340"/>
      <c r="U399" s="35" t="s">
        <v>90</v>
      </c>
      <c r="V399" s="44">
        <v>211</v>
      </c>
      <c r="W399" s="123">
        <f t="shared" ref="W399" si="3118">IFERROR(V399/T395,"-")</f>
        <v>0.28436657681940702</v>
      </c>
      <c r="X399" s="340"/>
      <c r="Y399" s="35" t="s">
        <v>90</v>
      </c>
      <c r="Z399" s="44">
        <v>124</v>
      </c>
      <c r="AA399" s="123">
        <f t="shared" ref="AA399" si="3119">IFERROR(Z399/X395,"-")</f>
        <v>0.28837209302325584</v>
      </c>
      <c r="AB399" s="340"/>
      <c r="AC399" s="35" t="s">
        <v>90</v>
      </c>
      <c r="AD399" s="44">
        <v>40</v>
      </c>
      <c r="AE399" s="123">
        <f t="shared" ref="AE399" si="3120">IFERROR(AD399/AB395,"-")</f>
        <v>0.23255813953488372</v>
      </c>
      <c r="AF399" s="340"/>
      <c r="AG399" s="35" t="s">
        <v>90</v>
      </c>
      <c r="AH399" s="44">
        <v>1016</v>
      </c>
      <c r="AI399" s="134">
        <f t="shared" ref="AI399" si="3121">IFERROR(AH399/AF395,"-")</f>
        <v>0.22236813307069381</v>
      </c>
    </row>
    <row r="400" spans="2:35" s="20" customFormat="1" ht="24">
      <c r="B400" s="299"/>
      <c r="C400" s="352"/>
      <c r="D400" s="341"/>
      <c r="E400" s="38" t="s">
        <v>176</v>
      </c>
      <c r="F400" s="45">
        <v>3</v>
      </c>
      <c r="G400" s="124">
        <f t="shared" ref="G400" si="3122">IFERROR(F400/D395,"-")</f>
        <v>0.42857142857142855</v>
      </c>
      <c r="H400" s="341"/>
      <c r="I400" s="38" t="s">
        <v>176</v>
      </c>
      <c r="J400" s="45">
        <v>9</v>
      </c>
      <c r="K400" s="124">
        <f t="shared" ref="K400" si="3123">IFERROR(J400/H395,"-")</f>
        <v>0.75</v>
      </c>
      <c r="L400" s="341"/>
      <c r="M400" s="38" t="s">
        <v>176</v>
      </c>
      <c r="N400" s="45">
        <v>1056</v>
      </c>
      <c r="O400" s="124">
        <f t="shared" ref="O400" si="3124">IFERROR(N400/L395,"-")</f>
        <v>0.53822629969418956</v>
      </c>
      <c r="P400" s="341"/>
      <c r="Q400" s="38" t="s">
        <v>176</v>
      </c>
      <c r="R400" s="45">
        <v>825</v>
      </c>
      <c r="S400" s="124">
        <f t="shared" ref="S400" si="3125">IFERROR(R400/P395,"-")</f>
        <v>0.66318327974276525</v>
      </c>
      <c r="T400" s="341"/>
      <c r="U400" s="38" t="s">
        <v>176</v>
      </c>
      <c r="V400" s="45">
        <v>551</v>
      </c>
      <c r="W400" s="124">
        <f t="shared" ref="W400" si="3126">IFERROR(V400/T395,"-")</f>
        <v>0.74258760107816713</v>
      </c>
      <c r="X400" s="341"/>
      <c r="Y400" s="38" t="s">
        <v>176</v>
      </c>
      <c r="Z400" s="45">
        <v>302</v>
      </c>
      <c r="AA400" s="124">
        <f t="shared" ref="AA400" si="3127">IFERROR(Z400/X395,"-")</f>
        <v>0.70232558139534884</v>
      </c>
      <c r="AB400" s="341"/>
      <c r="AC400" s="38" t="s">
        <v>176</v>
      </c>
      <c r="AD400" s="45">
        <v>119</v>
      </c>
      <c r="AE400" s="124">
        <f t="shared" ref="AE400" si="3128">IFERROR(AD400/AB395,"-")</f>
        <v>0.69186046511627908</v>
      </c>
      <c r="AF400" s="341"/>
      <c r="AG400" s="38" t="s">
        <v>176</v>
      </c>
      <c r="AH400" s="45">
        <v>2865</v>
      </c>
      <c r="AI400" s="124">
        <f t="shared" ref="AI400" si="3129">IFERROR(AH400/AF395,"-")</f>
        <v>0.62705187130663165</v>
      </c>
    </row>
    <row r="401" spans="2:35" s="20" customFormat="1">
      <c r="B401" s="298">
        <v>67</v>
      </c>
      <c r="C401" s="350" t="s">
        <v>8</v>
      </c>
      <c r="D401" s="339">
        <f>'市区町村別_在宅(医科)'!D73</f>
        <v>27</v>
      </c>
      <c r="E401" s="30" t="s">
        <v>86</v>
      </c>
      <c r="F401" s="242">
        <v>1</v>
      </c>
      <c r="G401" s="121">
        <f t="shared" ref="G401" si="3130">IFERROR(F401/D401,"-")</f>
        <v>3.7037037037037035E-2</v>
      </c>
      <c r="H401" s="339">
        <f>'市区町村別_在宅(医科)'!M73</f>
        <v>35</v>
      </c>
      <c r="I401" s="30" t="s">
        <v>86</v>
      </c>
      <c r="J401" s="242">
        <v>0</v>
      </c>
      <c r="K401" s="121">
        <f t="shared" ref="K401" si="3131">IFERROR(J401/H401,"-")</f>
        <v>0</v>
      </c>
      <c r="L401" s="339">
        <f>'市区町村別_在宅(医科)'!V73</f>
        <v>742</v>
      </c>
      <c r="M401" s="30" t="s">
        <v>86</v>
      </c>
      <c r="N401" s="242">
        <v>51</v>
      </c>
      <c r="O401" s="121">
        <f t="shared" ref="O401" si="3132">IFERROR(N401/L401,"-")</f>
        <v>6.8733153638814021E-2</v>
      </c>
      <c r="P401" s="339">
        <f>'市区町村別_在宅(医科)'!AE73</f>
        <v>534</v>
      </c>
      <c r="Q401" s="30" t="s">
        <v>86</v>
      </c>
      <c r="R401" s="242">
        <v>66</v>
      </c>
      <c r="S401" s="132">
        <f t="shared" ref="S401" si="3133">IFERROR(R401/P401,"-")</f>
        <v>0.12359550561797752</v>
      </c>
      <c r="T401" s="339">
        <f>'市区町村別_在宅(医科)'!AN73</f>
        <v>394</v>
      </c>
      <c r="U401" s="30" t="s">
        <v>86</v>
      </c>
      <c r="V401" s="242">
        <v>90</v>
      </c>
      <c r="W401" s="121">
        <f t="shared" ref="W401" si="3134">IFERROR(V401/T401,"-")</f>
        <v>0.22842639593908629</v>
      </c>
      <c r="X401" s="339">
        <f>'市区町村別_在宅(医科)'!AW73</f>
        <v>256</v>
      </c>
      <c r="Y401" s="30" t="s">
        <v>86</v>
      </c>
      <c r="Z401" s="242">
        <v>66</v>
      </c>
      <c r="AA401" s="121">
        <f t="shared" ref="AA401" si="3135">IFERROR(Z401/X401,"-")</f>
        <v>0.2578125</v>
      </c>
      <c r="AB401" s="339">
        <f>'市区町村別_在宅(医科)'!BF73</f>
        <v>94</v>
      </c>
      <c r="AC401" s="30" t="s">
        <v>86</v>
      </c>
      <c r="AD401" s="242">
        <v>28</v>
      </c>
      <c r="AE401" s="121">
        <f t="shared" ref="AE401" si="3136">IFERROR(AD401/AB401,"-")</f>
        <v>0.2978723404255319</v>
      </c>
      <c r="AF401" s="339">
        <f>'市区町村別_在宅(医科)'!BO73</f>
        <v>2082</v>
      </c>
      <c r="AG401" s="30" t="s">
        <v>86</v>
      </c>
      <c r="AH401" s="242">
        <v>302</v>
      </c>
      <c r="AI401" s="132">
        <f t="shared" ref="AI401" si="3137">IFERROR(AH401/AF401,"-")</f>
        <v>0.14505283381364073</v>
      </c>
    </row>
    <row r="402" spans="2:35" s="20" customFormat="1">
      <c r="B402" s="316"/>
      <c r="C402" s="351"/>
      <c r="D402" s="340"/>
      <c r="E402" s="31" t="s">
        <v>87</v>
      </c>
      <c r="F402" s="43">
        <v>4</v>
      </c>
      <c r="G402" s="122">
        <f t="shared" ref="G402" si="3138">IFERROR(F402/D401,"-")</f>
        <v>0.14814814814814814</v>
      </c>
      <c r="H402" s="340"/>
      <c r="I402" s="31" t="s">
        <v>87</v>
      </c>
      <c r="J402" s="43">
        <v>9</v>
      </c>
      <c r="K402" s="122">
        <f t="shared" ref="K402" si="3139">IFERROR(J402/H401,"-")</f>
        <v>0.25714285714285712</v>
      </c>
      <c r="L402" s="340"/>
      <c r="M402" s="31" t="s">
        <v>87</v>
      </c>
      <c r="N402" s="43">
        <v>169</v>
      </c>
      <c r="O402" s="122">
        <f t="shared" ref="O402" si="3140">IFERROR(N402/L401,"-")</f>
        <v>0.22776280323450135</v>
      </c>
      <c r="P402" s="340"/>
      <c r="Q402" s="31" t="s">
        <v>87</v>
      </c>
      <c r="R402" s="43">
        <v>152</v>
      </c>
      <c r="S402" s="133">
        <f t="shared" ref="S402" si="3141">IFERROR(R402/P401,"-")</f>
        <v>0.28464419475655428</v>
      </c>
      <c r="T402" s="340"/>
      <c r="U402" s="31" t="s">
        <v>87</v>
      </c>
      <c r="V402" s="43">
        <v>127</v>
      </c>
      <c r="W402" s="122">
        <f t="shared" ref="W402" si="3142">IFERROR(V402/T401,"-")</f>
        <v>0.32233502538071068</v>
      </c>
      <c r="X402" s="340"/>
      <c r="Y402" s="31" t="s">
        <v>87</v>
      </c>
      <c r="Z402" s="43">
        <v>83</v>
      </c>
      <c r="AA402" s="122">
        <f t="shared" ref="AA402" si="3143">IFERROR(Z402/X401,"-")</f>
        <v>0.32421875</v>
      </c>
      <c r="AB402" s="340"/>
      <c r="AC402" s="31" t="s">
        <v>87</v>
      </c>
      <c r="AD402" s="43">
        <v>24</v>
      </c>
      <c r="AE402" s="122">
        <f t="shared" ref="AE402" si="3144">IFERROR(AD402/AB401,"-")</f>
        <v>0.25531914893617019</v>
      </c>
      <c r="AF402" s="340"/>
      <c r="AG402" s="31" t="s">
        <v>87</v>
      </c>
      <c r="AH402" s="43">
        <v>568</v>
      </c>
      <c r="AI402" s="133">
        <f t="shared" ref="AI402" si="3145">IFERROR(AH402/AF401,"-")</f>
        <v>0.27281460134486069</v>
      </c>
    </row>
    <row r="403" spans="2:35" s="20" customFormat="1">
      <c r="B403" s="316"/>
      <c r="C403" s="351"/>
      <c r="D403" s="340"/>
      <c r="E403" s="34" t="s">
        <v>88</v>
      </c>
      <c r="F403" s="43">
        <v>10</v>
      </c>
      <c r="G403" s="122">
        <f t="shared" ref="G403" si="3146">IFERROR(F403/D401,"-")</f>
        <v>0.37037037037037035</v>
      </c>
      <c r="H403" s="340"/>
      <c r="I403" s="34" t="s">
        <v>88</v>
      </c>
      <c r="J403" s="43">
        <v>7</v>
      </c>
      <c r="K403" s="122">
        <f t="shared" ref="K403" si="3147">IFERROR(J403/H401,"-")</f>
        <v>0.2</v>
      </c>
      <c r="L403" s="340"/>
      <c r="M403" s="34" t="s">
        <v>88</v>
      </c>
      <c r="N403" s="43">
        <v>252</v>
      </c>
      <c r="O403" s="122">
        <f t="shared" ref="O403" si="3148">IFERROR(N403/L401,"-")</f>
        <v>0.33962264150943394</v>
      </c>
      <c r="P403" s="340"/>
      <c r="Q403" s="34" t="s">
        <v>88</v>
      </c>
      <c r="R403" s="43">
        <v>213</v>
      </c>
      <c r="S403" s="133">
        <f t="shared" ref="S403" si="3149">IFERROR(R403/P401,"-")</f>
        <v>0.398876404494382</v>
      </c>
      <c r="T403" s="340"/>
      <c r="U403" s="34" t="s">
        <v>88</v>
      </c>
      <c r="V403" s="43">
        <v>184</v>
      </c>
      <c r="W403" s="122">
        <f t="shared" ref="W403" si="3150">IFERROR(V403/T401,"-")</f>
        <v>0.46700507614213199</v>
      </c>
      <c r="X403" s="340"/>
      <c r="Y403" s="34" t="s">
        <v>88</v>
      </c>
      <c r="Z403" s="43">
        <v>100</v>
      </c>
      <c r="AA403" s="122">
        <f t="shared" ref="AA403" si="3151">IFERROR(Z403/X401,"-")</f>
        <v>0.390625</v>
      </c>
      <c r="AB403" s="340"/>
      <c r="AC403" s="34" t="s">
        <v>88</v>
      </c>
      <c r="AD403" s="43">
        <v>24</v>
      </c>
      <c r="AE403" s="122">
        <f t="shared" ref="AE403" si="3152">IFERROR(AD403/AB401,"-")</f>
        <v>0.25531914893617019</v>
      </c>
      <c r="AF403" s="340"/>
      <c r="AG403" s="34" t="s">
        <v>88</v>
      </c>
      <c r="AH403" s="43">
        <v>790</v>
      </c>
      <c r="AI403" s="133">
        <f t="shared" ref="AI403" si="3153">IFERROR(AH403/AF401,"-")</f>
        <v>0.37944284341978868</v>
      </c>
    </row>
    <row r="404" spans="2:35" s="20" customFormat="1">
      <c r="B404" s="316"/>
      <c r="C404" s="351"/>
      <c r="D404" s="340"/>
      <c r="E404" s="34" t="s">
        <v>89</v>
      </c>
      <c r="F404" s="43">
        <v>2</v>
      </c>
      <c r="G404" s="122">
        <f t="shared" ref="G404" si="3154">IFERROR(F404/D401,"-")</f>
        <v>7.407407407407407E-2</v>
      </c>
      <c r="H404" s="340"/>
      <c r="I404" s="34" t="s">
        <v>89</v>
      </c>
      <c r="J404" s="43">
        <v>2</v>
      </c>
      <c r="K404" s="122">
        <f t="shared" ref="K404" si="3155">IFERROR(J404/H401,"-")</f>
        <v>5.7142857142857141E-2</v>
      </c>
      <c r="L404" s="340"/>
      <c r="M404" s="34" t="s">
        <v>89</v>
      </c>
      <c r="N404" s="43">
        <v>55</v>
      </c>
      <c r="O404" s="122">
        <f t="shared" ref="O404" si="3156">IFERROR(N404/L401,"-")</f>
        <v>7.4123989218328842E-2</v>
      </c>
      <c r="P404" s="340"/>
      <c r="Q404" s="34" t="s">
        <v>89</v>
      </c>
      <c r="R404" s="43">
        <v>73</v>
      </c>
      <c r="S404" s="133">
        <f t="shared" ref="S404" si="3157">IFERROR(R404/P401,"-")</f>
        <v>0.13670411985018727</v>
      </c>
      <c r="T404" s="340"/>
      <c r="U404" s="34" t="s">
        <v>89</v>
      </c>
      <c r="V404" s="43">
        <v>71</v>
      </c>
      <c r="W404" s="122">
        <f t="shared" ref="W404" si="3158">IFERROR(V404/T401,"-")</f>
        <v>0.1802030456852792</v>
      </c>
      <c r="X404" s="340"/>
      <c r="Y404" s="34" t="s">
        <v>89</v>
      </c>
      <c r="Z404" s="43">
        <v>50</v>
      </c>
      <c r="AA404" s="122">
        <f t="shared" ref="AA404" si="3159">IFERROR(Z404/X401,"-")</f>
        <v>0.1953125</v>
      </c>
      <c r="AB404" s="340"/>
      <c r="AC404" s="34" t="s">
        <v>89</v>
      </c>
      <c r="AD404" s="43">
        <v>14</v>
      </c>
      <c r="AE404" s="122">
        <f t="shared" ref="AE404" si="3160">IFERROR(AD404/AB401,"-")</f>
        <v>0.14893617021276595</v>
      </c>
      <c r="AF404" s="340"/>
      <c r="AG404" s="34" t="s">
        <v>89</v>
      </c>
      <c r="AH404" s="43">
        <v>267</v>
      </c>
      <c r="AI404" s="133">
        <f t="shared" ref="AI404" si="3161">IFERROR(AH404/AF401,"-")</f>
        <v>0.12824207492795389</v>
      </c>
    </row>
    <row r="405" spans="2:35" s="20" customFormat="1">
      <c r="B405" s="316"/>
      <c r="C405" s="351"/>
      <c r="D405" s="340"/>
      <c r="E405" s="35" t="s">
        <v>90</v>
      </c>
      <c r="F405" s="44">
        <v>5</v>
      </c>
      <c r="G405" s="123">
        <f t="shared" ref="G405" si="3162">IFERROR(F405/D401,"-")</f>
        <v>0.18518518518518517</v>
      </c>
      <c r="H405" s="340"/>
      <c r="I405" s="35" t="s">
        <v>90</v>
      </c>
      <c r="J405" s="44">
        <v>8</v>
      </c>
      <c r="K405" s="123">
        <f t="shared" ref="K405" si="3163">IFERROR(J405/H401,"-")</f>
        <v>0.22857142857142856</v>
      </c>
      <c r="L405" s="340"/>
      <c r="M405" s="35" t="s">
        <v>90</v>
      </c>
      <c r="N405" s="44">
        <v>141</v>
      </c>
      <c r="O405" s="123">
        <f t="shared" ref="O405" si="3164">IFERROR(N405/L401,"-")</f>
        <v>0.19002695417789758</v>
      </c>
      <c r="P405" s="340"/>
      <c r="Q405" s="35" t="s">
        <v>90</v>
      </c>
      <c r="R405" s="44">
        <v>122</v>
      </c>
      <c r="S405" s="134">
        <f t="shared" ref="S405" si="3165">IFERROR(R405/P401,"-")</f>
        <v>0.22846441947565543</v>
      </c>
      <c r="T405" s="340"/>
      <c r="U405" s="35" t="s">
        <v>90</v>
      </c>
      <c r="V405" s="44">
        <v>85</v>
      </c>
      <c r="W405" s="123">
        <f t="shared" ref="W405" si="3166">IFERROR(V405/T401,"-")</f>
        <v>0.21573604060913706</v>
      </c>
      <c r="X405" s="340"/>
      <c r="Y405" s="35" t="s">
        <v>90</v>
      </c>
      <c r="Z405" s="44">
        <v>60</v>
      </c>
      <c r="AA405" s="123">
        <f t="shared" ref="AA405" si="3167">IFERROR(Z405/X401,"-")</f>
        <v>0.234375</v>
      </c>
      <c r="AB405" s="340"/>
      <c r="AC405" s="35" t="s">
        <v>90</v>
      </c>
      <c r="AD405" s="44">
        <v>14</v>
      </c>
      <c r="AE405" s="123">
        <f t="shared" ref="AE405" si="3168">IFERROR(AD405/AB401,"-")</f>
        <v>0.14893617021276595</v>
      </c>
      <c r="AF405" s="340"/>
      <c r="AG405" s="35" t="s">
        <v>90</v>
      </c>
      <c r="AH405" s="44">
        <v>435</v>
      </c>
      <c r="AI405" s="134">
        <f t="shared" ref="AI405" si="3169">IFERROR(AH405/AF401,"-")</f>
        <v>0.20893371757925072</v>
      </c>
    </row>
    <row r="406" spans="2:35" s="20" customFormat="1" ht="24">
      <c r="B406" s="299"/>
      <c r="C406" s="352"/>
      <c r="D406" s="341"/>
      <c r="E406" s="38" t="s">
        <v>176</v>
      </c>
      <c r="F406" s="45">
        <v>13</v>
      </c>
      <c r="G406" s="124">
        <f t="shared" ref="G406" si="3170">IFERROR(F406/D401,"-")</f>
        <v>0.48148148148148145</v>
      </c>
      <c r="H406" s="341"/>
      <c r="I406" s="38" t="s">
        <v>176</v>
      </c>
      <c r="J406" s="45">
        <v>17</v>
      </c>
      <c r="K406" s="124">
        <f t="shared" ref="K406" si="3171">IFERROR(J406/H401,"-")</f>
        <v>0.48571428571428571</v>
      </c>
      <c r="L406" s="341"/>
      <c r="M406" s="38" t="s">
        <v>176</v>
      </c>
      <c r="N406" s="45">
        <v>433</v>
      </c>
      <c r="O406" s="124">
        <f t="shared" ref="O406" si="3172">IFERROR(N406/L401,"-")</f>
        <v>0.5835579514824798</v>
      </c>
      <c r="P406" s="341"/>
      <c r="Q406" s="38" t="s">
        <v>176</v>
      </c>
      <c r="R406" s="45">
        <v>364</v>
      </c>
      <c r="S406" s="124">
        <f t="shared" ref="S406" si="3173">IFERROR(R406/P401,"-")</f>
        <v>0.68164794007490637</v>
      </c>
      <c r="T406" s="341"/>
      <c r="U406" s="38" t="s">
        <v>176</v>
      </c>
      <c r="V406" s="45">
        <v>293</v>
      </c>
      <c r="W406" s="124">
        <f t="shared" ref="W406" si="3174">IFERROR(V406/T401,"-")</f>
        <v>0.74365482233502533</v>
      </c>
      <c r="X406" s="341"/>
      <c r="Y406" s="38" t="s">
        <v>176</v>
      </c>
      <c r="Z406" s="45">
        <v>185</v>
      </c>
      <c r="AA406" s="124">
        <f t="shared" ref="AA406" si="3175">IFERROR(Z406/X401,"-")</f>
        <v>0.72265625</v>
      </c>
      <c r="AB406" s="341"/>
      <c r="AC406" s="38" t="s">
        <v>176</v>
      </c>
      <c r="AD406" s="45">
        <v>65</v>
      </c>
      <c r="AE406" s="124">
        <f t="shared" ref="AE406" si="3176">IFERROR(AD406/AB401,"-")</f>
        <v>0.69148936170212771</v>
      </c>
      <c r="AF406" s="341"/>
      <c r="AG406" s="38" t="s">
        <v>176</v>
      </c>
      <c r="AH406" s="45">
        <v>1370</v>
      </c>
      <c r="AI406" s="124">
        <f t="shared" ref="AI406" si="3177">IFERROR(AH406/AF401,"-")</f>
        <v>0.65802113352545633</v>
      </c>
    </row>
    <row r="407" spans="2:35" s="20" customFormat="1">
      <c r="B407" s="298">
        <v>68</v>
      </c>
      <c r="C407" s="350" t="s">
        <v>54</v>
      </c>
      <c r="D407" s="339">
        <f>'市区町村別_在宅(医科)'!D74</f>
        <v>16</v>
      </c>
      <c r="E407" s="30" t="s">
        <v>86</v>
      </c>
      <c r="F407" s="242">
        <v>2</v>
      </c>
      <c r="G407" s="121">
        <f t="shared" ref="G407" si="3178">IFERROR(F407/D407,"-")</f>
        <v>0.125</v>
      </c>
      <c r="H407" s="339">
        <f>'市区町村別_在宅(医科)'!M74</f>
        <v>41</v>
      </c>
      <c r="I407" s="30" t="s">
        <v>86</v>
      </c>
      <c r="J407" s="242">
        <v>5</v>
      </c>
      <c r="K407" s="121">
        <f t="shared" ref="K407" si="3179">IFERROR(J407/H407,"-")</f>
        <v>0.12195121951219512</v>
      </c>
      <c r="L407" s="339">
        <f>'市区町村別_在宅(医科)'!V74</f>
        <v>1012</v>
      </c>
      <c r="M407" s="30" t="s">
        <v>86</v>
      </c>
      <c r="N407" s="242">
        <v>67</v>
      </c>
      <c r="O407" s="121">
        <f t="shared" ref="O407" si="3180">IFERROR(N407/L407,"-")</f>
        <v>6.6205533596837951E-2</v>
      </c>
      <c r="P407" s="339">
        <f>'市区町村別_在宅(医科)'!AE74</f>
        <v>846</v>
      </c>
      <c r="Q407" s="30" t="s">
        <v>86</v>
      </c>
      <c r="R407" s="242">
        <v>117</v>
      </c>
      <c r="S407" s="132">
        <f t="shared" ref="S407" si="3181">IFERROR(R407/P407,"-")</f>
        <v>0.13829787234042554</v>
      </c>
      <c r="T407" s="339">
        <f>'市区町村別_在宅(医科)'!AN74</f>
        <v>515</v>
      </c>
      <c r="U407" s="30" t="s">
        <v>86</v>
      </c>
      <c r="V407" s="242">
        <v>142</v>
      </c>
      <c r="W407" s="121">
        <f t="shared" ref="W407" si="3182">IFERROR(V407/T407,"-")</f>
        <v>0.27572815533980582</v>
      </c>
      <c r="X407" s="339">
        <f>'市区町村別_在宅(医科)'!AW74</f>
        <v>285</v>
      </c>
      <c r="Y407" s="30" t="s">
        <v>86</v>
      </c>
      <c r="Z407" s="242">
        <v>86</v>
      </c>
      <c r="AA407" s="121">
        <f t="shared" ref="AA407" si="3183">IFERROR(Z407/X407,"-")</f>
        <v>0.30175438596491228</v>
      </c>
      <c r="AB407" s="339">
        <f>'市区町村別_在宅(医科)'!BF74</f>
        <v>109</v>
      </c>
      <c r="AC407" s="30" t="s">
        <v>86</v>
      </c>
      <c r="AD407" s="242">
        <v>26</v>
      </c>
      <c r="AE407" s="121">
        <f t="shared" ref="AE407" si="3184">IFERROR(AD407/AB407,"-")</f>
        <v>0.23853211009174313</v>
      </c>
      <c r="AF407" s="339">
        <f>'市区町村別_在宅(医科)'!BO74</f>
        <v>2824</v>
      </c>
      <c r="AG407" s="30" t="s">
        <v>86</v>
      </c>
      <c r="AH407" s="242">
        <v>445</v>
      </c>
      <c r="AI407" s="132">
        <f t="shared" ref="AI407" si="3185">IFERROR(AH407/AF407,"-")</f>
        <v>0.15757790368271954</v>
      </c>
    </row>
    <row r="408" spans="2:35" s="20" customFormat="1">
      <c r="B408" s="316"/>
      <c r="C408" s="351"/>
      <c r="D408" s="340"/>
      <c r="E408" s="31" t="s">
        <v>87</v>
      </c>
      <c r="F408" s="43">
        <v>4</v>
      </c>
      <c r="G408" s="122">
        <f t="shared" ref="G408" si="3186">IFERROR(F408/D407,"-")</f>
        <v>0.25</v>
      </c>
      <c r="H408" s="340"/>
      <c r="I408" s="31" t="s">
        <v>87</v>
      </c>
      <c r="J408" s="43">
        <v>17</v>
      </c>
      <c r="K408" s="122">
        <f t="shared" ref="K408" si="3187">IFERROR(J408/H407,"-")</f>
        <v>0.41463414634146339</v>
      </c>
      <c r="L408" s="340"/>
      <c r="M408" s="31" t="s">
        <v>87</v>
      </c>
      <c r="N408" s="43">
        <v>228</v>
      </c>
      <c r="O408" s="122">
        <f t="shared" ref="O408" si="3188">IFERROR(N408/L407,"-")</f>
        <v>0.22529644268774704</v>
      </c>
      <c r="P408" s="340"/>
      <c r="Q408" s="31" t="s">
        <v>87</v>
      </c>
      <c r="R408" s="43">
        <v>275</v>
      </c>
      <c r="S408" s="133">
        <f t="shared" ref="S408" si="3189">IFERROR(R408/P407,"-")</f>
        <v>0.32505910165484636</v>
      </c>
      <c r="T408" s="340"/>
      <c r="U408" s="31" t="s">
        <v>87</v>
      </c>
      <c r="V408" s="43">
        <v>190</v>
      </c>
      <c r="W408" s="122">
        <f t="shared" ref="W408" si="3190">IFERROR(V408/T407,"-")</f>
        <v>0.36893203883495146</v>
      </c>
      <c r="X408" s="340"/>
      <c r="Y408" s="31" t="s">
        <v>87</v>
      </c>
      <c r="Z408" s="43">
        <v>93</v>
      </c>
      <c r="AA408" s="122">
        <f t="shared" ref="AA408" si="3191">IFERROR(Z408/X407,"-")</f>
        <v>0.32631578947368423</v>
      </c>
      <c r="AB408" s="340"/>
      <c r="AC408" s="31" t="s">
        <v>87</v>
      </c>
      <c r="AD408" s="43">
        <v>30</v>
      </c>
      <c r="AE408" s="122">
        <f t="shared" ref="AE408" si="3192">IFERROR(AD408/AB407,"-")</f>
        <v>0.27522935779816515</v>
      </c>
      <c r="AF408" s="340"/>
      <c r="AG408" s="31" t="s">
        <v>87</v>
      </c>
      <c r="AH408" s="43">
        <v>837</v>
      </c>
      <c r="AI408" s="133">
        <f t="shared" ref="AI408" si="3193">IFERROR(AH408/AF407,"-")</f>
        <v>0.29638810198300281</v>
      </c>
    </row>
    <row r="409" spans="2:35" s="20" customFormat="1">
      <c r="B409" s="316"/>
      <c r="C409" s="351"/>
      <c r="D409" s="340"/>
      <c r="E409" s="34" t="s">
        <v>88</v>
      </c>
      <c r="F409" s="43">
        <v>3</v>
      </c>
      <c r="G409" s="122">
        <f t="shared" ref="G409" si="3194">IFERROR(F409/D407,"-")</f>
        <v>0.1875</v>
      </c>
      <c r="H409" s="340"/>
      <c r="I409" s="34" t="s">
        <v>88</v>
      </c>
      <c r="J409" s="43">
        <v>14</v>
      </c>
      <c r="K409" s="122">
        <f t="shared" ref="K409" si="3195">IFERROR(J409/H407,"-")</f>
        <v>0.34146341463414637</v>
      </c>
      <c r="L409" s="340"/>
      <c r="M409" s="34" t="s">
        <v>88</v>
      </c>
      <c r="N409" s="43">
        <v>420</v>
      </c>
      <c r="O409" s="122">
        <f t="shared" ref="O409" si="3196">IFERROR(N409/L407,"-")</f>
        <v>0.41501976284584979</v>
      </c>
      <c r="P409" s="340"/>
      <c r="Q409" s="34" t="s">
        <v>88</v>
      </c>
      <c r="R409" s="43">
        <v>427</v>
      </c>
      <c r="S409" s="133">
        <f t="shared" ref="S409" si="3197">IFERROR(R409/P407,"-")</f>
        <v>0.50472813238770686</v>
      </c>
      <c r="T409" s="340"/>
      <c r="U409" s="34" t="s">
        <v>88</v>
      </c>
      <c r="V409" s="43">
        <v>260</v>
      </c>
      <c r="W409" s="122">
        <f t="shared" ref="W409" si="3198">IFERROR(V409/T407,"-")</f>
        <v>0.50485436893203883</v>
      </c>
      <c r="X409" s="340"/>
      <c r="Y409" s="34" t="s">
        <v>88</v>
      </c>
      <c r="Z409" s="43">
        <v>133</v>
      </c>
      <c r="AA409" s="122">
        <f t="shared" ref="AA409" si="3199">IFERROR(Z409/X407,"-")</f>
        <v>0.46666666666666667</v>
      </c>
      <c r="AB409" s="340"/>
      <c r="AC409" s="34" t="s">
        <v>88</v>
      </c>
      <c r="AD409" s="43">
        <v>40</v>
      </c>
      <c r="AE409" s="122">
        <f t="shared" ref="AE409" si="3200">IFERROR(AD409/AB407,"-")</f>
        <v>0.3669724770642202</v>
      </c>
      <c r="AF409" s="340"/>
      <c r="AG409" s="34" t="s">
        <v>88</v>
      </c>
      <c r="AH409" s="43">
        <v>1297</v>
      </c>
      <c r="AI409" s="133">
        <f t="shared" ref="AI409" si="3201">IFERROR(AH409/AF407,"-")</f>
        <v>0.45927762039660058</v>
      </c>
    </row>
    <row r="410" spans="2:35" s="20" customFormat="1">
      <c r="B410" s="316"/>
      <c r="C410" s="351"/>
      <c r="D410" s="340"/>
      <c r="E410" s="34" t="s">
        <v>89</v>
      </c>
      <c r="F410" s="43">
        <v>2</v>
      </c>
      <c r="G410" s="122">
        <f t="shared" ref="G410" si="3202">IFERROR(F410/D407,"-")</f>
        <v>0.125</v>
      </c>
      <c r="H410" s="340"/>
      <c r="I410" s="34" t="s">
        <v>89</v>
      </c>
      <c r="J410" s="43">
        <v>3</v>
      </c>
      <c r="K410" s="122">
        <f t="shared" ref="K410" si="3203">IFERROR(J410/H407,"-")</f>
        <v>7.3170731707317069E-2</v>
      </c>
      <c r="L410" s="340"/>
      <c r="M410" s="34" t="s">
        <v>89</v>
      </c>
      <c r="N410" s="43">
        <v>108</v>
      </c>
      <c r="O410" s="122">
        <f t="shared" ref="O410" si="3204">IFERROR(N410/L407,"-")</f>
        <v>0.1067193675889328</v>
      </c>
      <c r="P410" s="340"/>
      <c r="Q410" s="34" t="s">
        <v>89</v>
      </c>
      <c r="R410" s="43">
        <v>133</v>
      </c>
      <c r="S410" s="133">
        <f t="shared" ref="S410" si="3205">IFERROR(R410/P407,"-")</f>
        <v>0.15721040189125296</v>
      </c>
      <c r="T410" s="340"/>
      <c r="U410" s="34" t="s">
        <v>89</v>
      </c>
      <c r="V410" s="43">
        <v>104</v>
      </c>
      <c r="W410" s="122">
        <f t="shared" ref="W410" si="3206">IFERROR(V410/T407,"-")</f>
        <v>0.20194174757281552</v>
      </c>
      <c r="X410" s="340"/>
      <c r="Y410" s="34" t="s">
        <v>89</v>
      </c>
      <c r="Z410" s="43">
        <v>63</v>
      </c>
      <c r="AA410" s="122">
        <f t="shared" ref="AA410" si="3207">IFERROR(Z410/X407,"-")</f>
        <v>0.22105263157894736</v>
      </c>
      <c r="AB410" s="340"/>
      <c r="AC410" s="34" t="s">
        <v>89</v>
      </c>
      <c r="AD410" s="43">
        <v>18</v>
      </c>
      <c r="AE410" s="122">
        <f t="shared" ref="AE410" si="3208">IFERROR(AD410/AB407,"-")</f>
        <v>0.16513761467889909</v>
      </c>
      <c r="AF410" s="340"/>
      <c r="AG410" s="34" t="s">
        <v>89</v>
      </c>
      <c r="AH410" s="43">
        <v>431</v>
      </c>
      <c r="AI410" s="133">
        <f t="shared" ref="AI410" si="3209">IFERROR(AH410/AF407,"-")</f>
        <v>0.15262039660056656</v>
      </c>
    </row>
    <row r="411" spans="2:35" s="20" customFormat="1">
      <c r="B411" s="316"/>
      <c r="C411" s="351"/>
      <c r="D411" s="340"/>
      <c r="E411" s="35" t="s">
        <v>90</v>
      </c>
      <c r="F411" s="44">
        <v>4</v>
      </c>
      <c r="G411" s="123">
        <f t="shared" ref="G411" si="3210">IFERROR(F411/D407,"-")</f>
        <v>0.25</v>
      </c>
      <c r="H411" s="340"/>
      <c r="I411" s="35" t="s">
        <v>90</v>
      </c>
      <c r="J411" s="44">
        <v>17</v>
      </c>
      <c r="K411" s="123">
        <f t="shared" ref="K411" si="3211">IFERROR(J411/H407,"-")</f>
        <v>0.41463414634146339</v>
      </c>
      <c r="L411" s="340"/>
      <c r="M411" s="35" t="s">
        <v>90</v>
      </c>
      <c r="N411" s="44">
        <v>200</v>
      </c>
      <c r="O411" s="123">
        <f t="shared" ref="O411" si="3212">IFERROR(N411/L407,"-")</f>
        <v>0.19762845849802371</v>
      </c>
      <c r="P411" s="340"/>
      <c r="Q411" s="35" t="s">
        <v>90</v>
      </c>
      <c r="R411" s="44">
        <v>224</v>
      </c>
      <c r="S411" s="134">
        <f t="shared" ref="S411" si="3213">IFERROR(R411/P407,"-")</f>
        <v>0.26477541371158392</v>
      </c>
      <c r="T411" s="340"/>
      <c r="U411" s="35" t="s">
        <v>90</v>
      </c>
      <c r="V411" s="44">
        <v>152</v>
      </c>
      <c r="W411" s="123">
        <f t="shared" ref="W411" si="3214">IFERROR(V411/T407,"-")</f>
        <v>0.29514563106796116</v>
      </c>
      <c r="X411" s="340"/>
      <c r="Y411" s="35" t="s">
        <v>90</v>
      </c>
      <c r="Z411" s="44">
        <v>90</v>
      </c>
      <c r="AA411" s="123">
        <f t="shared" ref="AA411" si="3215">IFERROR(Z411/X407,"-")</f>
        <v>0.31578947368421051</v>
      </c>
      <c r="AB411" s="340"/>
      <c r="AC411" s="35" t="s">
        <v>90</v>
      </c>
      <c r="AD411" s="44">
        <v>30</v>
      </c>
      <c r="AE411" s="123">
        <f t="shared" ref="AE411" si="3216">IFERROR(AD411/AB407,"-")</f>
        <v>0.27522935779816515</v>
      </c>
      <c r="AF411" s="340"/>
      <c r="AG411" s="35" t="s">
        <v>90</v>
      </c>
      <c r="AH411" s="44">
        <v>717</v>
      </c>
      <c r="AI411" s="134">
        <f t="shared" ref="AI411" si="3217">IFERROR(AH411/AF407,"-")</f>
        <v>0.25389518413597734</v>
      </c>
    </row>
    <row r="412" spans="2:35" s="20" customFormat="1" ht="24">
      <c r="B412" s="299"/>
      <c r="C412" s="352"/>
      <c r="D412" s="341"/>
      <c r="E412" s="38" t="s">
        <v>176</v>
      </c>
      <c r="F412" s="45">
        <v>11</v>
      </c>
      <c r="G412" s="124">
        <f t="shared" ref="G412" si="3218">IFERROR(F412/D407,"-")</f>
        <v>0.6875</v>
      </c>
      <c r="H412" s="341"/>
      <c r="I412" s="38" t="s">
        <v>176</v>
      </c>
      <c r="J412" s="45">
        <v>29</v>
      </c>
      <c r="K412" s="124">
        <f t="shared" ref="K412" si="3219">IFERROR(J412/H407,"-")</f>
        <v>0.70731707317073167</v>
      </c>
      <c r="L412" s="341"/>
      <c r="M412" s="38" t="s">
        <v>176</v>
      </c>
      <c r="N412" s="45">
        <v>624</v>
      </c>
      <c r="O412" s="124">
        <f t="shared" ref="O412" si="3220">IFERROR(N412/L407,"-")</f>
        <v>0.61660079051383399</v>
      </c>
      <c r="P412" s="341"/>
      <c r="Q412" s="38" t="s">
        <v>176</v>
      </c>
      <c r="R412" s="45">
        <v>634</v>
      </c>
      <c r="S412" s="124">
        <f t="shared" ref="S412" si="3221">IFERROR(R412/P407,"-")</f>
        <v>0.74940898345153661</v>
      </c>
      <c r="T412" s="341"/>
      <c r="U412" s="38" t="s">
        <v>176</v>
      </c>
      <c r="V412" s="45">
        <v>415</v>
      </c>
      <c r="W412" s="124">
        <f t="shared" ref="W412" si="3222">IFERROR(V412/T407,"-")</f>
        <v>0.80582524271844658</v>
      </c>
      <c r="X412" s="341"/>
      <c r="Y412" s="38" t="s">
        <v>176</v>
      </c>
      <c r="Z412" s="45">
        <v>218</v>
      </c>
      <c r="AA412" s="124">
        <f t="shared" ref="AA412" si="3223">IFERROR(Z412/X407,"-")</f>
        <v>0.76491228070175443</v>
      </c>
      <c r="AB412" s="341"/>
      <c r="AC412" s="38" t="s">
        <v>176</v>
      </c>
      <c r="AD412" s="45">
        <v>77</v>
      </c>
      <c r="AE412" s="124">
        <f t="shared" ref="AE412" si="3224">IFERROR(AD412/AB407,"-")</f>
        <v>0.70642201834862384</v>
      </c>
      <c r="AF412" s="341"/>
      <c r="AG412" s="38" t="s">
        <v>176</v>
      </c>
      <c r="AH412" s="45">
        <v>2008</v>
      </c>
      <c r="AI412" s="124">
        <f t="shared" ref="AI412" si="3225">IFERROR(AH412/AF407,"-")</f>
        <v>0.71104815864022664</v>
      </c>
    </row>
    <row r="413" spans="2:35" s="20" customFormat="1">
      <c r="B413" s="298">
        <v>69</v>
      </c>
      <c r="C413" s="350" t="s">
        <v>55</v>
      </c>
      <c r="D413" s="339">
        <f>'市区町村別_在宅(医科)'!D75</f>
        <v>33</v>
      </c>
      <c r="E413" s="30" t="s">
        <v>86</v>
      </c>
      <c r="F413" s="242">
        <v>1</v>
      </c>
      <c r="G413" s="121">
        <f t="shared" ref="G413" si="3226">IFERROR(F413/D413,"-")</f>
        <v>3.0303030303030304E-2</v>
      </c>
      <c r="H413" s="339">
        <f>'市区町村別_在宅(医科)'!M75</f>
        <v>42</v>
      </c>
      <c r="I413" s="30" t="s">
        <v>86</v>
      </c>
      <c r="J413" s="242">
        <v>4</v>
      </c>
      <c r="K413" s="121">
        <f t="shared" ref="K413" si="3227">IFERROR(J413/H413,"-")</f>
        <v>9.5238095238095233E-2</v>
      </c>
      <c r="L413" s="339">
        <f>'市区町村別_在宅(医科)'!V75</f>
        <v>2746</v>
      </c>
      <c r="M413" s="30" t="s">
        <v>86</v>
      </c>
      <c r="N413" s="242">
        <v>194</v>
      </c>
      <c r="O413" s="121">
        <f t="shared" ref="O413" si="3228">IFERROR(N413/L413,"-")</f>
        <v>7.064821558630735E-2</v>
      </c>
      <c r="P413" s="339">
        <f>'市区町村別_在宅(医科)'!AE75</f>
        <v>1670</v>
      </c>
      <c r="Q413" s="30" t="s">
        <v>86</v>
      </c>
      <c r="R413" s="242">
        <v>229</v>
      </c>
      <c r="S413" s="132">
        <f t="shared" ref="S413" si="3229">IFERROR(R413/P413,"-")</f>
        <v>0.137125748502994</v>
      </c>
      <c r="T413" s="339">
        <f>'市区町村別_在宅(医科)'!AN75</f>
        <v>988</v>
      </c>
      <c r="U413" s="30" t="s">
        <v>86</v>
      </c>
      <c r="V413" s="242">
        <v>236</v>
      </c>
      <c r="W413" s="121">
        <f t="shared" ref="W413" si="3230">IFERROR(V413/T413,"-")</f>
        <v>0.23886639676113361</v>
      </c>
      <c r="X413" s="339">
        <f>'市区町村別_在宅(医科)'!AW75</f>
        <v>553</v>
      </c>
      <c r="Y413" s="30" t="s">
        <v>86</v>
      </c>
      <c r="Z413" s="242">
        <v>158</v>
      </c>
      <c r="AA413" s="121">
        <f t="shared" ref="AA413" si="3231">IFERROR(Z413/X413,"-")</f>
        <v>0.2857142857142857</v>
      </c>
      <c r="AB413" s="339">
        <f>'市区町村別_在宅(医科)'!BF75</f>
        <v>193</v>
      </c>
      <c r="AC413" s="30" t="s">
        <v>86</v>
      </c>
      <c r="AD413" s="242">
        <v>59</v>
      </c>
      <c r="AE413" s="121">
        <f t="shared" ref="AE413" si="3232">IFERROR(AD413/AB413,"-")</f>
        <v>0.30569948186528495</v>
      </c>
      <c r="AF413" s="339">
        <f>'市区町村別_在宅(医科)'!BO75</f>
        <v>6225</v>
      </c>
      <c r="AG413" s="30" t="s">
        <v>86</v>
      </c>
      <c r="AH413" s="242">
        <v>881</v>
      </c>
      <c r="AI413" s="132">
        <f t="shared" ref="AI413" si="3233">IFERROR(AH413/AF413,"-")</f>
        <v>0.14152610441767069</v>
      </c>
    </row>
    <row r="414" spans="2:35" s="20" customFormat="1">
      <c r="B414" s="316"/>
      <c r="C414" s="351"/>
      <c r="D414" s="340"/>
      <c r="E414" s="31" t="s">
        <v>87</v>
      </c>
      <c r="F414" s="43">
        <v>7</v>
      </c>
      <c r="G414" s="122">
        <f t="shared" ref="G414" si="3234">IFERROR(F414/D413,"-")</f>
        <v>0.21212121212121213</v>
      </c>
      <c r="H414" s="340"/>
      <c r="I414" s="31" t="s">
        <v>87</v>
      </c>
      <c r="J414" s="43">
        <v>13</v>
      </c>
      <c r="K414" s="122">
        <f t="shared" ref="K414" si="3235">IFERROR(J414/H413,"-")</f>
        <v>0.30952380952380953</v>
      </c>
      <c r="L414" s="340"/>
      <c r="M414" s="31" t="s">
        <v>87</v>
      </c>
      <c r="N414" s="43">
        <v>654</v>
      </c>
      <c r="O414" s="122">
        <f t="shared" ref="O414" si="3236">IFERROR(N414/L413,"-")</f>
        <v>0.23816460305899489</v>
      </c>
      <c r="P414" s="340"/>
      <c r="Q414" s="31" t="s">
        <v>87</v>
      </c>
      <c r="R414" s="43">
        <v>533</v>
      </c>
      <c r="S414" s="133">
        <f t="shared" ref="S414" si="3237">IFERROR(R414/P413,"-")</f>
        <v>0.31916167664670658</v>
      </c>
      <c r="T414" s="340"/>
      <c r="U414" s="31" t="s">
        <v>87</v>
      </c>
      <c r="V414" s="43">
        <v>352</v>
      </c>
      <c r="W414" s="122">
        <f t="shared" ref="W414" si="3238">IFERROR(V414/T413,"-")</f>
        <v>0.35627530364372467</v>
      </c>
      <c r="X414" s="340"/>
      <c r="Y414" s="31" t="s">
        <v>87</v>
      </c>
      <c r="Z414" s="43">
        <v>168</v>
      </c>
      <c r="AA414" s="122">
        <f t="shared" ref="AA414" si="3239">IFERROR(Z414/X413,"-")</f>
        <v>0.30379746835443039</v>
      </c>
      <c r="AB414" s="340"/>
      <c r="AC414" s="31" t="s">
        <v>87</v>
      </c>
      <c r="AD414" s="43">
        <v>52</v>
      </c>
      <c r="AE414" s="122">
        <f t="shared" ref="AE414" si="3240">IFERROR(AD414/AB413,"-")</f>
        <v>0.26943005181347152</v>
      </c>
      <c r="AF414" s="340"/>
      <c r="AG414" s="31" t="s">
        <v>87</v>
      </c>
      <c r="AH414" s="43">
        <v>1779</v>
      </c>
      <c r="AI414" s="133">
        <f t="shared" ref="AI414" si="3241">IFERROR(AH414/AF413,"-")</f>
        <v>0.2857831325301205</v>
      </c>
    </row>
    <row r="415" spans="2:35" s="20" customFormat="1">
      <c r="B415" s="316"/>
      <c r="C415" s="351"/>
      <c r="D415" s="340"/>
      <c r="E415" s="34" t="s">
        <v>88</v>
      </c>
      <c r="F415" s="43">
        <v>9</v>
      </c>
      <c r="G415" s="122">
        <f t="shared" ref="G415" si="3242">IFERROR(F415/D413,"-")</f>
        <v>0.27272727272727271</v>
      </c>
      <c r="H415" s="340"/>
      <c r="I415" s="34" t="s">
        <v>88</v>
      </c>
      <c r="J415" s="43">
        <v>13</v>
      </c>
      <c r="K415" s="122">
        <f t="shared" ref="K415" si="3243">IFERROR(J415/H413,"-")</f>
        <v>0.30952380952380953</v>
      </c>
      <c r="L415" s="340"/>
      <c r="M415" s="34" t="s">
        <v>88</v>
      </c>
      <c r="N415" s="43">
        <v>1035</v>
      </c>
      <c r="O415" s="122">
        <f t="shared" ref="O415" si="3244">IFERROR(N415/L413,"-")</f>
        <v>0.37691187181354696</v>
      </c>
      <c r="P415" s="340"/>
      <c r="Q415" s="34" t="s">
        <v>88</v>
      </c>
      <c r="R415" s="43">
        <v>727</v>
      </c>
      <c r="S415" s="133">
        <f t="shared" ref="S415" si="3245">IFERROR(R415/P413,"-")</f>
        <v>0.43532934131736528</v>
      </c>
      <c r="T415" s="340"/>
      <c r="U415" s="34" t="s">
        <v>88</v>
      </c>
      <c r="V415" s="43">
        <v>416</v>
      </c>
      <c r="W415" s="122">
        <f t="shared" ref="W415" si="3246">IFERROR(V415/T413,"-")</f>
        <v>0.42105263157894735</v>
      </c>
      <c r="X415" s="340"/>
      <c r="Y415" s="34" t="s">
        <v>88</v>
      </c>
      <c r="Z415" s="43">
        <v>224</v>
      </c>
      <c r="AA415" s="122">
        <f t="shared" ref="AA415" si="3247">IFERROR(Z415/X413,"-")</f>
        <v>0.4050632911392405</v>
      </c>
      <c r="AB415" s="340"/>
      <c r="AC415" s="34" t="s">
        <v>88</v>
      </c>
      <c r="AD415" s="43">
        <v>51</v>
      </c>
      <c r="AE415" s="122">
        <f t="shared" ref="AE415" si="3248">IFERROR(AD415/AB413,"-")</f>
        <v>0.26424870466321243</v>
      </c>
      <c r="AF415" s="340"/>
      <c r="AG415" s="34" t="s">
        <v>88</v>
      </c>
      <c r="AH415" s="43">
        <v>2475</v>
      </c>
      <c r="AI415" s="133">
        <f t="shared" ref="AI415" si="3249">IFERROR(AH415/AF413,"-")</f>
        <v>0.39759036144578314</v>
      </c>
    </row>
    <row r="416" spans="2:35" s="20" customFormat="1">
      <c r="B416" s="316"/>
      <c r="C416" s="351"/>
      <c r="D416" s="340"/>
      <c r="E416" s="34" t="s">
        <v>89</v>
      </c>
      <c r="F416" s="43">
        <v>1</v>
      </c>
      <c r="G416" s="122">
        <f t="shared" ref="G416" si="3250">IFERROR(F416/D413,"-")</f>
        <v>3.0303030303030304E-2</v>
      </c>
      <c r="H416" s="340"/>
      <c r="I416" s="34" t="s">
        <v>89</v>
      </c>
      <c r="J416" s="43">
        <v>0</v>
      </c>
      <c r="K416" s="122">
        <f t="shared" ref="K416" si="3251">IFERROR(J416/H413,"-")</f>
        <v>0</v>
      </c>
      <c r="L416" s="340"/>
      <c r="M416" s="34" t="s">
        <v>89</v>
      </c>
      <c r="N416" s="43">
        <v>178</v>
      </c>
      <c r="O416" s="122">
        <f t="shared" ref="O416" si="3252">IFERROR(N416/L413,"-")</f>
        <v>6.4821558630735618E-2</v>
      </c>
      <c r="P416" s="340"/>
      <c r="Q416" s="34" t="s">
        <v>89</v>
      </c>
      <c r="R416" s="43">
        <v>186</v>
      </c>
      <c r="S416" s="133">
        <f t="shared" ref="S416" si="3253">IFERROR(R416/P413,"-")</f>
        <v>0.11137724550898204</v>
      </c>
      <c r="T416" s="340"/>
      <c r="U416" s="34" t="s">
        <v>89</v>
      </c>
      <c r="V416" s="43">
        <v>137</v>
      </c>
      <c r="W416" s="122">
        <f t="shared" ref="W416" si="3254">IFERROR(V416/T413,"-")</f>
        <v>0.13866396761133604</v>
      </c>
      <c r="X416" s="340"/>
      <c r="Y416" s="34" t="s">
        <v>89</v>
      </c>
      <c r="Z416" s="43">
        <v>96</v>
      </c>
      <c r="AA416" s="122">
        <f t="shared" ref="AA416" si="3255">IFERROR(Z416/X413,"-")</f>
        <v>0.17359855334538879</v>
      </c>
      <c r="AB416" s="340"/>
      <c r="AC416" s="34" t="s">
        <v>89</v>
      </c>
      <c r="AD416" s="43">
        <v>29</v>
      </c>
      <c r="AE416" s="122">
        <f t="shared" ref="AE416" si="3256">IFERROR(AD416/AB413,"-")</f>
        <v>0.15025906735751296</v>
      </c>
      <c r="AF416" s="340"/>
      <c r="AG416" s="34" t="s">
        <v>89</v>
      </c>
      <c r="AH416" s="43">
        <v>627</v>
      </c>
      <c r="AI416" s="133">
        <f t="shared" ref="AI416" si="3257">IFERROR(AH416/AF413,"-")</f>
        <v>0.10072289156626506</v>
      </c>
    </row>
    <row r="417" spans="2:35" s="20" customFormat="1">
      <c r="B417" s="316"/>
      <c r="C417" s="351"/>
      <c r="D417" s="340"/>
      <c r="E417" s="35" t="s">
        <v>90</v>
      </c>
      <c r="F417" s="44">
        <v>9</v>
      </c>
      <c r="G417" s="123">
        <f t="shared" ref="G417" si="3258">IFERROR(F417/D413,"-")</f>
        <v>0.27272727272727271</v>
      </c>
      <c r="H417" s="340"/>
      <c r="I417" s="35" t="s">
        <v>90</v>
      </c>
      <c r="J417" s="44">
        <v>12</v>
      </c>
      <c r="K417" s="123">
        <f t="shared" ref="K417" si="3259">IFERROR(J417/H413,"-")</f>
        <v>0.2857142857142857</v>
      </c>
      <c r="L417" s="340"/>
      <c r="M417" s="35" t="s">
        <v>90</v>
      </c>
      <c r="N417" s="44">
        <v>580</v>
      </c>
      <c r="O417" s="123">
        <f t="shared" ref="O417" si="3260">IFERROR(N417/L413,"-")</f>
        <v>0.2112163146394756</v>
      </c>
      <c r="P417" s="340"/>
      <c r="Q417" s="35" t="s">
        <v>90</v>
      </c>
      <c r="R417" s="44">
        <v>452</v>
      </c>
      <c r="S417" s="134">
        <f t="shared" ref="S417" si="3261">IFERROR(R417/P413,"-")</f>
        <v>0.27065868263473053</v>
      </c>
      <c r="T417" s="340"/>
      <c r="U417" s="35" t="s">
        <v>90</v>
      </c>
      <c r="V417" s="44">
        <v>282</v>
      </c>
      <c r="W417" s="123">
        <f t="shared" ref="W417" si="3262">IFERROR(V417/T413,"-")</f>
        <v>0.28542510121457487</v>
      </c>
      <c r="X417" s="340"/>
      <c r="Y417" s="35" t="s">
        <v>90</v>
      </c>
      <c r="Z417" s="44">
        <v>155</v>
      </c>
      <c r="AA417" s="123">
        <f t="shared" ref="AA417" si="3263">IFERROR(Z417/X413,"-")</f>
        <v>0.28028933092224234</v>
      </c>
      <c r="AB417" s="340"/>
      <c r="AC417" s="35" t="s">
        <v>90</v>
      </c>
      <c r="AD417" s="44">
        <v>60</v>
      </c>
      <c r="AE417" s="123">
        <f t="shared" ref="AE417" si="3264">IFERROR(AD417/AB413,"-")</f>
        <v>0.31088082901554404</v>
      </c>
      <c r="AF417" s="340"/>
      <c r="AG417" s="35" t="s">
        <v>90</v>
      </c>
      <c r="AH417" s="44">
        <v>1550</v>
      </c>
      <c r="AI417" s="134">
        <f t="shared" ref="AI417" si="3265">IFERROR(AH417/AF413,"-")</f>
        <v>0.24899598393574296</v>
      </c>
    </row>
    <row r="418" spans="2:35" s="20" customFormat="1" ht="24">
      <c r="B418" s="299"/>
      <c r="C418" s="352"/>
      <c r="D418" s="341"/>
      <c r="E418" s="38" t="s">
        <v>176</v>
      </c>
      <c r="F418" s="45">
        <v>18</v>
      </c>
      <c r="G418" s="124">
        <f t="shared" ref="G418" si="3266">IFERROR(F418/D413,"-")</f>
        <v>0.54545454545454541</v>
      </c>
      <c r="H418" s="341"/>
      <c r="I418" s="38" t="s">
        <v>176</v>
      </c>
      <c r="J418" s="45">
        <v>27</v>
      </c>
      <c r="K418" s="124">
        <f t="shared" ref="K418" si="3267">IFERROR(J418/H413,"-")</f>
        <v>0.6428571428571429</v>
      </c>
      <c r="L418" s="341"/>
      <c r="M418" s="38" t="s">
        <v>176</v>
      </c>
      <c r="N418" s="45">
        <v>1685</v>
      </c>
      <c r="O418" s="124">
        <f t="shared" ref="O418" si="3268">IFERROR(N418/L413,"-")</f>
        <v>0.6136198106336489</v>
      </c>
      <c r="P418" s="341"/>
      <c r="Q418" s="38" t="s">
        <v>176</v>
      </c>
      <c r="R418" s="45">
        <v>1216</v>
      </c>
      <c r="S418" s="124">
        <f t="shared" ref="S418" si="3269">IFERROR(R418/P413,"-")</f>
        <v>0.72814371257485033</v>
      </c>
      <c r="T418" s="341"/>
      <c r="U418" s="38" t="s">
        <v>176</v>
      </c>
      <c r="V418" s="45">
        <v>769</v>
      </c>
      <c r="W418" s="124">
        <f t="shared" ref="W418" si="3270">IFERROR(V418/T413,"-")</f>
        <v>0.77834008097165996</v>
      </c>
      <c r="X418" s="341"/>
      <c r="Y418" s="38" t="s">
        <v>176</v>
      </c>
      <c r="Z418" s="45">
        <v>424</v>
      </c>
      <c r="AA418" s="124">
        <f t="shared" ref="AA418" si="3271">IFERROR(Z418/X413,"-")</f>
        <v>0.76672694394213381</v>
      </c>
      <c r="AB418" s="341"/>
      <c r="AC418" s="38" t="s">
        <v>176</v>
      </c>
      <c r="AD418" s="45">
        <v>147</v>
      </c>
      <c r="AE418" s="124">
        <f t="shared" ref="AE418" si="3272">IFERROR(AD418/AB413,"-")</f>
        <v>0.76165803108808294</v>
      </c>
      <c r="AF418" s="341"/>
      <c r="AG418" s="38" t="s">
        <v>176</v>
      </c>
      <c r="AH418" s="45">
        <v>4286</v>
      </c>
      <c r="AI418" s="124">
        <f t="shared" ref="AI418" si="3273">IFERROR(AH418/AF413,"-")</f>
        <v>0.68851405622489958</v>
      </c>
    </row>
    <row r="419" spans="2:35" s="20" customFormat="1">
      <c r="B419" s="298">
        <v>70</v>
      </c>
      <c r="C419" s="350" t="s">
        <v>56</v>
      </c>
      <c r="D419" s="339">
        <f>'市区町村別_在宅(医科)'!D76</f>
        <v>3</v>
      </c>
      <c r="E419" s="30" t="s">
        <v>86</v>
      </c>
      <c r="F419" s="242">
        <v>0</v>
      </c>
      <c r="G419" s="121">
        <f t="shared" ref="G419" si="3274">IFERROR(F419/D419,"-")</f>
        <v>0</v>
      </c>
      <c r="H419" s="339">
        <f>'市区町村別_在宅(医科)'!M76</f>
        <v>5</v>
      </c>
      <c r="I419" s="30" t="s">
        <v>86</v>
      </c>
      <c r="J419" s="242">
        <v>0</v>
      </c>
      <c r="K419" s="121">
        <f t="shared" ref="K419" si="3275">IFERROR(J419/H419,"-")</f>
        <v>0</v>
      </c>
      <c r="L419" s="339">
        <f>'市区町村別_在宅(医科)'!V76</f>
        <v>461</v>
      </c>
      <c r="M419" s="30" t="s">
        <v>86</v>
      </c>
      <c r="N419" s="242">
        <v>44</v>
      </c>
      <c r="O419" s="121">
        <f t="shared" ref="O419" si="3276">IFERROR(N419/L419,"-")</f>
        <v>9.5444685466377438E-2</v>
      </c>
      <c r="P419" s="339">
        <f>'市区町村別_在宅(医科)'!AE76</f>
        <v>328</v>
      </c>
      <c r="Q419" s="30" t="s">
        <v>86</v>
      </c>
      <c r="R419" s="242">
        <v>38</v>
      </c>
      <c r="S419" s="132">
        <f t="shared" ref="S419" si="3277">IFERROR(R419/P419,"-")</f>
        <v>0.11585365853658537</v>
      </c>
      <c r="T419" s="339">
        <f>'市区町村別_在宅(医科)'!AN76</f>
        <v>254</v>
      </c>
      <c r="U419" s="30" t="s">
        <v>86</v>
      </c>
      <c r="V419" s="242">
        <v>68</v>
      </c>
      <c r="W419" s="121">
        <f t="shared" ref="W419" si="3278">IFERROR(V419/T419,"-")</f>
        <v>0.26771653543307089</v>
      </c>
      <c r="X419" s="339">
        <f>'市区町村別_在宅(医科)'!AW76</f>
        <v>97</v>
      </c>
      <c r="Y419" s="30" t="s">
        <v>86</v>
      </c>
      <c r="Z419" s="242">
        <v>29</v>
      </c>
      <c r="AA419" s="121">
        <f t="shared" ref="AA419" si="3279">IFERROR(Z419/X419,"-")</f>
        <v>0.29896907216494845</v>
      </c>
      <c r="AB419" s="339">
        <f>'市区町村別_在宅(医科)'!BF76</f>
        <v>38</v>
      </c>
      <c r="AC419" s="30" t="s">
        <v>86</v>
      </c>
      <c r="AD419" s="242">
        <v>14</v>
      </c>
      <c r="AE419" s="121">
        <f t="shared" ref="AE419" si="3280">IFERROR(AD419/AB419,"-")</f>
        <v>0.36842105263157893</v>
      </c>
      <c r="AF419" s="339">
        <f>'市区町村別_在宅(医科)'!BO76</f>
        <v>1186</v>
      </c>
      <c r="AG419" s="30" t="s">
        <v>86</v>
      </c>
      <c r="AH419" s="242">
        <v>193</v>
      </c>
      <c r="AI419" s="132">
        <f t="shared" ref="AI419" si="3281">IFERROR(AH419/AF419,"-")</f>
        <v>0.1627318718381113</v>
      </c>
    </row>
    <row r="420" spans="2:35" s="20" customFormat="1">
      <c r="B420" s="316"/>
      <c r="C420" s="351"/>
      <c r="D420" s="340"/>
      <c r="E420" s="31" t="s">
        <v>87</v>
      </c>
      <c r="F420" s="43">
        <v>1</v>
      </c>
      <c r="G420" s="122">
        <f t="shared" ref="G420" si="3282">IFERROR(F420/D419,"-")</f>
        <v>0.33333333333333331</v>
      </c>
      <c r="H420" s="340"/>
      <c r="I420" s="31" t="s">
        <v>87</v>
      </c>
      <c r="J420" s="43">
        <v>2</v>
      </c>
      <c r="K420" s="122">
        <f t="shared" ref="K420" si="3283">IFERROR(J420/H419,"-")</f>
        <v>0.4</v>
      </c>
      <c r="L420" s="340"/>
      <c r="M420" s="31" t="s">
        <v>87</v>
      </c>
      <c r="N420" s="43">
        <v>98</v>
      </c>
      <c r="O420" s="122">
        <f t="shared" ref="O420" si="3284">IFERROR(N420/L419,"-")</f>
        <v>0.21258134490238612</v>
      </c>
      <c r="P420" s="340"/>
      <c r="Q420" s="31" t="s">
        <v>87</v>
      </c>
      <c r="R420" s="43">
        <v>101</v>
      </c>
      <c r="S420" s="133">
        <f t="shared" ref="S420" si="3285">IFERROR(R420/P419,"-")</f>
        <v>0.30792682926829268</v>
      </c>
      <c r="T420" s="340"/>
      <c r="U420" s="31" t="s">
        <v>87</v>
      </c>
      <c r="V420" s="43">
        <v>90</v>
      </c>
      <c r="W420" s="122">
        <f t="shared" ref="W420" si="3286">IFERROR(V420/T419,"-")</f>
        <v>0.3543307086614173</v>
      </c>
      <c r="X420" s="340"/>
      <c r="Y420" s="31" t="s">
        <v>87</v>
      </c>
      <c r="Z420" s="43">
        <v>37</v>
      </c>
      <c r="AA420" s="122">
        <f t="shared" ref="AA420" si="3287">IFERROR(Z420/X419,"-")</f>
        <v>0.38144329896907214</v>
      </c>
      <c r="AB420" s="340"/>
      <c r="AC420" s="31" t="s">
        <v>87</v>
      </c>
      <c r="AD420" s="43">
        <v>9</v>
      </c>
      <c r="AE420" s="122">
        <f t="shared" ref="AE420" si="3288">IFERROR(AD420/AB419,"-")</f>
        <v>0.23684210526315788</v>
      </c>
      <c r="AF420" s="340"/>
      <c r="AG420" s="31" t="s">
        <v>87</v>
      </c>
      <c r="AH420" s="43">
        <v>338</v>
      </c>
      <c r="AI420" s="133">
        <f t="shared" ref="AI420" si="3289">IFERROR(AH420/AF419,"-")</f>
        <v>0.28499156829679595</v>
      </c>
    </row>
    <row r="421" spans="2:35" s="20" customFormat="1">
      <c r="B421" s="316"/>
      <c r="C421" s="351"/>
      <c r="D421" s="340"/>
      <c r="E421" s="34" t="s">
        <v>88</v>
      </c>
      <c r="F421" s="43">
        <v>1</v>
      </c>
      <c r="G421" s="122">
        <f t="shared" ref="G421" si="3290">IFERROR(F421/D419,"-")</f>
        <v>0.33333333333333331</v>
      </c>
      <c r="H421" s="340"/>
      <c r="I421" s="34" t="s">
        <v>88</v>
      </c>
      <c r="J421" s="43">
        <v>1</v>
      </c>
      <c r="K421" s="122">
        <f t="shared" ref="K421" si="3291">IFERROR(J421/H419,"-")</f>
        <v>0.2</v>
      </c>
      <c r="L421" s="340"/>
      <c r="M421" s="34" t="s">
        <v>88</v>
      </c>
      <c r="N421" s="43">
        <v>167</v>
      </c>
      <c r="O421" s="122">
        <f t="shared" ref="O421" si="3292">IFERROR(N421/L419,"-")</f>
        <v>0.36225596529284165</v>
      </c>
      <c r="P421" s="340"/>
      <c r="Q421" s="34" t="s">
        <v>88</v>
      </c>
      <c r="R421" s="43">
        <v>148</v>
      </c>
      <c r="S421" s="133">
        <f t="shared" ref="S421" si="3293">IFERROR(R421/P419,"-")</f>
        <v>0.45121951219512196</v>
      </c>
      <c r="T421" s="340"/>
      <c r="U421" s="34" t="s">
        <v>88</v>
      </c>
      <c r="V421" s="43">
        <v>112</v>
      </c>
      <c r="W421" s="122">
        <f t="shared" ref="W421" si="3294">IFERROR(V421/T419,"-")</f>
        <v>0.44094488188976377</v>
      </c>
      <c r="X421" s="340"/>
      <c r="Y421" s="34" t="s">
        <v>88</v>
      </c>
      <c r="Z421" s="43">
        <v>37</v>
      </c>
      <c r="AA421" s="122">
        <f t="shared" ref="AA421" si="3295">IFERROR(Z421/X419,"-")</f>
        <v>0.38144329896907214</v>
      </c>
      <c r="AB421" s="340"/>
      <c r="AC421" s="34" t="s">
        <v>88</v>
      </c>
      <c r="AD421" s="43">
        <v>8</v>
      </c>
      <c r="AE421" s="122">
        <f t="shared" ref="AE421" si="3296">IFERROR(AD421/AB419,"-")</f>
        <v>0.21052631578947367</v>
      </c>
      <c r="AF421" s="340"/>
      <c r="AG421" s="34" t="s">
        <v>88</v>
      </c>
      <c r="AH421" s="43">
        <v>474</v>
      </c>
      <c r="AI421" s="133">
        <f t="shared" ref="AI421" si="3297">IFERROR(AH421/AF419,"-")</f>
        <v>0.3996627318718381</v>
      </c>
    </row>
    <row r="422" spans="2:35" s="20" customFormat="1">
      <c r="B422" s="316"/>
      <c r="C422" s="351"/>
      <c r="D422" s="340"/>
      <c r="E422" s="34" t="s">
        <v>89</v>
      </c>
      <c r="F422" s="43">
        <v>0</v>
      </c>
      <c r="G422" s="122">
        <f t="shared" ref="G422" si="3298">IFERROR(F422/D419,"-")</f>
        <v>0</v>
      </c>
      <c r="H422" s="340"/>
      <c r="I422" s="34" t="s">
        <v>89</v>
      </c>
      <c r="J422" s="43">
        <v>1</v>
      </c>
      <c r="K422" s="122">
        <f t="shared" ref="K422" si="3299">IFERROR(J422/H419,"-")</f>
        <v>0.2</v>
      </c>
      <c r="L422" s="340"/>
      <c r="M422" s="34" t="s">
        <v>89</v>
      </c>
      <c r="N422" s="43">
        <v>41</v>
      </c>
      <c r="O422" s="122">
        <f t="shared" ref="O422" si="3300">IFERROR(N422/L419,"-")</f>
        <v>8.8937093275488072E-2</v>
      </c>
      <c r="P422" s="340"/>
      <c r="Q422" s="34" t="s">
        <v>89</v>
      </c>
      <c r="R422" s="43">
        <v>44</v>
      </c>
      <c r="S422" s="133">
        <f t="shared" ref="S422" si="3301">IFERROR(R422/P419,"-")</f>
        <v>0.13414634146341464</v>
      </c>
      <c r="T422" s="340"/>
      <c r="U422" s="34" t="s">
        <v>89</v>
      </c>
      <c r="V422" s="43">
        <v>41</v>
      </c>
      <c r="W422" s="122">
        <f t="shared" ref="W422" si="3302">IFERROR(V422/T419,"-")</f>
        <v>0.16141732283464566</v>
      </c>
      <c r="X422" s="340"/>
      <c r="Y422" s="34" t="s">
        <v>89</v>
      </c>
      <c r="Z422" s="43">
        <v>14</v>
      </c>
      <c r="AA422" s="122">
        <f t="shared" ref="AA422" si="3303">IFERROR(Z422/X419,"-")</f>
        <v>0.14432989690721648</v>
      </c>
      <c r="AB422" s="340"/>
      <c r="AC422" s="34" t="s">
        <v>89</v>
      </c>
      <c r="AD422" s="43">
        <v>8</v>
      </c>
      <c r="AE422" s="122">
        <f t="shared" ref="AE422" si="3304">IFERROR(AD422/AB419,"-")</f>
        <v>0.21052631578947367</v>
      </c>
      <c r="AF422" s="340"/>
      <c r="AG422" s="34" t="s">
        <v>89</v>
      </c>
      <c r="AH422" s="43">
        <v>149</v>
      </c>
      <c r="AI422" s="133">
        <f t="shared" ref="AI422" si="3305">IFERROR(AH422/AF419,"-")</f>
        <v>0.12563237774030353</v>
      </c>
    </row>
    <row r="423" spans="2:35" s="20" customFormat="1">
      <c r="B423" s="316"/>
      <c r="C423" s="351"/>
      <c r="D423" s="340"/>
      <c r="E423" s="35" t="s">
        <v>90</v>
      </c>
      <c r="F423" s="44">
        <v>2</v>
      </c>
      <c r="G423" s="123">
        <f t="shared" ref="G423" si="3306">IFERROR(F423/D419,"-")</f>
        <v>0.66666666666666663</v>
      </c>
      <c r="H423" s="340"/>
      <c r="I423" s="35" t="s">
        <v>90</v>
      </c>
      <c r="J423" s="44">
        <v>2</v>
      </c>
      <c r="K423" s="123">
        <f t="shared" ref="K423" si="3307">IFERROR(J423/H419,"-")</f>
        <v>0.4</v>
      </c>
      <c r="L423" s="340"/>
      <c r="M423" s="35" t="s">
        <v>90</v>
      </c>
      <c r="N423" s="44">
        <v>110</v>
      </c>
      <c r="O423" s="123">
        <f t="shared" ref="O423" si="3308">IFERROR(N423/L419,"-")</f>
        <v>0.23861171366594361</v>
      </c>
      <c r="P423" s="340"/>
      <c r="Q423" s="35" t="s">
        <v>90</v>
      </c>
      <c r="R423" s="44">
        <v>100</v>
      </c>
      <c r="S423" s="134">
        <f t="shared" ref="S423" si="3309">IFERROR(R423/P419,"-")</f>
        <v>0.3048780487804878</v>
      </c>
      <c r="T423" s="340"/>
      <c r="U423" s="35" t="s">
        <v>90</v>
      </c>
      <c r="V423" s="44">
        <v>78</v>
      </c>
      <c r="W423" s="123">
        <f t="shared" ref="W423" si="3310">IFERROR(V423/T419,"-")</f>
        <v>0.30708661417322836</v>
      </c>
      <c r="X423" s="340"/>
      <c r="Y423" s="35" t="s">
        <v>90</v>
      </c>
      <c r="Z423" s="44">
        <v>40</v>
      </c>
      <c r="AA423" s="123">
        <f t="shared" ref="AA423" si="3311">IFERROR(Z423/X419,"-")</f>
        <v>0.41237113402061853</v>
      </c>
      <c r="AB423" s="340"/>
      <c r="AC423" s="35" t="s">
        <v>90</v>
      </c>
      <c r="AD423" s="44">
        <v>10</v>
      </c>
      <c r="AE423" s="123">
        <f t="shared" ref="AE423" si="3312">IFERROR(AD423/AB419,"-")</f>
        <v>0.26315789473684209</v>
      </c>
      <c r="AF423" s="340"/>
      <c r="AG423" s="35" t="s">
        <v>90</v>
      </c>
      <c r="AH423" s="44">
        <v>342</v>
      </c>
      <c r="AI423" s="134">
        <f t="shared" ref="AI423" si="3313">IFERROR(AH423/AF419,"-")</f>
        <v>0.28836424957841483</v>
      </c>
    </row>
    <row r="424" spans="2:35" s="20" customFormat="1" ht="24">
      <c r="B424" s="299"/>
      <c r="C424" s="352"/>
      <c r="D424" s="341"/>
      <c r="E424" s="38" t="s">
        <v>176</v>
      </c>
      <c r="F424" s="45">
        <v>3</v>
      </c>
      <c r="G424" s="124">
        <f t="shared" ref="G424" si="3314">IFERROR(F424/D419,"-")</f>
        <v>1</v>
      </c>
      <c r="H424" s="341"/>
      <c r="I424" s="38" t="s">
        <v>176</v>
      </c>
      <c r="J424" s="45">
        <v>4</v>
      </c>
      <c r="K424" s="124">
        <f t="shared" ref="K424" si="3315">IFERROR(J424/H419,"-")</f>
        <v>0.8</v>
      </c>
      <c r="L424" s="341"/>
      <c r="M424" s="38" t="s">
        <v>176</v>
      </c>
      <c r="N424" s="45">
        <v>281</v>
      </c>
      <c r="O424" s="124">
        <f t="shared" ref="O424" si="3316">IFERROR(N424/L419,"-")</f>
        <v>0.6095444685466378</v>
      </c>
      <c r="P424" s="341"/>
      <c r="Q424" s="38" t="s">
        <v>176</v>
      </c>
      <c r="R424" s="45">
        <v>248</v>
      </c>
      <c r="S424" s="124">
        <f t="shared" ref="S424" si="3317">IFERROR(R424/P419,"-")</f>
        <v>0.75609756097560976</v>
      </c>
      <c r="T424" s="341"/>
      <c r="U424" s="38" t="s">
        <v>176</v>
      </c>
      <c r="V424" s="45">
        <v>195</v>
      </c>
      <c r="W424" s="124">
        <f t="shared" ref="W424" si="3318">IFERROR(V424/T419,"-")</f>
        <v>0.76771653543307083</v>
      </c>
      <c r="X424" s="341"/>
      <c r="Y424" s="38" t="s">
        <v>176</v>
      </c>
      <c r="Z424" s="45">
        <v>78</v>
      </c>
      <c r="AA424" s="124">
        <f t="shared" ref="AA424" si="3319">IFERROR(Z424/X419,"-")</f>
        <v>0.80412371134020622</v>
      </c>
      <c r="AB424" s="341"/>
      <c r="AC424" s="38" t="s">
        <v>176</v>
      </c>
      <c r="AD424" s="45">
        <v>31</v>
      </c>
      <c r="AE424" s="124">
        <f t="shared" ref="AE424" si="3320">IFERROR(AD424/AB419,"-")</f>
        <v>0.81578947368421051</v>
      </c>
      <c r="AF424" s="341"/>
      <c r="AG424" s="38" t="s">
        <v>176</v>
      </c>
      <c r="AH424" s="45">
        <v>840</v>
      </c>
      <c r="AI424" s="124">
        <f t="shared" ref="AI424" si="3321">IFERROR(AH424/AF419,"-")</f>
        <v>0.70826306913996628</v>
      </c>
    </row>
    <row r="425" spans="2:35" s="20" customFormat="1">
      <c r="B425" s="298">
        <v>71</v>
      </c>
      <c r="C425" s="350" t="s">
        <v>57</v>
      </c>
      <c r="D425" s="339">
        <f>'市区町村別_在宅(医科)'!D77</f>
        <v>4</v>
      </c>
      <c r="E425" s="30" t="s">
        <v>86</v>
      </c>
      <c r="F425" s="242">
        <v>0</v>
      </c>
      <c r="G425" s="121">
        <f t="shared" ref="G425" si="3322">IFERROR(F425/D425,"-")</f>
        <v>0</v>
      </c>
      <c r="H425" s="339">
        <f>'市区町村別_在宅(医科)'!M77</f>
        <v>22</v>
      </c>
      <c r="I425" s="30" t="s">
        <v>86</v>
      </c>
      <c r="J425" s="242">
        <v>1</v>
      </c>
      <c r="K425" s="121">
        <f t="shared" ref="K425" si="3323">IFERROR(J425/H425,"-")</f>
        <v>4.5454545454545456E-2</v>
      </c>
      <c r="L425" s="339">
        <f>'市区町村別_在宅(医科)'!V77</f>
        <v>1366</v>
      </c>
      <c r="M425" s="30" t="s">
        <v>86</v>
      </c>
      <c r="N425" s="242">
        <v>75</v>
      </c>
      <c r="O425" s="121">
        <f t="shared" ref="O425" si="3324">IFERROR(N425/L425,"-")</f>
        <v>5.4904831625183018E-2</v>
      </c>
      <c r="P425" s="339">
        <f>'市区町村別_在宅(医科)'!AE77</f>
        <v>920</v>
      </c>
      <c r="Q425" s="30" t="s">
        <v>86</v>
      </c>
      <c r="R425" s="242">
        <v>124</v>
      </c>
      <c r="S425" s="132">
        <f t="shared" ref="S425" si="3325">IFERROR(R425/P425,"-")</f>
        <v>0.13478260869565217</v>
      </c>
      <c r="T425" s="339">
        <f>'市区町村別_在宅(医科)'!AN77</f>
        <v>697</v>
      </c>
      <c r="U425" s="30" t="s">
        <v>86</v>
      </c>
      <c r="V425" s="242">
        <v>155</v>
      </c>
      <c r="W425" s="121">
        <f t="shared" ref="W425" si="3326">IFERROR(V425/T425,"-")</f>
        <v>0.22238163558106169</v>
      </c>
      <c r="X425" s="339">
        <f>'市区町村別_在宅(医科)'!AW77</f>
        <v>343</v>
      </c>
      <c r="Y425" s="30" t="s">
        <v>86</v>
      </c>
      <c r="Z425" s="242">
        <v>101</v>
      </c>
      <c r="AA425" s="121">
        <f t="shared" ref="AA425" si="3327">IFERROR(Z425/X425,"-")</f>
        <v>0.29446064139941691</v>
      </c>
      <c r="AB425" s="339">
        <f>'市区町村別_在宅(医科)'!BF77</f>
        <v>115</v>
      </c>
      <c r="AC425" s="30" t="s">
        <v>86</v>
      </c>
      <c r="AD425" s="242">
        <v>37</v>
      </c>
      <c r="AE425" s="121">
        <f t="shared" ref="AE425" si="3328">IFERROR(AD425/AB425,"-")</f>
        <v>0.32173913043478258</v>
      </c>
      <c r="AF425" s="339">
        <f>'市区町村別_在宅(医科)'!BO77</f>
        <v>3467</v>
      </c>
      <c r="AG425" s="30" t="s">
        <v>86</v>
      </c>
      <c r="AH425" s="242">
        <v>493</v>
      </c>
      <c r="AI425" s="132">
        <f t="shared" ref="AI425" si="3329">IFERROR(AH425/AF425,"-")</f>
        <v>0.14219786558984712</v>
      </c>
    </row>
    <row r="426" spans="2:35" s="20" customFormat="1">
      <c r="B426" s="316"/>
      <c r="C426" s="351"/>
      <c r="D426" s="340"/>
      <c r="E426" s="31" t="s">
        <v>87</v>
      </c>
      <c r="F426" s="43">
        <v>3</v>
      </c>
      <c r="G426" s="122">
        <f t="shared" ref="G426" si="3330">IFERROR(F426/D425,"-")</f>
        <v>0.75</v>
      </c>
      <c r="H426" s="340"/>
      <c r="I426" s="31" t="s">
        <v>87</v>
      </c>
      <c r="J426" s="43">
        <v>10</v>
      </c>
      <c r="K426" s="122">
        <f t="shared" ref="K426" si="3331">IFERROR(J426/H425,"-")</f>
        <v>0.45454545454545453</v>
      </c>
      <c r="L426" s="340"/>
      <c r="M426" s="31" t="s">
        <v>87</v>
      </c>
      <c r="N426" s="43">
        <v>279</v>
      </c>
      <c r="O426" s="122">
        <f t="shared" ref="O426" si="3332">IFERROR(N426/L425,"-")</f>
        <v>0.20424597364568081</v>
      </c>
      <c r="P426" s="340"/>
      <c r="Q426" s="31" t="s">
        <v>87</v>
      </c>
      <c r="R426" s="43">
        <v>260</v>
      </c>
      <c r="S426" s="133">
        <f t="shared" ref="S426" si="3333">IFERROR(R426/P425,"-")</f>
        <v>0.28260869565217389</v>
      </c>
      <c r="T426" s="340"/>
      <c r="U426" s="31" t="s">
        <v>87</v>
      </c>
      <c r="V426" s="43">
        <v>227</v>
      </c>
      <c r="W426" s="122">
        <f t="shared" ref="W426" si="3334">IFERROR(V426/T425,"-")</f>
        <v>0.32568149210903874</v>
      </c>
      <c r="X426" s="340"/>
      <c r="Y426" s="31" t="s">
        <v>87</v>
      </c>
      <c r="Z426" s="43">
        <v>103</v>
      </c>
      <c r="AA426" s="122">
        <f t="shared" ref="AA426" si="3335">IFERROR(Z426/X425,"-")</f>
        <v>0.30029154518950435</v>
      </c>
      <c r="AB426" s="340"/>
      <c r="AC426" s="31" t="s">
        <v>87</v>
      </c>
      <c r="AD426" s="43">
        <v>35</v>
      </c>
      <c r="AE426" s="122">
        <f t="shared" ref="AE426" si="3336">IFERROR(AD426/AB425,"-")</f>
        <v>0.30434782608695654</v>
      </c>
      <c r="AF426" s="340"/>
      <c r="AG426" s="31" t="s">
        <v>87</v>
      </c>
      <c r="AH426" s="43">
        <v>917</v>
      </c>
      <c r="AI426" s="133">
        <f t="shared" ref="AI426" si="3337">IFERROR(AH426/AF425,"-")</f>
        <v>0.26449379867320449</v>
      </c>
    </row>
    <row r="427" spans="2:35" s="20" customFormat="1">
      <c r="B427" s="316"/>
      <c r="C427" s="351"/>
      <c r="D427" s="340"/>
      <c r="E427" s="34" t="s">
        <v>88</v>
      </c>
      <c r="F427" s="43">
        <v>1</v>
      </c>
      <c r="G427" s="122">
        <f t="shared" ref="G427" si="3338">IFERROR(F427/D425,"-")</f>
        <v>0.25</v>
      </c>
      <c r="H427" s="340"/>
      <c r="I427" s="34" t="s">
        <v>88</v>
      </c>
      <c r="J427" s="43">
        <v>12</v>
      </c>
      <c r="K427" s="122">
        <f t="shared" ref="K427" si="3339">IFERROR(J427/H425,"-")</f>
        <v>0.54545454545454541</v>
      </c>
      <c r="L427" s="340"/>
      <c r="M427" s="34" t="s">
        <v>88</v>
      </c>
      <c r="N427" s="43">
        <v>583</v>
      </c>
      <c r="O427" s="122">
        <f t="shared" ref="O427" si="3340">IFERROR(N427/L425,"-")</f>
        <v>0.42679355783308931</v>
      </c>
      <c r="P427" s="340"/>
      <c r="Q427" s="34" t="s">
        <v>88</v>
      </c>
      <c r="R427" s="43">
        <v>476</v>
      </c>
      <c r="S427" s="133">
        <f t="shared" ref="S427" si="3341">IFERROR(R427/P425,"-")</f>
        <v>0.5173913043478261</v>
      </c>
      <c r="T427" s="340"/>
      <c r="U427" s="34" t="s">
        <v>88</v>
      </c>
      <c r="V427" s="43">
        <v>376</v>
      </c>
      <c r="W427" s="122">
        <f t="shared" ref="W427" si="3342">IFERROR(V427/T425,"-")</f>
        <v>0.53945480631276899</v>
      </c>
      <c r="X427" s="340"/>
      <c r="Y427" s="34" t="s">
        <v>88</v>
      </c>
      <c r="Z427" s="43">
        <v>168</v>
      </c>
      <c r="AA427" s="122">
        <f t="shared" ref="AA427" si="3343">IFERROR(Z427/X425,"-")</f>
        <v>0.48979591836734693</v>
      </c>
      <c r="AB427" s="340"/>
      <c r="AC427" s="34" t="s">
        <v>88</v>
      </c>
      <c r="AD427" s="43">
        <v>46</v>
      </c>
      <c r="AE427" s="122">
        <f t="shared" ref="AE427" si="3344">IFERROR(AD427/AB425,"-")</f>
        <v>0.4</v>
      </c>
      <c r="AF427" s="340"/>
      <c r="AG427" s="34" t="s">
        <v>88</v>
      </c>
      <c r="AH427" s="43">
        <v>1662</v>
      </c>
      <c r="AI427" s="133">
        <f t="shared" ref="AI427" si="3345">IFERROR(AH427/AF425,"-")</f>
        <v>0.47937698298240555</v>
      </c>
    </row>
    <row r="428" spans="2:35" s="20" customFormat="1">
      <c r="B428" s="316"/>
      <c r="C428" s="351"/>
      <c r="D428" s="340"/>
      <c r="E428" s="34" t="s">
        <v>89</v>
      </c>
      <c r="F428" s="43">
        <v>1</v>
      </c>
      <c r="G428" s="122">
        <f t="shared" ref="G428" si="3346">IFERROR(F428/D425,"-")</f>
        <v>0.25</v>
      </c>
      <c r="H428" s="340"/>
      <c r="I428" s="34" t="s">
        <v>89</v>
      </c>
      <c r="J428" s="43">
        <v>1</v>
      </c>
      <c r="K428" s="122">
        <f t="shared" ref="K428" si="3347">IFERROR(J428/H425,"-")</f>
        <v>4.5454545454545456E-2</v>
      </c>
      <c r="L428" s="340"/>
      <c r="M428" s="34" t="s">
        <v>89</v>
      </c>
      <c r="N428" s="43">
        <v>101</v>
      </c>
      <c r="O428" s="122">
        <f t="shared" ref="O428" si="3348">IFERROR(N428/L425,"-")</f>
        <v>7.3938506588579797E-2</v>
      </c>
      <c r="P428" s="340"/>
      <c r="Q428" s="34" t="s">
        <v>89</v>
      </c>
      <c r="R428" s="43">
        <v>87</v>
      </c>
      <c r="S428" s="133">
        <f t="shared" ref="S428" si="3349">IFERROR(R428/P425,"-")</f>
        <v>9.4565217391304343E-2</v>
      </c>
      <c r="T428" s="340"/>
      <c r="U428" s="34" t="s">
        <v>89</v>
      </c>
      <c r="V428" s="43">
        <v>95</v>
      </c>
      <c r="W428" s="122">
        <f t="shared" ref="W428" si="3350">IFERROR(V428/T425,"-")</f>
        <v>0.13629842180774748</v>
      </c>
      <c r="X428" s="340"/>
      <c r="Y428" s="34" t="s">
        <v>89</v>
      </c>
      <c r="Z428" s="43">
        <v>62</v>
      </c>
      <c r="AA428" s="122">
        <f t="shared" ref="AA428" si="3351">IFERROR(Z428/X425,"-")</f>
        <v>0.18075801749271136</v>
      </c>
      <c r="AB428" s="340"/>
      <c r="AC428" s="34" t="s">
        <v>89</v>
      </c>
      <c r="AD428" s="43">
        <v>38</v>
      </c>
      <c r="AE428" s="122">
        <f t="shared" ref="AE428" si="3352">IFERROR(AD428/AB425,"-")</f>
        <v>0.33043478260869563</v>
      </c>
      <c r="AF428" s="340"/>
      <c r="AG428" s="34" t="s">
        <v>89</v>
      </c>
      <c r="AH428" s="43">
        <v>385</v>
      </c>
      <c r="AI428" s="133">
        <f t="shared" ref="AI428" si="3353">IFERROR(AH428/AF425,"-")</f>
        <v>0.11104701471012403</v>
      </c>
    </row>
    <row r="429" spans="2:35" s="20" customFormat="1">
      <c r="B429" s="316"/>
      <c r="C429" s="351"/>
      <c r="D429" s="340"/>
      <c r="E429" s="35" t="s">
        <v>90</v>
      </c>
      <c r="F429" s="44">
        <v>3</v>
      </c>
      <c r="G429" s="123">
        <f t="shared" ref="G429" si="3354">IFERROR(F429/D425,"-")</f>
        <v>0.75</v>
      </c>
      <c r="H429" s="340"/>
      <c r="I429" s="35" t="s">
        <v>90</v>
      </c>
      <c r="J429" s="44">
        <v>7</v>
      </c>
      <c r="K429" s="123">
        <f t="shared" ref="K429" si="3355">IFERROR(J429/H425,"-")</f>
        <v>0.31818181818181818</v>
      </c>
      <c r="L429" s="340"/>
      <c r="M429" s="35" t="s">
        <v>90</v>
      </c>
      <c r="N429" s="44">
        <v>280</v>
      </c>
      <c r="O429" s="123">
        <f t="shared" ref="O429" si="3356">IFERROR(N429/L425,"-")</f>
        <v>0.20497803806734993</v>
      </c>
      <c r="P429" s="340"/>
      <c r="Q429" s="35" t="s">
        <v>90</v>
      </c>
      <c r="R429" s="44">
        <v>237</v>
      </c>
      <c r="S429" s="134">
        <f t="shared" ref="S429" si="3357">IFERROR(R429/P425,"-")</f>
        <v>0.25760869565217392</v>
      </c>
      <c r="T429" s="340"/>
      <c r="U429" s="35" t="s">
        <v>90</v>
      </c>
      <c r="V429" s="44">
        <v>194</v>
      </c>
      <c r="W429" s="123">
        <f t="shared" ref="W429" si="3358">IFERROR(V429/T425,"-")</f>
        <v>0.27833572453371591</v>
      </c>
      <c r="X429" s="340"/>
      <c r="Y429" s="35" t="s">
        <v>90</v>
      </c>
      <c r="Z429" s="44">
        <v>102</v>
      </c>
      <c r="AA429" s="123">
        <f t="shared" ref="AA429" si="3359">IFERROR(Z429/X425,"-")</f>
        <v>0.29737609329446063</v>
      </c>
      <c r="AB429" s="340"/>
      <c r="AC429" s="35" t="s">
        <v>90</v>
      </c>
      <c r="AD429" s="44">
        <v>40</v>
      </c>
      <c r="AE429" s="123">
        <f t="shared" ref="AE429" si="3360">IFERROR(AD429/AB425,"-")</f>
        <v>0.34782608695652173</v>
      </c>
      <c r="AF429" s="340"/>
      <c r="AG429" s="35" t="s">
        <v>90</v>
      </c>
      <c r="AH429" s="44">
        <v>863</v>
      </c>
      <c r="AI429" s="134">
        <f t="shared" ref="AI429" si="3361">IFERROR(AH429/AF425,"-")</f>
        <v>0.24891837323334295</v>
      </c>
    </row>
    <row r="430" spans="2:35" s="20" customFormat="1" ht="24">
      <c r="B430" s="299"/>
      <c r="C430" s="352"/>
      <c r="D430" s="341"/>
      <c r="E430" s="38" t="s">
        <v>176</v>
      </c>
      <c r="F430" s="45">
        <v>4</v>
      </c>
      <c r="G430" s="124">
        <f t="shared" ref="G430" si="3362">IFERROR(F430/D425,"-")</f>
        <v>1</v>
      </c>
      <c r="H430" s="341"/>
      <c r="I430" s="38" t="s">
        <v>176</v>
      </c>
      <c r="J430" s="45">
        <v>18</v>
      </c>
      <c r="K430" s="124">
        <f t="shared" ref="K430" si="3363">IFERROR(J430/H425,"-")</f>
        <v>0.81818181818181823</v>
      </c>
      <c r="L430" s="341"/>
      <c r="M430" s="38" t="s">
        <v>176</v>
      </c>
      <c r="N430" s="45">
        <v>846</v>
      </c>
      <c r="O430" s="124">
        <f t="shared" ref="O430" si="3364">IFERROR(N430/L425,"-")</f>
        <v>0.61932650073206441</v>
      </c>
      <c r="P430" s="341"/>
      <c r="Q430" s="38" t="s">
        <v>176</v>
      </c>
      <c r="R430" s="45">
        <v>672</v>
      </c>
      <c r="S430" s="124">
        <f t="shared" ref="S430" si="3365">IFERROR(R430/P425,"-")</f>
        <v>0.73043478260869565</v>
      </c>
      <c r="T430" s="341"/>
      <c r="U430" s="38" t="s">
        <v>176</v>
      </c>
      <c r="V430" s="45">
        <v>560</v>
      </c>
      <c r="W430" s="124">
        <f t="shared" ref="W430" si="3366">IFERROR(V430/T425,"-")</f>
        <v>0.80344332855093259</v>
      </c>
      <c r="X430" s="341"/>
      <c r="Y430" s="38" t="s">
        <v>176</v>
      </c>
      <c r="Z430" s="45">
        <v>267</v>
      </c>
      <c r="AA430" s="124">
        <f t="shared" ref="AA430" si="3367">IFERROR(Z430/X425,"-")</f>
        <v>0.77842565597667635</v>
      </c>
      <c r="AB430" s="341"/>
      <c r="AC430" s="38" t="s">
        <v>176</v>
      </c>
      <c r="AD430" s="45">
        <v>91</v>
      </c>
      <c r="AE430" s="124">
        <f t="shared" ref="AE430" si="3368">IFERROR(AD430/AB425,"-")</f>
        <v>0.79130434782608694</v>
      </c>
      <c r="AF430" s="341"/>
      <c r="AG430" s="38" t="s">
        <v>176</v>
      </c>
      <c r="AH430" s="45">
        <v>2458</v>
      </c>
      <c r="AI430" s="124">
        <f t="shared" ref="AI430" si="3369">IFERROR(AH430/AF425,"-")</f>
        <v>0.70897029131814249</v>
      </c>
    </row>
    <row r="431" spans="2:35" s="20" customFormat="1">
      <c r="B431" s="298">
        <v>72</v>
      </c>
      <c r="C431" s="350" t="s">
        <v>33</v>
      </c>
      <c r="D431" s="339">
        <f>'市区町村別_在宅(医科)'!D78</f>
        <v>2</v>
      </c>
      <c r="E431" s="30" t="s">
        <v>86</v>
      </c>
      <c r="F431" s="242">
        <v>0</v>
      </c>
      <c r="G431" s="121">
        <f t="shared" ref="G431" si="3370">IFERROR(F431/D431,"-")</f>
        <v>0</v>
      </c>
      <c r="H431" s="339">
        <f>'市区町村別_在宅(医科)'!M78</f>
        <v>14</v>
      </c>
      <c r="I431" s="30" t="s">
        <v>86</v>
      </c>
      <c r="J431" s="242">
        <v>0</v>
      </c>
      <c r="K431" s="121">
        <f t="shared" ref="K431" si="3371">IFERROR(J431/H431,"-")</f>
        <v>0</v>
      </c>
      <c r="L431" s="339">
        <f>'市区町村別_在宅(医科)'!V78</f>
        <v>853</v>
      </c>
      <c r="M431" s="30" t="s">
        <v>86</v>
      </c>
      <c r="N431" s="242">
        <v>43</v>
      </c>
      <c r="O431" s="121">
        <f t="shared" ref="O431" si="3372">IFERROR(N431/L431,"-")</f>
        <v>5.0410316529894493E-2</v>
      </c>
      <c r="P431" s="339">
        <f>'市区町村別_在宅(医科)'!AE78</f>
        <v>541</v>
      </c>
      <c r="Q431" s="30" t="s">
        <v>86</v>
      </c>
      <c r="R431" s="242">
        <v>75</v>
      </c>
      <c r="S431" s="132">
        <f t="shared" ref="S431" si="3373">IFERROR(R431/P431,"-")</f>
        <v>0.13863216266173753</v>
      </c>
      <c r="T431" s="339">
        <f>'市区町村別_在宅(医科)'!AN78</f>
        <v>373</v>
      </c>
      <c r="U431" s="30" t="s">
        <v>86</v>
      </c>
      <c r="V431" s="242">
        <v>91</v>
      </c>
      <c r="W431" s="121">
        <f t="shared" ref="W431" si="3374">IFERROR(V431/T431,"-")</f>
        <v>0.24396782841823056</v>
      </c>
      <c r="X431" s="339">
        <f>'市区町村別_在宅(医科)'!AW78</f>
        <v>197</v>
      </c>
      <c r="Y431" s="30" t="s">
        <v>86</v>
      </c>
      <c r="Z431" s="242">
        <v>61</v>
      </c>
      <c r="AA431" s="121">
        <f t="shared" ref="AA431" si="3375">IFERROR(Z431/X431,"-")</f>
        <v>0.30964467005076141</v>
      </c>
      <c r="AB431" s="339">
        <f>'市区町村別_在宅(医科)'!BF78</f>
        <v>71</v>
      </c>
      <c r="AC431" s="30" t="s">
        <v>86</v>
      </c>
      <c r="AD431" s="242">
        <v>23</v>
      </c>
      <c r="AE431" s="121">
        <f t="shared" ref="AE431" si="3376">IFERROR(AD431/AB431,"-")</f>
        <v>0.323943661971831</v>
      </c>
      <c r="AF431" s="339">
        <f>'市区町村別_在宅(医科)'!BO78</f>
        <v>2051</v>
      </c>
      <c r="AG431" s="30" t="s">
        <v>86</v>
      </c>
      <c r="AH431" s="242">
        <v>293</v>
      </c>
      <c r="AI431" s="132">
        <f t="shared" ref="AI431" si="3377">IFERROR(AH431/AF431,"-")</f>
        <v>0.14285714285714285</v>
      </c>
    </row>
    <row r="432" spans="2:35" s="20" customFormat="1">
      <c r="B432" s="316"/>
      <c r="C432" s="351"/>
      <c r="D432" s="340"/>
      <c r="E432" s="31" t="s">
        <v>87</v>
      </c>
      <c r="F432" s="43">
        <v>0</v>
      </c>
      <c r="G432" s="122">
        <f t="shared" ref="G432" si="3378">IFERROR(F432/D431,"-")</f>
        <v>0</v>
      </c>
      <c r="H432" s="340"/>
      <c r="I432" s="31" t="s">
        <v>87</v>
      </c>
      <c r="J432" s="43">
        <v>6</v>
      </c>
      <c r="K432" s="122">
        <f t="shared" ref="K432" si="3379">IFERROR(J432/H431,"-")</f>
        <v>0.42857142857142855</v>
      </c>
      <c r="L432" s="340"/>
      <c r="M432" s="31" t="s">
        <v>87</v>
      </c>
      <c r="N432" s="43">
        <v>206</v>
      </c>
      <c r="O432" s="122">
        <f t="shared" ref="O432" si="3380">IFERROR(N432/L431,"-")</f>
        <v>0.24150058616647127</v>
      </c>
      <c r="P432" s="340"/>
      <c r="Q432" s="31" t="s">
        <v>87</v>
      </c>
      <c r="R432" s="43">
        <v>126</v>
      </c>
      <c r="S432" s="133">
        <f t="shared" ref="S432" si="3381">IFERROR(R432/P431,"-")</f>
        <v>0.23290203327171904</v>
      </c>
      <c r="T432" s="340"/>
      <c r="U432" s="31" t="s">
        <v>87</v>
      </c>
      <c r="V432" s="43">
        <v>88</v>
      </c>
      <c r="W432" s="122">
        <f t="shared" ref="W432" si="3382">IFERROR(V432/T431,"-")</f>
        <v>0.2359249329758713</v>
      </c>
      <c r="X432" s="340"/>
      <c r="Y432" s="31" t="s">
        <v>87</v>
      </c>
      <c r="Z432" s="43">
        <v>51</v>
      </c>
      <c r="AA432" s="122">
        <f t="shared" ref="AA432" si="3383">IFERROR(Z432/X431,"-")</f>
        <v>0.25888324873096447</v>
      </c>
      <c r="AB432" s="340"/>
      <c r="AC432" s="31" t="s">
        <v>87</v>
      </c>
      <c r="AD432" s="43">
        <v>25</v>
      </c>
      <c r="AE432" s="122">
        <f t="shared" ref="AE432" si="3384">IFERROR(AD432/AB431,"-")</f>
        <v>0.352112676056338</v>
      </c>
      <c r="AF432" s="340"/>
      <c r="AG432" s="31" t="s">
        <v>87</v>
      </c>
      <c r="AH432" s="43">
        <v>502</v>
      </c>
      <c r="AI432" s="133">
        <f t="shared" ref="AI432" si="3385">IFERROR(AH432/AF431,"-")</f>
        <v>0.24475865431496832</v>
      </c>
    </row>
    <row r="433" spans="2:35" s="20" customFormat="1">
      <c r="B433" s="316"/>
      <c r="C433" s="351"/>
      <c r="D433" s="340"/>
      <c r="E433" s="34" t="s">
        <v>88</v>
      </c>
      <c r="F433" s="43">
        <v>1</v>
      </c>
      <c r="G433" s="122">
        <f t="shared" ref="G433" si="3386">IFERROR(F433/D431,"-")</f>
        <v>0.5</v>
      </c>
      <c r="H433" s="340"/>
      <c r="I433" s="34" t="s">
        <v>88</v>
      </c>
      <c r="J433" s="43">
        <v>3</v>
      </c>
      <c r="K433" s="122">
        <f t="shared" ref="K433" si="3387">IFERROR(J433/H431,"-")</f>
        <v>0.21428571428571427</v>
      </c>
      <c r="L433" s="340"/>
      <c r="M433" s="34" t="s">
        <v>88</v>
      </c>
      <c r="N433" s="43">
        <v>255</v>
      </c>
      <c r="O433" s="122">
        <f t="shared" ref="O433" si="3388">IFERROR(N433/L431,"-")</f>
        <v>0.2989449003516999</v>
      </c>
      <c r="P433" s="340"/>
      <c r="Q433" s="34" t="s">
        <v>88</v>
      </c>
      <c r="R433" s="43">
        <v>175</v>
      </c>
      <c r="S433" s="133">
        <f t="shared" ref="S433" si="3389">IFERROR(R433/P431,"-")</f>
        <v>0.32347504621072087</v>
      </c>
      <c r="T433" s="340"/>
      <c r="U433" s="34" t="s">
        <v>88</v>
      </c>
      <c r="V433" s="43">
        <v>117</v>
      </c>
      <c r="W433" s="122">
        <f t="shared" ref="W433" si="3390">IFERROR(V433/T431,"-")</f>
        <v>0.31367292225201071</v>
      </c>
      <c r="X433" s="340"/>
      <c r="Y433" s="34" t="s">
        <v>88</v>
      </c>
      <c r="Z433" s="43">
        <v>59</v>
      </c>
      <c r="AA433" s="122">
        <f t="shared" ref="AA433" si="3391">IFERROR(Z433/X431,"-")</f>
        <v>0.29949238578680204</v>
      </c>
      <c r="AB433" s="340"/>
      <c r="AC433" s="34" t="s">
        <v>88</v>
      </c>
      <c r="AD433" s="43">
        <v>13</v>
      </c>
      <c r="AE433" s="122">
        <f t="shared" ref="AE433" si="3392">IFERROR(AD433/AB431,"-")</f>
        <v>0.18309859154929578</v>
      </c>
      <c r="AF433" s="340"/>
      <c r="AG433" s="34" t="s">
        <v>88</v>
      </c>
      <c r="AH433" s="43">
        <v>623</v>
      </c>
      <c r="AI433" s="133">
        <f t="shared" ref="AI433" si="3393">IFERROR(AH433/AF431,"-")</f>
        <v>0.30375426621160412</v>
      </c>
    </row>
    <row r="434" spans="2:35" s="20" customFormat="1">
      <c r="B434" s="316"/>
      <c r="C434" s="351"/>
      <c r="D434" s="340"/>
      <c r="E434" s="34" t="s">
        <v>89</v>
      </c>
      <c r="F434" s="43">
        <v>0</v>
      </c>
      <c r="G434" s="122">
        <f t="shared" ref="G434" si="3394">IFERROR(F434/D431,"-")</f>
        <v>0</v>
      </c>
      <c r="H434" s="340"/>
      <c r="I434" s="34" t="s">
        <v>89</v>
      </c>
      <c r="J434" s="43">
        <v>0</v>
      </c>
      <c r="K434" s="122">
        <f t="shared" ref="K434" si="3395">IFERROR(J434/H431,"-")</f>
        <v>0</v>
      </c>
      <c r="L434" s="340"/>
      <c r="M434" s="34" t="s">
        <v>89</v>
      </c>
      <c r="N434" s="43">
        <v>53</v>
      </c>
      <c r="O434" s="122">
        <f t="shared" ref="O434" si="3396">IFERROR(N434/L431,"-")</f>
        <v>6.2133645955451351E-2</v>
      </c>
      <c r="P434" s="340"/>
      <c r="Q434" s="34" t="s">
        <v>89</v>
      </c>
      <c r="R434" s="43">
        <v>51</v>
      </c>
      <c r="S434" s="133">
        <f t="shared" ref="S434" si="3397">IFERROR(R434/P431,"-")</f>
        <v>9.4269870609981515E-2</v>
      </c>
      <c r="T434" s="340"/>
      <c r="U434" s="34" t="s">
        <v>89</v>
      </c>
      <c r="V434" s="43">
        <v>51</v>
      </c>
      <c r="W434" s="122">
        <f t="shared" ref="W434" si="3398">IFERROR(V434/T431,"-")</f>
        <v>0.13672922252010725</v>
      </c>
      <c r="X434" s="340"/>
      <c r="Y434" s="34" t="s">
        <v>89</v>
      </c>
      <c r="Z434" s="43">
        <v>33</v>
      </c>
      <c r="AA434" s="122">
        <f t="shared" ref="AA434" si="3399">IFERROR(Z434/X431,"-")</f>
        <v>0.16751269035532995</v>
      </c>
      <c r="AB434" s="340"/>
      <c r="AC434" s="34" t="s">
        <v>89</v>
      </c>
      <c r="AD434" s="43">
        <v>7</v>
      </c>
      <c r="AE434" s="122">
        <f t="shared" ref="AE434" si="3400">IFERROR(AD434/AB431,"-")</f>
        <v>9.8591549295774641E-2</v>
      </c>
      <c r="AF434" s="340"/>
      <c r="AG434" s="34" t="s">
        <v>89</v>
      </c>
      <c r="AH434" s="43">
        <v>195</v>
      </c>
      <c r="AI434" s="133">
        <f t="shared" ref="AI434" si="3401">IFERROR(AH434/AF431,"-")</f>
        <v>9.5075572891272553E-2</v>
      </c>
    </row>
    <row r="435" spans="2:35" s="20" customFormat="1">
      <c r="B435" s="316"/>
      <c r="C435" s="351"/>
      <c r="D435" s="340"/>
      <c r="E435" s="35" t="s">
        <v>90</v>
      </c>
      <c r="F435" s="44">
        <v>0</v>
      </c>
      <c r="G435" s="123">
        <f t="shared" ref="G435" si="3402">IFERROR(F435/D431,"-")</f>
        <v>0</v>
      </c>
      <c r="H435" s="340"/>
      <c r="I435" s="35" t="s">
        <v>90</v>
      </c>
      <c r="J435" s="44">
        <v>3</v>
      </c>
      <c r="K435" s="123">
        <f t="shared" ref="K435" si="3403">IFERROR(J435/H431,"-")</f>
        <v>0.21428571428571427</v>
      </c>
      <c r="L435" s="340"/>
      <c r="M435" s="35" t="s">
        <v>90</v>
      </c>
      <c r="N435" s="44">
        <v>146</v>
      </c>
      <c r="O435" s="123">
        <f t="shared" ref="O435" si="3404">IFERROR(N435/L431,"-")</f>
        <v>0.17116060961313012</v>
      </c>
      <c r="P435" s="340"/>
      <c r="Q435" s="35" t="s">
        <v>90</v>
      </c>
      <c r="R435" s="44">
        <v>119</v>
      </c>
      <c r="S435" s="134">
        <f t="shared" ref="S435" si="3405">IFERROR(R435/P431,"-")</f>
        <v>0.21996303142329021</v>
      </c>
      <c r="T435" s="340"/>
      <c r="U435" s="35" t="s">
        <v>90</v>
      </c>
      <c r="V435" s="44">
        <v>98</v>
      </c>
      <c r="W435" s="123">
        <f t="shared" ref="W435" si="3406">IFERROR(V435/T431,"-")</f>
        <v>0.26273458445040215</v>
      </c>
      <c r="X435" s="340"/>
      <c r="Y435" s="35" t="s">
        <v>90</v>
      </c>
      <c r="Z435" s="44">
        <v>53</v>
      </c>
      <c r="AA435" s="123">
        <f t="shared" ref="AA435" si="3407">IFERROR(Z435/X431,"-")</f>
        <v>0.26903553299492383</v>
      </c>
      <c r="AB435" s="340"/>
      <c r="AC435" s="35" t="s">
        <v>90</v>
      </c>
      <c r="AD435" s="44">
        <v>17</v>
      </c>
      <c r="AE435" s="123">
        <f t="shared" ref="AE435" si="3408">IFERROR(AD435/AB431,"-")</f>
        <v>0.23943661971830985</v>
      </c>
      <c r="AF435" s="340"/>
      <c r="AG435" s="35" t="s">
        <v>90</v>
      </c>
      <c r="AH435" s="44">
        <v>436</v>
      </c>
      <c r="AI435" s="134">
        <f t="shared" ref="AI435" si="3409">IFERROR(AH435/AF431,"-")</f>
        <v>0.21257922964407605</v>
      </c>
    </row>
    <row r="436" spans="2:35" s="20" customFormat="1" ht="24">
      <c r="B436" s="299"/>
      <c r="C436" s="352"/>
      <c r="D436" s="341"/>
      <c r="E436" s="38" t="s">
        <v>176</v>
      </c>
      <c r="F436" s="45">
        <v>1</v>
      </c>
      <c r="G436" s="124">
        <f t="shared" ref="G436" si="3410">IFERROR(F436/D431,"-")</f>
        <v>0.5</v>
      </c>
      <c r="H436" s="341"/>
      <c r="I436" s="38" t="s">
        <v>176</v>
      </c>
      <c r="J436" s="45">
        <v>8</v>
      </c>
      <c r="K436" s="124">
        <f t="shared" ref="K436" si="3411">IFERROR(J436/H431,"-")</f>
        <v>0.5714285714285714</v>
      </c>
      <c r="L436" s="341"/>
      <c r="M436" s="38" t="s">
        <v>176</v>
      </c>
      <c r="N436" s="45">
        <v>456</v>
      </c>
      <c r="O436" s="124">
        <f t="shared" ref="O436" si="3412">IFERROR(N436/L431,"-")</f>
        <v>0.53458382180539277</v>
      </c>
      <c r="P436" s="341"/>
      <c r="Q436" s="38" t="s">
        <v>176</v>
      </c>
      <c r="R436" s="45">
        <v>348</v>
      </c>
      <c r="S436" s="124">
        <f t="shared" ref="S436" si="3413">IFERROR(R436/P431,"-")</f>
        <v>0.64325323475046214</v>
      </c>
      <c r="T436" s="341"/>
      <c r="U436" s="38" t="s">
        <v>176</v>
      </c>
      <c r="V436" s="45">
        <v>263</v>
      </c>
      <c r="W436" s="124">
        <f t="shared" ref="W436" si="3414">IFERROR(V436/T431,"-")</f>
        <v>0.70509383378016088</v>
      </c>
      <c r="X436" s="341"/>
      <c r="Y436" s="38" t="s">
        <v>176</v>
      </c>
      <c r="Z436" s="45">
        <v>143</v>
      </c>
      <c r="AA436" s="124">
        <f t="shared" ref="AA436" si="3415">IFERROR(Z436/X431,"-")</f>
        <v>0.7258883248730964</v>
      </c>
      <c r="AB436" s="341"/>
      <c r="AC436" s="38" t="s">
        <v>176</v>
      </c>
      <c r="AD436" s="45">
        <v>51</v>
      </c>
      <c r="AE436" s="124">
        <f t="shared" ref="AE436" si="3416">IFERROR(AD436/AB431,"-")</f>
        <v>0.71830985915492962</v>
      </c>
      <c r="AF436" s="341"/>
      <c r="AG436" s="38" t="s">
        <v>176</v>
      </c>
      <c r="AH436" s="45">
        <v>1270</v>
      </c>
      <c r="AI436" s="124">
        <f t="shared" ref="AI436" si="3417">IFERROR(AH436/AF431,"-")</f>
        <v>0.61921014139444175</v>
      </c>
    </row>
    <row r="437" spans="2:35" s="20" customFormat="1">
      <c r="B437" s="298">
        <v>73</v>
      </c>
      <c r="C437" s="350" t="s">
        <v>34</v>
      </c>
      <c r="D437" s="339">
        <f>'市区町村別_在宅(医科)'!D79</f>
        <v>0</v>
      </c>
      <c r="E437" s="30" t="s">
        <v>86</v>
      </c>
      <c r="F437" s="242">
        <v>0</v>
      </c>
      <c r="G437" s="121" t="str">
        <f t="shared" ref="G437" si="3418">IFERROR(F437/D437,"-")</f>
        <v>-</v>
      </c>
      <c r="H437" s="339">
        <f>'市区町村別_在宅(医科)'!M79</f>
        <v>7</v>
      </c>
      <c r="I437" s="30" t="s">
        <v>86</v>
      </c>
      <c r="J437" s="242">
        <v>0</v>
      </c>
      <c r="K437" s="121">
        <f t="shared" ref="K437" si="3419">IFERROR(J437/H437,"-")</f>
        <v>0</v>
      </c>
      <c r="L437" s="339">
        <f>'市区町村別_在宅(医科)'!V79</f>
        <v>1106</v>
      </c>
      <c r="M437" s="30" t="s">
        <v>86</v>
      </c>
      <c r="N437" s="242">
        <v>64</v>
      </c>
      <c r="O437" s="121">
        <f t="shared" ref="O437" si="3420">IFERROR(N437/L437,"-")</f>
        <v>5.7866184448462928E-2</v>
      </c>
      <c r="P437" s="339">
        <f>'市区町村別_在宅(医科)'!AE79</f>
        <v>814</v>
      </c>
      <c r="Q437" s="30" t="s">
        <v>86</v>
      </c>
      <c r="R437" s="242">
        <v>96</v>
      </c>
      <c r="S437" s="132">
        <f t="shared" ref="S437" si="3421">IFERROR(R437/P437,"-")</f>
        <v>0.11793611793611794</v>
      </c>
      <c r="T437" s="339">
        <f>'市区町村別_在宅(医科)'!AN79</f>
        <v>551</v>
      </c>
      <c r="U437" s="30" t="s">
        <v>86</v>
      </c>
      <c r="V437" s="242">
        <v>106</v>
      </c>
      <c r="W437" s="121">
        <f t="shared" ref="W437" si="3422">IFERROR(V437/T437,"-")</f>
        <v>0.19237749546279492</v>
      </c>
      <c r="X437" s="339">
        <f>'市区町村別_在宅(医科)'!AW79</f>
        <v>263</v>
      </c>
      <c r="Y437" s="30" t="s">
        <v>86</v>
      </c>
      <c r="Z437" s="242">
        <v>74</v>
      </c>
      <c r="AA437" s="121">
        <f t="shared" ref="AA437" si="3423">IFERROR(Z437/X437,"-")</f>
        <v>0.28136882129277568</v>
      </c>
      <c r="AB437" s="339">
        <f>'市区町村別_在宅(医科)'!BF79</f>
        <v>108</v>
      </c>
      <c r="AC437" s="30" t="s">
        <v>86</v>
      </c>
      <c r="AD437" s="242">
        <v>25</v>
      </c>
      <c r="AE437" s="121">
        <f t="shared" ref="AE437" si="3424">IFERROR(AD437/AB437,"-")</f>
        <v>0.23148148148148148</v>
      </c>
      <c r="AF437" s="339">
        <f>'市区町村別_在宅(医科)'!BO79</f>
        <v>2849</v>
      </c>
      <c r="AG437" s="30" t="s">
        <v>86</v>
      </c>
      <c r="AH437" s="242">
        <v>365</v>
      </c>
      <c r="AI437" s="132">
        <f t="shared" ref="AI437" si="3425">IFERROR(AH437/AF437,"-")</f>
        <v>0.12811512811512812</v>
      </c>
    </row>
    <row r="438" spans="2:35" s="20" customFormat="1">
      <c r="B438" s="316"/>
      <c r="C438" s="351"/>
      <c r="D438" s="340"/>
      <c r="E438" s="31" t="s">
        <v>87</v>
      </c>
      <c r="F438" s="43">
        <v>0</v>
      </c>
      <c r="G438" s="122" t="str">
        <f t="shared" ref="G438" si="3426">IFERROR(F438/D437,"-")</f>
        <v>-</v>
      </c>
      <c r="H438" s="340"/>
      <c r="I438" s="31" t="s">
        <v>87</v>
      </c>
      <c r="J438" s="43">
        <v>2</v>
      </c>
      <c r="K438" s="122">
        <f t="shared" ref="K438" si="3427">IFERROR(J438/H437,"-")</f>
        <v>0.2857142857142857</v>
      </c>
      <c r="L438" s="340"/>
      <c r="M438" s="31" t="s">
        <v>87</v>
      </c>
      <c r="N438" s="43">
        <v>267</v>
      </c>
      <c r="O438" s="122">
        <f t="shared" ref="O438" si="3428">IFERROR(N438/L437,"-")</f>
        <v>0.24141048824593128</v>
      </c>
      <c r="P438" s="340"/>
      <c r="Q438" s="31" t="s">
        <v>87</v>
      </c>
      <c r="R438" s="43">
        <v>221</v>
      </c>
      <c r="S438" s="133">
        <f t="shared" ref="S438" si="3429">IFERROR(R438/P437,"-")</f>
        <v>0.2714987714987715</v>
      </c>
      <c r="T438" s="340"/>
      <c r="U438" s="31" t="s">
        <v>87</v>
      </c>
      <c r="V438" s="43">
        <v>166</v>
      </c>
      <c r="W438" s="122">
        <f t="shared" ref="W438" si="3430">IFERROR(V438/T437,"-")</f>
        <v>0.30127041742286753</v>
      </c>
      <c r="X438" s="340"/>
      <c r="Y438" s="31" t="s">
        <v>87</v>
      </c>
      <c r="Z438" s="43">
        <v>79</v>
      </c>
      <c r="AA438" s="122">
        <f t="shared" ref="AA438" si="3431">IFERROR(Z438/X437,"-")</f>
        <v>0.30038022813688214</v>
      </c>
      <c r="AB438" s="340"/>
      <c r="AC438" s="31" t="s">
        <v>87</v>
      </c>
      <c r="AD438" s="43">
        <v>24</v>
      </c>
      <c r="AE438" s="122">
        <f t="shared" ref="AE438" si="3432">IFERROR(AD438/AB437,"-")</f>
        <v>0.22222222222222221</v>
      </c>
      <c r="AF438" s="340"/>
      <c r="AG438" s="31" t="s">
        <v>87</v>
      </c>
      <c r="AH438" s="43">
        <v>759</v>
      </c>
      <c r="AI438" s="133">
        <f t="shared" ref="AI438" si="3433">IFERROR(AH438/AF437,"-")</f>
        <v>0.26640926640926643</v>
      </c>
    </row>
    <row r="439" spans="2:35" s="20" customFormat="1">
      <c r="B439" s="316"/>
      <c r="C439" s="351"/>
      <c r="D439" s="340"/>
      <c r="E439" s="34" t="s">
        <v>88</v>
      </c>
      <c r="F439" s="43">
        <v>0</v>
      </c>
      <c r="G439" s="122" t="str">
        <f t="shared" ref="G439" si="3434">IFERROR(F439/D437,"-")</f>
        <v>-</v>
      </c>
      <c r="H439" s="340"/>
      <c r="I439" s="34" t="s">
        <v>88</v>
      </c>
      <c r="J439" s="43">
        <v>3</v>
      </c>
      <c r="K439" s="122">
        <f t="shared" ref="K439" si="3435">IFERROR(J439/H437,"-")</f>
        <v>0.42857142857142855</v>
      </c>
      <c r="L439" s="340"/>
      <c r="M439" s="34" t="s">
        <v>88</v>
      </c>
      <c r="N439" s="43">
        <v>346</v>
      </c>
      <c r="O439" s="122">
        <f t="shared" ref="O439" si="3436">IFERROR(N439/L437,"-")</f>
        <v>0.31283905967450271</v>
      </c>
      <c r="P439" s="340"/>
      <c r="Q439" s="34" t="s">
        <v>88</v>
      </c>
      <c r="R439" s="43">
        <v>322</v>
      </c>
      <c r="S439" s="133">
        <f t="shared" ref="S439" si="3437">IFERROR(R439/P437,"-")</f>
        <v>0.39557739557739557</v>
      </c>
      <c r="T439" s="340"/>
      <c r="U439" s="34" t="s">
        <v>88</v>
      </c>
      <c r="V439" s="43">
        <v>228</v>
      </c>
      <c r="W439" s="122">
        <f t="shared" ref="W439" si="3438">IFERROR(V439/T437,"-")</f>
        <v>0.41379310344827586</v>
      </c>
      <c r="X439" s="340"/>
      <c r="Y439" s="34" t="s">
        <v>88</v>
      </c>
      <c r="Z439" s="43">
        <v>95</v>
      </c>
      <c r="AA439" s="122">
        <f t="shared" ref="AA439" si="3439">IFERROR(Z439/X437,"-")</f>
        <v>0.36121673003802279</v>
      </c>
      <c r="AB439" s="340"/>
      <c r="AC439" s="34" t="s">
        <v>88</v>
      </c>
      <c r="AD439" s="43">
        <v>37</v>
      </c>
      <c r="AE439" s="122">
        <f t="shared" ref="AE439" si="3440">IFERROR(AD439/AB437,"-")</f>
        <v>0.34259259259259262</v>
      </c>
      <c r="AF439" s="340"/>
      <c r="AG439" s="34" t="s">
        <v>88</v>
      </c>
      <c r="AH439" s="43">
        <v>1031</v>
      </c>
      <c r="AI439" s="133">
        <f t="shared" ref="AI439" si="3441">IFERROR(AH439/AF437,"-")</f>
        <v>0.36188136188136188</v>
      </c>
    </row>
    <row r="440" spans="2:35" s="20" customFormat="1">
      <c r="B440" s="316"/>
      <c r="C440" s="351"/>
      <c r="D440" s="340"/>
      <c r="E440" s="34" t="s">
        <v>89</v>
      </c>
      <c r="F440" s="43">
        <v>0</v>
      </c>
      <c r="G440" s="122" t="str">
        <f t="shared" ref="G440" si="3442">IFERROR(F440/D437,"-")</f>
        <v>-</v>
      </c>
      <c r="H440" s="340"/>
      <c r="I440" s="34" t="s">
        <v>89</v>
      </c>
      <c r="J440" s="43">
        <v>0</v>
      </c>
      <c r="K440" s="122">
        <f t="shared" ref="K440" si="3443">IFERROR(J440/H437,"-")</f>
        <v>0</v>
      </c>
      <c r="L440" s="340"/>
      <c r="M440" s="34" t="s">
        <v>89</v>
      </c>
      <c r="N440" s="43">
        <v>83</v>
      </c>
      <c r="O440" s="122">
        <f t="shared" ref="O440" si="3444">IFERROR(N440/L437,"-")</f>
        <v>7.5045207956600357E-2</v>
      </c>
      <c r="P440" s="340"/>
      <c r="Q440" s="34" t="s">
        <v>89</v>
      </c>
      <c r="R440" s="43">
        <v>105</v>
      </c>
      <c r="S440" s="133">
        <f t="shared" ref="S440" si="3445">IFERROR(R440/P437,"-")</f>
        <v>0.128992628992629</v>
      </c>
      <c r="T440" s="340"/>
      <c r="U440" s="34" t="s">
        <v>89</v>
      </c>
      <c r="V440" s="43">
        <v>92</v>
      </c>
      <c r="W440" s="122">
        <f t="shared" ref="W440" si="3446">IFERROR(V440/T437,"-")</f>
        <v>0.16696914700544466</v>
      </c>
      <c r="X440" s="340"/>
      <c r="Y440" s="34" t="s">
        <v>89</v>
      </c>
      <c r="Z440" s="43">
        <v>55</v>
      </c>
      <c r="AA440" s="122">
        <f t="shared" ref="AA440" si="3447">IFERROR(Z440/X437,"-")</f>
        <v>0.20912547528517111</v>
      </c>
      <c r="AB440" s="340"/>
      <c r="AC440" s="34" t="s">
        <v>89</v>
      </c>
      <c r="AD440" s="43">
        <v>17</v>
      </c>
      <c r="AE440" s="122">
        <f t="shared" ref="AE440" si="3448">IFERROR(AD440/AB437,"-")</f>
        <v>0.15740740740740741</v>
      </c>
      <c r="AF440" s="340"/>
      <c r="AG440" s="34" t="s">
        <v>89</v>
      </c>
      <c r="AH440" s="43">
        <v>352</v>
      </c>
      <c r="AI440" s="133">
        <f t="shared" ref="AI440" si="3449">IFERROR(AH440/AF437,"-")</f>
        <v>0.12355212355212356</v>
      </c>
    </row>
    <row r="441" spans="2:35" s="20" customFormat="1">
      <c r="B441" s="316"/>
      <c r="C441" s="351"/>
      <c r="D441" s="340"/>
      <c r="E441" s="35" t="s">
        <v>90</v>
      </c>
      <c r="F441" s="44">
        <v>0</v>
      </c>
      <c r="G441" s="123" t="str">
        <f t="shared" ref="G441" si="3450">IFERROR(F441/D437,"-")</f>
        <v>-</v>
      </c>
      <c r="H441" s="340"/>
      <c r="I441" s="35" t="s">
        <v>90</v>
      </c>
      <c r="J441" s="44">
        <v>1</v>
      </c>
      <c r="K441" s="123">
        <f t="shared" ref="K441" si="3451">IFERROR(J441/H437,"-")</f>
        <v>0.14285714285714285</v>
      </c>
      <c r="L441" s="340"/>
      <c r="M441" s="35" t="s">
        <v>90</v>
      </c>
      <c r="N441" s="44">
        <v>199</v>
      </c>
      <c r="O441" s="123">
        <f t="shared" ref="O441" si="3452">IFERROR(N441/L437,"-")</f>
        <v>0.17992766726943943</v>
      </c>
      <c r="P441" s="340"/>
      <c r="Q441" s="35" t="s">
        <v>90</v>
      </c>
      <c r="R441" s="44">
        <v>165</v>
      </c>
      <c r="S441" s="134">
        <f t="shared" ref="S441" si="3453">IFERROR(R441/P437,"-")</f>
        <v>0.20270270270270271</v>
      </c>
      <c r="T441" s="340"/>
      <c r="U441" s="35" t="s">
        <v>90</v>
      </c>
      <c r="V441" s="44">
        <v>113</v>
      </c>
      <c r="W441" s="123">
        <f t="shared" ref="W441" si="3454">IFERROR(V441/T437,"-")</f>
        <v>0.20508166969147004</v>
      </c>
      <c r="X441" s="340"/>
      <c r="Y441" s="35" t="s">
        <v>90</v>
      </c>
      <c r="Z441" s="44">
        <v>69</v>
      </c>
      <c r="AA441" s="123">
        <f t="shared" ref="AA441" si="3455">IFERROR(Z441/X437,"-")</f>
        <v>0.26235741444866922</v>
      </c>
      <c r="AB441" s="340"/>
      <c r="AC441" s="35" t="s">
        <v>90</v>
      </c>
      <c r="AD441" s="44">
        <v>25</v>
      </c>
      <c r="AE441" s="123">
        <f t="shared" ref="AE441" si="3456">IFERROR(AD441/AB437,"-")</f>
        <v>0.23148148148148148</v>
      </c>
      <c r="AF441" s="340"/>
      <c r="AG441" s="35" t="s">
        <v>90</v>
      </c>
      <c r="AH441" s="44">
        <v>572</v>
      </c>
      <c r="AI441" s="134">
        <f t="shared" ref="AI441" si="3457">IFERROR(AH441/AF437,"-")</f>
        <v>0.20077220077220076</v>
      </c>
    </row>
    <row r="442" spans="2:35" s="20" customFormat="1" ht="24">
      <c r="B442" s="299"/>
      <c r="C442" s="352"/>
      <c r="D442" s="341"/>
      <c r="E442" s="38" t="s">
        <v>176</v>
      </c>
      <c r="F442" s="45">
        <v>0</v>
      </c>
      <c r="G442" s="124" t="str">
        <f t="shared" ref="G442" si="3458">IFERROR(F442/D437,"-")</f>
        <v>-</v>
      </c>
      <c r="H442" s="341"/>
      <c r="I442" s="38" t="s">
        <v>176</v>
      </c>
      <c r="J442" s="45">
        <v>4</v>
      </c>
      <c r="K442" s="124">
        <f t="shared" ref="K442" si="3459">IFERROR(J442/H437,"-")</f>
        <v>0.5714285714285714</v>
      </c>
      <c r="L442" s="341"/>
      <c r="M442" s="38" t="s">
        <v>176</v>
      </c>
      <c r="N442" s="45">
        <v>637</v>
      </c>
      <c r="O442" s="124">
        <f t="shared" ref="O442" si="3460">IFERROR(N442/L437,"-")</f>
        <v>0.57594936708860756</v>
      </c>
      <c r="P442" s="341"/>
      <c r="Q442" s="38" t="s">
        <v>176</v>
      </c>
      <c r="R442" s="45">
        <v>555</v>
      </c>
      <c r="S442" s="124">
        <f t="shared" ref="S442" si="3461">IFERROR(R442/P437,"-")</f>
        <v>0.68181818181818177</v>
      </c>
      <c r="T442" s="341"/>
      <c r="U442" s="38" t="s">
        <v>176</v>
      </c>
      <c r="V442" s="45">
        <v>393</v>
      </c>
      <c r="W442" s="124">
        <f t="shared" ref="W442" si="3462">IFERROR(V442/T437,"-")</f>
        <v>0.71324863883847545</v>
      </c>
      <c r="X442" s="341"/>
      <c r="Y442" s="38" t="s">
        <v>176</v>
      </c>
      <c r="Z442" s="45">
        <v>201</v>
      </c>
      <c r="AA442" s="124">
        <f t="shared" ref="AA442" si="3463">IFERROR(Z442/X437,"-")</f>
        <v>0.76425855513307983</v>
      </c>
      <c r="AB442" s="341"/>
      <c r="AC442" s="38" t="s">
        <v>176</v>
      </c>
      <c r="AD442" s="45">
        <v>72</v>
      </c>
      <c r="AE442" s="124">
        <f t="shared" ref="AE442" si="3464">IFERROR(AD442/AB437,"-")</f>
        <v>0.66666666666666663</v>
      </c>
      <c r="AF442" s="341"/>
      <c r="AG442" s="38" t="s">
        <v>176</v>
      </c>
      <c r="AH442" s="45">
        <v>1862</v>
      </c>
      <c r="AI442" s="124">
        <f t="shared" ref="AI442" si="3465">IFERROR(AH442/AF437,"-")</f>
        <v>0.65356265356265353</v>
      </c>
    </row>
    <row r="443" spans="2:35" s="20" customFormat="1">
      <c r="B443" s="298">
        <v>74</v>
      </c>
      <c r="C443" s="350" t="s">
        <v>35</v>
      </c>
      <c r="D443" s="339">
        <f>'市区町村別_在宅(医科)'!D80</f>
        <v>2</v>
      </c>
      <c r="E443" s="30" t="s">
        <v>86</v>
      </c>
      <c r="F443" s="242">
        <v>0</v>
      </c>
      <c r="G443" s="121">
        <f t="shared" ref="G443" si="3466">IFERROR(F443/D443,"-")</f>
        <v>0</v>
      </c>
      <c r="H443" s="339">
        <f>'市区町村別_在宅(医科)'!M80</f>
        <v>3</v>
      </c>
      <c r="I443" s="30" t="s">
        <v>86</v>
      </c>
      <c r="J443" s="242">
        <v>0</v>
      </c>
      <c r="K443" s="121">
        <f t="shared" ref="K443" si="3467">IFERROR(J443/H443,"-")</f>
        <v>0</v>
      </c>
      <c r="L443" s="339">
        <f>'市区町村別_在宅(医科)'!V80</f>
        <v>545</v>
      </c>
      <c r="M443" s="30" t="s">
        <v>86</v>
      </c>
      <c r="N443" s="242">
        <v>31</v>
      </c>
      <c r="O443" s="121">
        <f t="shared" ref="O443" si="3468">IFERROR(N443/L443,"-")</f>
        <v>5.6880733944954132E-2</v>
      </c>
      <c r="P443" s="339">
        <f>'市区町村別_在宅(医科)'!AE80</f>
        <v>328</v>
      </c>
      <c r="Q443" s="30" t="s">
        <v>86</v>
      </c>
      <c r="R443" s="242">
        <v>44</v>
      </c>
      <c r="S443" s="132">
        <f t="shared" ref="S443" si="3469">IFERROR(R443/P443,"-")</f>
        <v>0.13414634146341464</v>
      </c>
      <c r="T443" s="339">
        <f>'市区町村別_在宅(医科)'!AN80</f>
        <v>223</v>
      </c>
      <c r="U443" s="30" t="s">
        <v>86</v>
      </c>
      <c r="V443" s="242">
        <v>41</v>
      </c>
      <c r="W443" s="121">
        <f t="shared" ref="W443" si="3470">IFERROR(V443/T443,"-")</f>
        <v>0.18385650224215247</v>
      </c>
      <c r="X443" s="339">
        <f>'市区町村別_在宅(医科)'!AW80</f>
        <v>117</v>
      </c>
      <c r="Y443" s="30" t="s">
        <v>86</v>
      </c>
      <c r="Z443" s="242">
        <v>24</v>
      </c>
      <c r="AA443" s="121">
        <f t="shared" ref="AA443" si="3471">IFERROR(Z443/X443,"-")</f>
        <v>0.20512820512820512</v>
      </c>
      <c r="AB443" s="339">
        <f>'市区町村別_在宅(医科)'!BF80</f>
        <v>69</v>
      </c>
      <c r="AC443" s="30" t="s">
        <v>86</v>
      </c>
      <c r="AD443" s="242">
        <v>13</v>
      </c>
      <c r="AE443" s="121">
        <f t="shared" ref="AE443" si="3472">IFERROR(AD443/AB443,"-")</f>
        <v>0.18840579710144928</v>
      </c>
      <c r="AF443" s="339">
        <f>'市区町村別_在宅(医科)'!BO80</f>
        <v>1287</v>
      </c>
      <c r="AG443" s="30" t="s">
        <v>86</v>
      </c>
      <c r="AH443" s="242">
        <v>153</v>
      </c>
      <c r="AI443" s="132">
        <f t="shared" ref="AI443" si="3473">IFERROR(AH443/AF443,"-")</f>
        <v>0.11888111888111888</v>
      </c>
    </row>
    <row r="444" spans="2:35" s="20" customFormat="1">
      <c r="B444" s="316"/>
      <c r="C444" s="351"/>
      <c r="D444" s="340"/>
      <c r="E444" s="31" t="s">
        <v>87</v>
      </c>
      <c r="F444" s="43">
        <v>1</v>
      </c>
      <c r="G444" s="122">
        <f t="shared" ref="G444" si="3474">IFERROR(F444/D443,"-")</f>
        <v>0.5</v>
      </c>
      <c r="H444" s="340"/>
      <c r="I444" s="31" t="s">
        <v>87</v>
      </c>
      <c r="J444" s="43">
        <v>1</v>
      </c>
      <c r="K444" s="122">
        <f t="shared" ref="K444" si="3475">IFERROR(J444/H443,"-")</f>
        <v>0.33333333333333331</v>
      </c>
      <c r="L444" s="340"/>
      <c r="M444" s="31" t="s">
        <v>87</v>
      </c>
      <c r="N444" s="43">
        <v>112</v>
      </c>
      <c r="O444" s="122">
        <f t="shared" ref="O444" si="3476">IFERROR(N444/L443,"-")</f>
        <v>0.20550458715596331</v>
      </c>
      <c r="P444" s="340"/>
      <c r="Q444" s="31" t="s">
        <v>87</v>
      </c>
      <c r="R444" s="43">
        <v>90</v>
      </c>
      <c r="S444" s="133">
        <f t="shared" ref="S444" si="3477">IFERROR(R444/P443,"-")</f>
        <v>0.27439024390243905</v>
      </c>
      <c r="T444" s="340"/>
      <c r="U444" s="31" t="s">
        <v>87</v>
      </c>
      <c r="V444" s="43">
        <v>64</v>
      </c>
      <c r="W444" s="122">
        <f t="shared" ref="W444" si="3478">IFERROR(V444/T443,"-")</f>
        <v>0.28699551569506726</v>
      </c>
      <c r="X444" s="340"/>
      <c r="Y444" s="31" t="s">
        <v>87</v>
      </c>
      <c r="Z444" s="43">
        <v>27</v>
      </c>
      <c r="AA444" s="122">
        <f t="shared" ref="AA444" si="3479">IFERROR(Z444/X443,"-")</f>
        <v>0.23076923076923078</v>
      </c>
      <c r="AB444" s="340"/>
      <c r="AC444" s="31" t="s">
        <v>87</v>
      </c>
      <c r="AD444" s="43">
        <v>14</v>
      </c>
      <c r="AE444" s="122">
        <f t="shared" ref="AE444" si="3480">IFERROR(AD444/AB443,"-")</f>
        <v>0.20289855072463769</v>
      </c>
      <c r="AF444" s="340"/>
      <c r="AG444" s="31" t="s">
        <v>87</v>
      </c>
      <c r="AH444" s="43">
        <v>309</v>
      </c>
      <c r="AI444" s="133">
        <f t="shared" ref="AI444" si="3481">IFERROR(AH444/AF443,"-")</f>
        <v>0.2400932400932401</v>
      </c>
    </row>
    <row r="445" spans="2:35" s="20" customFormat="1">
      <c r="B445" s="316"/>
      <c r="C445" s="351"/>
      <c r="D445" s="340"/>
      <c r="E445" s="34" t="s">
        <v>88</v>
      </c>
      <c r="F445" s="43">
        <v>0</v>
      </c>
      <c r="G445" s="122">
        <f t="shared" ref="G445" si="3482">IFERROR(F445/D443,"-")</f>
        <v>0</v>
      </c>
      <c r="H445" s="340"/>
      <c r="I445" s="34" t="s">
        <v>88</v>
      </c>
      <c r="J445" s="43">
        <v>3</v>
      </c>
      <c r="K445" s="122">
        <f t="shared" ref="K445" si="3483">IFERROR(J445/H443,"-")</f>
        <v>1</v>
      </c>
      <c r="L445" s="340"/>
      <c r="M445" s="34" t="s">
        <v>88</v>
      </c>
      <c r="N445" s="43">
        <v>169</v>
      </c>
      <c r="O445" s="122">
        <f t="shared" ref="O445" si="3484">IFERROR(N445/L443,"-")</f>
        <v>0.31009174311926607</v>
      </c>
      <c r="P445" s="340"/>
      <c r="Q445" s="34" t="s">
        <v>88</v>
      </c>
      <c r="R445" s="43">
        <v>137</v>
      </c>
      <c r="S445" s="133">
        <f t="shared" ref="S445" si="3485">IFERROR(R445/P443,"-")</f>
        <v>0.41768292682926828</v>
      </c>
      <c r="T445" s="340"/>
      <c r="U445" s="34" t="s">
        <v>88</v>
      </c>
      <c r="V445" s="43">
        <v>76</v>
      </c>
      <c r="W445" s="122">
        <f t="shared" ref="W445" si="3486">IFERROR(V445/T443,"-")</f>
        <v>0.34080717488789236</v>
      </c>
      <c r="X445" s="340"/>
      <c r="Y445" s="34" t="s">
        <v>88</v>
      </c>
      <c r="Z445" s="43">
        <v>34</v>
      </c>
      <c r="AA445" s="122">
        <f t="shared" ref="AA445" si="3487">IFERROR(Z445/X443,"-")</f>
        <v>0.29059829059829062</v>
      </c>
      <c r="AB445" s="340"/>
      <c r="AC445" s="34" t="s">
        <v>88</v>
      </c>
      <c r="AD445" s="43">
        <v>17</v>
      </c>
      <c r="AE445" s="122">
        <f t="shared" ref="AE445" si="3488">IFERROR(AD445/AB443,"-")</f>
        <v>0.24637681159420291</v>
      </c>
      <c r="AF445" s="340"/>
      <c r="AG445" s="34" t="s">
        <v>88</v>
      </c>
      <c r="AH445" s="43">
        <v>436</v>
      </c>
      <c r="AI445" s="133">
        <f t="shared" ref="AI445" si="3489">IFERROR(AH445/AF443,"-")</f>
        <v>0.33877233877233875</v>
      </c>
    </row>
    <row r="446" spans="2:35" s="20" customFormat="1">
      <c r="B446" s="316"/>
      <c r="C446" s="351"/>
      <c r="D446" s="340"/>
      <c r="E446" s="34" t="s">
        <v>89</v>
      </c>
      <c r="F446" s="43">
        <v>0</v>
      </c>
      <c r="G446" s="122">
        <f t="shared" ref="G446" si="3490">IFERROR(F446/D443,"-")</f>
        <v>0</v>
      </c>
      <c r="H446" s="340"/>
      <c r="I446" s="34" t="s">
        <v>89</v>
      </c>
      <c r="J446" s="43">
        <v>0</v>
      </c>
      <c r="K446" s="122">
        <f t="shared" ref="K446" si="3491">IFERROR(J446/H443,"-")</f>
        <v>0</v>
      </c>
      <c r="L446" s="340"/>
      <c r="M446" s="34" t="s">
        <v>89</v>
      </c>
      <c r="N446" s="43">
        <v>44</v>
      </c>
      <c r="O446" s="122">
        <f t="shared" ref="O446" si="3492">IFERROR(N446/L443,"-")</f>
        <v>8.0733944954128445E-2</v>
      </c>
      <c r="P446" s="340"/>
      <c r="Q446" s="34" t="s">
        <v>89</v>
      </c>
      <c r="R446" s="43">
        <v>43</v>
      </c>
      <c r="S446" s="133">
        <f t="shared" ref="S446" si="3493">IFERROR(R446/P443,"-")</f>
        <v>0.13109756097560976</v>
      </c>
      <c r="T446" s="340"/>
      <c r="U446" s="34" t="s">
        <v>89</v>
      </c>
      <c r="V446" s="43">
        <v>33</v>
      </c>
      <c r="W446" s="122">
        <f t="shared" ref="W446" si="3494">IFERROR(V446/T443,"-")</f>
        <v>0.14798206278026907</v>
      </c>
      <c r="X446" s="340"/>
      <c r="Y446" s="34" t="s">
        <v>89</v>
      </c>
      <c r="Z446" s="43">
        <v>20</v>
      </c>
      <c r="AA446" s="122">
        <f t="shared" ref="AA446" si="3495">IFERROR(Z446/X443,"-")</f>
        <v>0.17094017094017094</v>
      </c>
      <c r="AB446" s="340"/>
      <c r="AC446" s="34" t="s">
        <v>89</v>
      </c>
      <c r="AD446" s="43">
        <v>9</v>
      </c>
      <c r="AE446" s="122">
        <f t="shared" ref="AE446" si="3496">IFERROR(AD446/AB443,"-")</f>
        <v>0.13043478260869565</v>
      </c>
      <c r="AF446" s="340"/>
      <c r="AG446" s="34" t="s">
        <v>89</v>
      </c>
      <c r="AH446" s="43">
        <v>149</v>
      </c>
      <c r="AI446" s="133">
        <f t="shared" ref="AI446" si="3497">IFERROR(AH446/AF443,"-")</f>
        <v>0.11577311577311578</v>
      </c>
    </row>
    <row r="447" spans="2:35" s="20" customFormat="1">
      <c r="B447" s="316"/>
      <c r="C447" s="351"/>
      <c r="D447" s="340"/>
      <c r="E447" s="35" t="s">
        <v>90</v>
      </c>
      <c r="F447" s="44">
        <v>0</v>
      </c>
      <c r="G447" s="123">
        <f t="shared" ref="G447" si="3498">IFERROR(F447/D443,"-")</f>
        <v>0</v>
      </c>
      <c r="H447" s="340"/>
      <c r="I447" s="35" t="s">
        <v>90</v>
      </c>
      <c r="J447" s="44">
        <v>2</v>
      </c>
      <c r="K447" s="123">
        <f t="shared" ref="K447" si="3499">IFERROR(J447/H443,"-")</f>
        <v>0.66666666666666663</v>
      </c>
      <c r="L447" s="340"/>
      <c r="M447" s="35" t="s">
        <v>90</v>
      </c>
      <c r="N447" s="44">
        <v>91</v>
      </c>
      <c r="O447" s="123">
        <f t="shared" ref="O447" si="3500">IFERROR(N447/L443,"-")</f>
        <v>0.16697247706422019</v>
      </c>
      <c r="P447" s="340"/>
      <c r="Q447" s="35" t="s">
        <v>90</v>
      </c>
      <c r="R447" s="44">
        <v>68</v>
      </c>
      <c r="S447" s="134">
        <f t="shared" ref="S447" si="3501">IFERROR(R447/P443,"-")</f>
        <v>0.2073170731707317</v>
      </c>
      <c r="T447" s="340"/>
      <c r="U447" s="35" t="s">
        <v>90</v>
      </c>
      <c r="V447" s="44">
        <v>53</v>
      </c>
      <c r="W447" s="123">
        <f t="shared" ref="W447" si="3502">IFERROR(V447/T443,"-")</f>
        <v>0.23766816143497757</v>
      </c>
      <c r="X447" s="340"/>
      <c r="Y447" s="35" t="s">
        <v>90</v>
      </c>
      <c r="Z447" s="44">
        <v>35</v>
      </c>
      <c r="AA447" s="123">
        <f t="shared" ref="AA447" si="3503">IFERROR(Z447/X443,"-")</f>
        <v>0.29914529914529914</v>
      </c>
      <c r="AB447" s="340"/>
      <c r="AC447" s="35" t="s">
        <v>90</v>
      </c>
      <c r="AD447" s="44">
        <v>17</v>
      </c>
      <c r="AE447" s="123">
        <f t="shared" ref="AE447" si="3504">IFERROR(AD447/AB443,"-")</f>
        <v>0.24637681159420291</v>
      </c>
      <c r="AF447" s="340"/>
      <c r="AG447" s="35" t="s">
        <v>90</v>
      </c>
      <c r="AH447" s="44">
        <v>266</v>
      </c>
      <c r="AI447" s="134">
        <f t="shared" ref="AI447" si="3505">IFERROR(AH447/AF443,"-")</f>
        <v>0.20668220668220669</v>
      </c>
    </row>
    <row r="448" spans="2:35" s="20" customFormat="1" ht="24.75" thickBot="1">
      <c r="B448" s="323"/>
      <c r="C448" s="356"/>
      <c r="D448" s="357"/>
      <c r="E448" s="130" t="s">
        <v>176</v>
      </c>
      <c r="F448" s="244">
        <v>1</v>
      </c>
      <c r="G448" s="131">
        <f>IFERROR(F448/D443,"-")</f>
        <v>0.5</v>
      </c>
      <c r="H448" s="357"/>
      <c r="I448" s="130" t="s">
        <v>176</v>
      </c>
      <c r="J448" s="244">
        <v>3</v>
      </c>
      <c r="K448" s="131">
        <f>IFERROR(J448/H443,"-")</f>
        <v>1</v>
      </c>
      <c r="L448" s="357"/>
      <c r="M448" s="130" t="s">
        <v>176</v>
      </c>
      <c r="N448" s="244">
        <v>295</v>
      </c>
      <c r="O448" s="131">
        <f>IFERROR(N448/L443,"-")</f>
        <v>0.54128440366972475</v>
      </c>
      <c r="P448" s="357"/>
      <c r="Q448" s="130" t="s">
        <v>176</v>
      </c>
      <c r="R448" s="244">
        <v>227</v>
      </c>
      <c r="S448" s="131">
        <f>IFERROR(R448/P443,"-")</f>
        <v>0.69207317073170727</v>
      </c>
      <c r="T448" s="357"/>
      <c r="U448" s="130" t="s">
        <v>176</v>
      </c>
      <c r="V448" s="244">
        <v>152</v>
      </c>
      <c r="W448" s="131">
        <f>IFERROR(V448/T443,"-")</f>
        <v>0.68161434977578472</v>
      </c>
      <c r="X448" s="357"/>
      <c r="Y448" s="130" t="s">
        <v>176</v>
      </c>
      <c r="Z448" s="244">
        <v>83</v>
      </c>
      <c r="AA448" s="131">
        <f>IFERROR(Z448/X443,"-")</f>
        <v>0.70940170940170943</v>
      </c>
      <c r="AB448" s="357"/>
      <c r="AC448" s="130" t="s">
        <v>176</v>
      </c>
      <c r="AD448" s="244">
        <v>42</v>
      </c>
      <c r="AE448" s="131">
        <f>IFERROR(AD448/AB443,"-")</f>
        <v>0.60869565217391308</v>
      </c>
      <c r="AF448" s="357"/>
      <c r="AG448" s="130" t="s">
        <v>176</v>
      </c>
      <c r="AH448" s="244">
        <v>803</v>
      </c>
      <c r="AI448" s="131">
        <f>IFERROR(AH448/AF443,"-")</f>
        <v>0.62393162393162394</v>
      </c>
    </row>
    <row r="449" spans="2:35" s="20" customFormat="1" ht="12.75" thickTop="1">
      <c r="B449" s="353" t="s">
        <v>128</v>
      </c>
      <c r="C449" s="353"/>
      <c r="D449" s="340">
        <f>'在宅(医科)'!C6</f>
        <v>4073</v>
      </c>
      <c r="E449" s="31" t="s">
        <v>86</v>
      </c>
      <c r="F449" s="127">
        <f>地区別_介護の要因疾病!F53</f>
        <v>234</v>
      </c>
      <c r="G449" s="128">
        <f>地区別_介護の要因疾病!G53</f>
        <v>5.7451509943530564E-2</v>
      </c>
      <c r="H449" s="340">
        <f>'在宅(医科)'!C7</f>
        <v>8246</v>
      </c>
      <c r="I449" s="31" t="s">
        <v>86</v>
      </c>
      <c r="J449" s="127">
        <f>地区別_介護の要因疾病!J53</f>
        <v>612</v>
      </c>
      <c r="K449" s="128">
        <f>地区別_介護の要因疾病!K53</f>
        <v>7.4217802570943486E-2</v>
      </c>
      <c r="L449" s="340">
        <f>'在宅(医科)'!C8</f>
        <v>502368</v>
      </c>
      <c r="M449" s="31" t="s">
        <v>86</v>
      </c>
      <c r="N449" s="127">
        <f>地区別_介護の要因疾病!N53</f>
        <v>33304</v>
      </c>
      <c r="O449" s="128">
        <f>地区別_介護の要因疾病!O53</f>
        <v>6.6294031466972422E-2</v>
      </c>
      <c r="P449" s="340">
        <f>'在宅(医科)'!C9</f>
        <v>364377</v>
      </c>
      <c r="Q449" s="31" t="s">
        <v>86</v>
      </c>
      <c r="R449" s="127">
        <f>地区別_介護の要因疾病!R53</f>
        <v>51394</v>
      </c>
      <c r="S449" s="129">
        <f>地区別_介護の要因疾病!S53</f>
        <v>0.14104622410305809</v>
      </c>
      <c r="T449" s="340">
        <f>'在宅(医科)'!C10</f>
        <v>229658</v>
      </c>
      <c r="U449" s="31" t="s">
        <v>86</v>
      </c>
      <c r="V449" s="127">
        <f>地区別_介護の要因疾病!V53</f>
        <v>53595</v>
      </c>
      <c r="W449" s="128">
        <f>地区別_介護の要因疾病!W53</f>
        <v>0.23336874831270846</v>
      </c>
      <c r="X449" s="340">
        <f>'在宅(医科)'!C11</f>
        <v>105915</v>
      </c>
      <c r="Y449" s="31" t="s">
        <v>86</v>
      </c>
      <c r="Z449" s="127">
        <f>地区別_介護の要因疾病!Z53</f>
        <v>31671</v>
      </c>
      <c r="AA449" s="128">
        <f>地区別_介護の要因疾病!AA53</f>
        <v>0.29902280130293157</v>
      </c>
      <c r="AB449" s="340">
        <f>'在宅(医科)'!C12</f>
        <v>38029</v>
      </c>
      <c r="AC449" s="31" t="s">
        <v>86</v>
      </c>
      <c r="AD449" s="127">
        <f>地区別_介護の要因疾病!AD53</f>
        <v>11474</v>
      </c>
      <c r="AE449" s="128">
        <f>地区別_介護の要因疾病!AE53</f>
        <v>0.30171711062610113</v>
      </c>
      <c r="AF449" s="340">
        <f>'在宅(医科)'!C13</f>
        <v>1252666</v>
      </c>
      <c r="AG449" s="31" t="s">
        <v>86</v>
      </c>
      <c r="AH449" s="127">
        <f>地区別_介護の要因疾病!AH53</f>
        <v>182284</v>
      </c>
      <c r="AI449" s="129">
        <f>地区別_介護の要因疾病!AI53</f>
        <v>0.14551684168006476</v>
      </c>
    </row>
    <row r="450" spans="2:35" s="20" customFormat="1">
      <c r="B450" s="270"/>
      <c r="C450" s="270"/>
      <c r="D450" s="340"/>
      <c r="E450" s="31" t="s">
        <v>87</v>
      </c>
      <c r="F450" s="43">
        <f>地区別_介護の要因疾病!F54</f>
        <v>1333</v>
      </c>
      <c r="G450" s="32">
        <f>地区別_介護の要因疾病!G54</f>
        <v>0.32727719125951388</v>
      </c>
      <c r="H450" s="354"/>
      <c r="I450" s="31" t="s">
        <v>87</v>
      </c>
      <c r="J450" s="43">
        <f>地区別_介護の要因疾病!J54</f>
        <v>3151</v>
      </c>
      <c r="K450" s="32">
        <f>地区別_介護の要因疾病!K54</f>
        <v>0.38212466650497212</v>
      </c>
      <c r="L450" s="354"/>
      <c r="M450" s="31" t="s">
        <v>87</v>
      </c>
      <c r="N450" s="43">
        <f>地区別_介護の要因疾病!N54</f>
        <v>120325</v>
      </c>
      <c r="O450" s="32">
        <f>地区別_介護の要因疾病!O54</f>
        <v>0.2395156538633034</v>
      </c>
      <c r="P450" s="354"/>
      <c r="Q450" s="31" t="s">
        <v>87</v>
      </c>
      <c r="R450" s="43">
        <f>地区別_介護の要因疾病!R54</f>
        <v>113198</v>
      </c>
      <c r="S450" s="33">
        <f>地区別_介護の要因疾病!S54</f>
        <v>0.31066175966101045</v>
      </c>
      <c r="T450" s="354"/>
      <c r="U450" s="31" t="s">
        <v>87</v>
      </c>
      <c r="V450" s="43">
        <f>地区別_介護の要因疾病!V54</f>
        <v>79301</v>
      </c>
      <c r="W450" s="32">
        <f>地区別_介護の要因疾病!W54</f>
        <v>0.34530040320824879</v>
      </c>
      <c r="X450" s="354"/>
      <c r="Y450" s="31" t="s">
        <v>87</v>
      </c>
      <c r="Z450" s="43">
        <f>地区別_介護の要因疾病!Z54</f>
        <v>35877</v>
      </c>
      <c r="AA450" s="32">
        <f>地区別_介護の要因疾病!AA54</f>
        <v>0.33873389038379831</v>
      </c>
      <c r="AB450" s="354"/>
      <c r="AC450" s="31" t="s">
        <v>87</v>
      </c>
      <c r="AD450" s="43">
        <f>地区別_介護の要因疾病!AD54</f>
        <v>11717</v>
      </c>
      <c r="AE450" s="32">
        <f>地区別_介護の要因疾病!AE54</f>
        <v>0.30810697099581896</v>
      </c>
      <c r="AF450" s="354"/>
      <c r="AG450" s="31" t="s">
        <v>87</v>
      </c>
      <c r="AH450" s="43">
        <f>地区別_介護の要因疾病!AH54</f>
        <v>364902</v>
      </c>
      <c r="AI450" s="33">
        <f>地区別_介護の要因疾病!AI54</f>
        <v>0.29130031468883166</v>
      </c>
    </row>
    <row r="451" spans="2:35" s="20" customFormat="1">
      <c r="B451" s="270"/>
      <c r="C451" s="270"/>
      <c r="D451" s="340"/>
      <c r="E451" s="34" t="s">
        <v>88</v>
      </c>
      <c r="F451" s="43">
        <f>地区別_介護の要因疾病!F55</f>
        <v>1201</v>
      </c>
      <c r="G451" s="32">
        <f>地区別_介護の要因疾病!G55</f>
        <v>0.29486864718880434</v>
      </c>
      <c r="H451" s="354"/>
      <c r="I451" s="34" t="s">
        <v>88</v>
      </c>
      <c r="J451" s="43">
        <f>地区別_介護の要因疾病!J55</f>
        <v>2883</v>
      </c>
      <c r="K451" s="32">
        <f>地区別_介護の要因疾病!K55</f>
        <v>0.34962406015037595</v>
      </c>
      <c r="L451" s="354"/>
      <c r="M451" s="34" t="s">
        <v>88</v>
      </c>
      <c r="N451" s="43">
        <f>地区別_介護の要因疾病!N55</f>
        <v>179575</v>
      </c>
      <c r="O451" s="32">
        <f>地区別_介護の要因疾病!O55</f>
        <v>0.35745708325371045</v>
      </c>
      <c r="P451" s="354"/>
      <c r="Q451" s="34" t="s">
        <v>88</v>
      </c>
      <c r="R451" s="43">
        <f>地区別_介護の要因疾病!R55</f>
        <v>156415</v>
      </c>
      <c r="S451" s="33">
        <f>地区別_介護の要因疾病!S55</f>
        <v>0.42926694055881681</v>
      </c>
      <c r="T451" s="354"/>
      <c r="U451" s="34" t="s">
        <v>88</v>
      </c>
      <c r="V451" s="43">
        <f>地区別_介護の要因疾病!V55</f>
        <v>101427</v>
      </c>
      <c r="W451" s="32">
        <f>地区別_介護の要因疾病!W55</f>
        <v>0.44164366144440864</v>
      </c>
      <c r="X451" s="354"/>
      <c r="Y451" s="34" t="s">
        <v>88</v>
      </c>
      <c r="Z451" s="43">
        <f>地区別_介護の要因疾病!Z55</f>
        <v>42091</v>
      </c>
      <c r="AA451" s="32">
        <f>地区別_介護の要因疾病!AA55</f>
        <v>0.39740357834112261</v>
      </c>
      <c r="AB451" s="354"/>
      <c r="AC451" s="34" t="s">
        <v>88</v>
      </c>
      <c r="AD451" s="43">
        <f>地区別_介護の要因疾病!AD55</f>
        <v>12061</v>
      </c>
      <c r="AE451" s="32">
        <f>地区別_介護の要因疾病!AE55</f>
        <v>0.31715269925583106</v>
      </c>
      <c r="AF451" s="354"/>
      <c r="AG451" s="34" t="s">
        <v>88</v>
      </c>
      <c r="AH451" s="43">
        <f>地区別_介護の要因疾病!AH55</f>
        <v>495653</v>
      </c>
      <c r="AI451" s="33">
        <f>地区別_介護の要因疾病!AI55</f>
        <v>0.39567849690180784</v>
      </c>
    </row>
    <row r="452" spans="2:35" s="20" customFormat="1">
      <c r="B452" s="270"/>
      <c r="C452" s="270"/>
      <c r="D452" s="340"/>
      <c r="E452" s="34" t="s">
        <v>89</v>
      </c>
      <c r="F452" s="43">
        <f>地区別_介護の要因疾病!F56</f>
        <v>333</v>
      </c>
      <c r="G452" s="32">
        <f>地区別_介護の要因疾病!G56</f>
        <v>8.1757917996562735E-2</v>
      </c>
      <c r="H452" s="354"/>
      <c r="I452" s="34" t="s">
        <v>89</v>
      </c>
      <c r="J452" s="43">
        <f>地区別_介護の要因疾病!J56</f>
        <v>813</v>
      </c>
      <c r="K452" s="32">
        <f>地区別_介護の要因疾病!K56</f>
        <v>9.8593257336890616E-2</v>
      </c>
      <c r="L452" s="354"/>
      <c r="M452" s="34" t="s">
        <v>89</v>
      </c>
      <c r="N452" s="43">
        <f>地区別_介護の要因疾病!N56</f>
        <v>39756</v>
      </c>
      <c r="O452" s="32">
        <f>地区別_介護の要因疾病!O56</f>
        <v>7.9137206191477169E-2</v>
      </c>
      <c r="P452" s="354"/>
      <c r="Q452" s="34" t="s">
        <v>89</v>
      </c>
      <c r="R452" s="43">
        <f>地区別_介護の要因疾病!R56</f>
        <v>46469</v>
      </c>
      <c r="S452" s="33">
        <f>地区別_介護の要因疾病!S56</f>
        <v>0.12753000326584829</v>
      </c>
      <c r="T452" s="354"/>
      <c r="U452" s="34" t="s">
        <v>89</v>
      </c>
      <c r="V452" s="43">
        <f>地区別_介護の要因疾病!V56</f>
        <v>40410</v>
      </c>
      <c r="W452" s="32">
        <f>地区別_介護の要因疾病!W56</f>
        <v>0.1759572930183142</v>
      </c>
      <c r="X452" s="354"/>
      <c r="Y452" s="34" t="s">
        <v>89</v>
      </c>
      <c r="Z452" s="43">
        <f>地区別_介護の要因疾病!Z56</f>
        <v>21494</v>
      </c>
      <c r="AA452" s="32">
        <f>地区別_介護の要因疾病!AA56</f>
        <v>0.20293631685785771</v>
      </c>
      <c r="AB452" s="354"/>
      <c r="AC452" s="34" t="s">
        <v>89</v>
      </c>
      <c r="AD452" s="43">
        <f>地区別_介護の要因疾病!AD56</f>
        <v>7635</v>
      </c>
      <c r="AE452" s="32">
        <f>地区別_介護の要因疾病!AE56</f>
        <v>0.20076783507323359</v>
      </c>
      <c r="AF452" s="354"/>
      <c r="AG452" s="34" t="s">
        <v>89</v>
      </c>
      <c r="AH452" s="43">
        <f>地区別_介護の要因疾病!AH56</f>
        <v>156910</v>
      </c>
      <c r="AI452" s="33">
        <f>地区別_介護の要因疾病!AI56</f>
        <v>0.12526084367261506</v>
      </c>
    </row>
    <row r="453" spans="2:35" s="20" customFormat="1">
      <c r="B453" s="270"/>
      <c r="C453" s="270"/>
      <c r="D453" s="340"/>
      <c r="E453" s="35" t="s">
        <v>90</v>
      </c>
      <c r="F453" s="44">
        <f>地区別_介護の要因疾病!F57</f>
        <v>1093</v>
      </c>
      <c r="G453" s="36">
        <f>地区別_介護の要因疾病!G57</f>
        <v>0.26835256567640559</v>
      </c>
      <c r="H453" s="354"/>
      <c r="I453" s="35" t="s">
        <v>90</v>
      </c>
      <c r="J453" s="44">
        <f>地区別_介護の要因疾病!J57</f>
        <v>2649</v>
      </c>
      <c r="K453" s="36">
        <f>地区別_介護の要因疾病!K57</f>
        <v>0.3212466650497211</v>
      </c>
      <c r="L453" s="354"/>
      <c r="M453" s="35" t="s">
        <v>90</v>
      </c>
      <c r="N453" s="44">
        <f>地区別_介護の要因疾病!N57</f>
        <v>109240</v>
      </c>
      <c r="O453" s="36">
        <f>地区別_介護の要因疾病!O57</f>
        <v>0.2174501560608956</v>
      </c>
      <c r="P453" s="354"/>
      <c r="Q453" s="35" t="s">
        <v>90</v>
      </c>
      <c r="R453" s="44">
        <f>地区別_介護の要因疾病!R57</f>
        <v>99715</v>
      </c>
      <c r="S453" s="37">
        <f>地区別_介護の要因疾病!S57</f>
        <v>0.27365887528576172</v>
      </c>
      <c r="T453" s="354"/>
      <c r="U453" s="35" t="s">
        <v>90</v>
      </c>
      <c r="V453" s="44">
        <f>地区別_介護の要因疾病!V57</f>
        <v>70676</v>
      </c>
      <c r="W453" s="36">
        <f>地区別_介護の要因疾病!W57</f>
        <v>0.3077445593012218</v>
      </c>
      <c r="X453" s="354"/>
      <c r="Y453" s="35" t="s">
        <v>90</v>
      </c>
      <c r="Z453" s="44">
        <f>地区別_介護の要因疾病!Z57</f>
        <v>33306</v>
      </c>
      <c r="AA453" s="36">
        <f>地区別_介護の要因疾病!AA57</f>
        <v>0.3144597082566209</v>
      </c>
      <c r="AB453" s="354"/>
      <c r="AC453" s="35" t="s">
        <v>90</v>
      </c>
      <c r="AD453" s="44">
        <f>地区別_介護の要因疾病!AD57</f>
        <v>10932</v>
      </c>
      <c r="AE453" s="36">
        <f>地区別_介護の要因疾病!AE57</f>
        <v>0.28746482947224489</v>
      </c>
      <c r="AF453" s="354"/>
      <c r="AG453" s="35" t="s">
        <v>90</v>
      </c>
      <c r="AH453" s="44">
        <f>地区別_介護の要因疾病!AH57</f>
        <v>327611</v>
      </c>
      <c r="AI453" s="37">
        <f>地区別_介護の要因疾病!AI57</f>
        <v>0.26153100666897638</v>
      </c>
    </row>
    <row r="454" spans="2:35" ht="24">
      <c r="B454" s="270"/>
      <c r="C454" s="270"/>
      <c r="D454" s="341"/>
      <c r="E454" s="38" t="s">
        <v>176</v>
      </c>
      <c r="F454" s="45">
        <f>地区別_介護の要因疾病!F58</f>
        <v>2658</v>
      </c>
      <c r="G454" s="39">
        <f>地区別_介護の要因疾病!G58</f>
        <v>0.65259022833292413</v>
      </c>
      <c r="H454" s="355"/>
      <c r="I454" s="38" t="s">
        <v>176</v>
      </c>
      <c r="J454" s="45">
        <f>地区別_介護の要因疾病!J58</f>
        <v>5950</v>
      </c>
      <c r="K454" s="39">
        <f>地区別_介護の要因疾病!K58</f>
        <v>0.72156196943972839</v>
      </c>
      <c r="L454" s="355"/>
      <c r="M454" s="38" t="s">
        <v>176</v>
      </c>
      <c r="N454" s="45">
        <f>地区別_介護の要因疾病!N58</f>
        <v>301862</v>
      </c>
      <c r="O454" s="39">
        <f>地区別_介護の要因疾病!O58</f>
        <v>0.6008782406522708</v>
      </c>
      <c r="P454" s="355"/>
      <c r="Q454" s="38" t="s">
        <v>176</v>
      </c>
      <c r="R454" s="45">
        <f>地区別_介護の要因疾病!R58</f>
        <v>262031</v>
      </c>
      <c r="S454" s="39">
        <f>地区別_介護の要因疾病!S58</f>
        <v>0.71912058115632982</v>
      </c>
      <c r="T454" s="355"/>
      <c r="U454" s="38" t="s">
        <v>176</v>
      </c>
      <c r="V454" s="45">
        <f>地区別_介護の要因疾病!V58</f>
        <v>178610</v>
      </c>
      <c r="W454" s="39">
        <f>地区別_介護の要因疾病!W58</f>
        <v>0.77772165567931451</v>
      </c>
      <c r="X454" s="355"/>
      <c r="Y454" s="38" t="s">
        <v>176</v>
      </c>
      <c r="Z454" s="45">
        <f>地区別_介護の要因疾病!Z58</f>
        <v>82744</v>
      </c>
      <c r="AA454" s="39">
        <f>地区別_介護の要因疾病!AA58</f>
        <v>0.78123023178964268</v>
      </c>
      <c r="AB454" s="355"/>
      <c r="AC454" s="38" t="s">
        <v>176</v>
      </c>
      <c r="AD454" s="45">
        <f>地区別_介護の要因疾病!AD58</f>
        <v>27601</v>
      </c>
      <c r="AE454" s="39">
        <f>地区別_介護の要因疾病!AE58</f>
        <v>0.72578821425754025</v>
      </c>
      <c r="AF454" s="355"/>
      <c r="AG454" s="38" t="s">
        <v>176</v>
      </c>
      <c r="AH454" s="45">
        <f>地区別_介護の要因疾病!AH58</f>
        <v>861456</v>
      </c>
      <c r="AI454" s="39">
        <f>地区別_介護の要因疾病!AI58</f>
        <v>0.68769807754022216</v>
      </c>
    </row>
  </sheetData>
  <mergeCells count="762">
    <mergeCell ref="AF449:AF454"/>
    <mergeCell ref="AL4:AM4"/>
    <mergeCell ref="T443:T448"/>
    <mergeCell ref="X443:X448"/>
    <mergeCell ref="AB443:AB448"/>
    <mergeCell ref="AF443:AF448"/>
    <mergeCell ref="AF437:AF442"/>
    <mergeCell ref="T431:T436"/>
    <mergeCell ref="X431:X436"/>
    <mergeCell ref="AB431:AB436"/>
    <mergeCell ref="AF431:AF436"/>
    <mergeCell ref="T425:T430"/>
    <mergeCell ref="X425:X430"/>
    <mergeCell ref="AB425:AB430"/>
    <mergeCell ref="AF425:AF430"/>
    <mergeCell ref="AF419:AF424"/>
    <mergeCell ref="T413:T418"/>
    <mergeCell ref="X413:X418"/>
    <mergeCell ref="AB413:AB418"/>
    <mergeCell ref="AF413:AF418"/>
    <mergeCell ref="T407:T412"/>
    <mergeCell ref="T419:T424"/>
    <mergeCell ref="X419:X424"/>
    <mergeCell ref="AB419:AB424"/>
    <mergeCell ref="B449:C454"/>
    <mergeCell ref="D449:D454"/>
    <mergeCell ref="H449:H454"/>
    <mergeCell ref="L449:L454"/>
    <mergeCell ref="P449:P454"/>
    <mergeCell ref="T449:T454"/>
    <mergeCell ref="T437:T442"/>
    <mergeCell ref="X437:X442"/>
    <mergeCell ref="AB437:AB442"/>
    <mergeCell ref="B443:B448"/>
    <mergeCell ref="C443:C448"/>
    <mergeCell ref="D443:D448"/>
    <mergeCell ref="H443:H448"/>
    <mergeCell ref="L443:L448"/>
    <mergeCell ref="P443:P448"/>
    <mergeCell ref="B437:B442"/>
    <mergeCell ref="C437:C442"/>
    <mergeCell ref="D437:D442"/>
    <mergeCell ref="H437:H442"/>
    <mergeCell ref="L437:L442"/>
    <mergeCell ref="P437:P442"/>
    <mergeCell ref="X449:X454"/>
    <mergeCell ref="AB449:AB454"/>
    <mergeCell ref="B413:B418"/>
    <mergeCell ref="C413:C418"/>
    <mergeCell ref="D413:D418"/>
    <mergeCell ref="H413:H418"/>
    <mergeCell ref="L413:L418"/>
    <mergeCell ref="P413:P418"/>
    <mergeCell ref="B431:B436"/>
    <mergeCell ref="C431:C436"/>
    <mergeCell ref="D431:D436"/>
    <mergeCell ref="H431:H436"/>
    <mergeCell ref="L431:L436"/>
    <mergeCell ref="P431:P436"/>
    <mergeCell ref="B425:B430"/>
    <mergeCell ref="C425:C430"/>
    <mergeCell ref="D425:D430"/>
    <mergeCell ref="H425:H430"/>
    <mergeCell ref="L425:L430"/>
    <mergeCell ref="P425:P430"/>
    <mergeCell ref="B419:B424"/>
    <mergeCell ref="C419:C424"/>
    <mergeCell ref="D419:D424"/>
    <mergeCell ref="H419:H424"/>
    <mergeCell ref="L419:L424"/>
    <mergeCell ref="P419:P424"/>
    <mergeCell ref="B407:B412"/>
    <mergeCell ref="C407:C412"/>
    <mergeCell ref="D407:D412"/>
    <mergeCell ref="H407:H412"/>
    <mergeCell ref="L407:L412"/>
    <mergeCell ref="P407:P412"/>
    <mergeCell ref="X407:X412"/>
    <mergeCell ref="AB407:AB412"/>
    <mergeCell ref="AF407:AF412"/>
    <mergeCell ref="AF395:AF400"/>
    <mergeCell ref="B401:B406"/>
    <mergeCell ref="C401:C406"/>
    <mergeCell ref="D401:D406"/>
    <mergeCell ref="H401:H406"/>
    <mergeCell ref="L401:L406"/>
    <mergeCell ref="P401:P406"/>
    <mergeCell ref="T401:T406"/>
    <mergeCell ref="X401:X406"/>
    <mergeCell ref="AB401:AB406"/>
    <mergeCell ref="AF401:AF406"/>
    <mergeCell ref="B395:B400"/>
    <mergeCell ref="C395:C400"/>
    <mergeCell ref="D395:D400"/>
    <mergeCell ref="H395:H400"/>
    <mergeCell ref="L395:L400"/>
    <mergeCell ref="P395:P400"/>
    <mergeCell ref="T395:T400"/>
    <mergeCell ref="X395:X400"/>
    <mergeCell ref="AB395:AB400"/>
    <mergeCell ref="AF383:AF388"/>
    <mergeCell ref="B389:B394"/>
    <mergeCell ref="C389:C394"/>
    <mergeCell ref="D389:D394"/>
    <mergeCell ref="H389:H394"/>
    <mergeCell ref="L389:L394"/>
    <mergeCell ref="P389:P394"/>
    <mergeCell ref="T389:T394"/>
    <mergeCell ref="X389:X394"/>
    <mergeCell ref="AB389:AB394"/>
    <mergeCell ref="AF389:AF394"/>
    <mergeCell ref="B383:B388"/>
    <mergeCell ref="C383:C388"/>
    <mergeCell ref="D383:D388"/>
    <mergeCell ref="H383:H388"/>
    <mergeCell ref="L383:L388"/>
    <mergeCell ref="P383:P388"/>
    <mergeCell ref="T383:T388"/>
    <mergeCell ref="X383:X388"/>
    <mergeCell ref="AB383:AB388"/>
    <mergeCell ref="AF371:AF376"/>
    <mergeCell ref="B377:B382"/>
    <mergeCell ref="C377:C382"/>
    <mergeCell ref="D377:D382"/>
    <mergeCell ref="H377:H382"/>
    <mergeCell ref="L377:L382"/>
    <mergeCell ref="P377:P382"/>
    <mergeCell ref="T377:T382"/>
    <mergeCell ref="X377:X382"/>
    <mergeCell ref="AB377:AB382"/>
    <mergeCell ref="AF377:AF382"/>
    <mergeCell ref="B371:B376"/>
    <mergeCell ref="C371:C376"/>
    <mergeCell ref="D371:D376"/>
    <mergeCell ref="H371:H376"/>
    <mergeCell ref="L371:L376"/>
    <mergeCell ref="P371:P376"/>
    <mergeCell ref="T371:T376"/>
    <mergeCell ref="X371:X376"/>
    <mergeCell ref="AB371:AB376"/>
    <mergeCell ref="AF359:AF364"/>
    <mergeCell ref="B365:B370"/>
    <mergeCell ref="C365:C370"/>
    <mergeCell ref="D365:D370"/>
    <mergeCell ref="H365:H370"/>
    <mergeCell ref="L365:L370"/>
    <mergeCell ref="P365:P370"/>
    <mergeCell ref="T365:T370"/>
    <mergeCell ref="X365:X370"/>
    <mergeCell ref="AB365:AB370"/>
    <mergeCell ref="AF365:AF370"/>
    <mergeCell ref="B359:B364"/>
    <mergeCell ref="C359:C364"/>
    <mergeCell ref="D359:D364"/>
    <mergeCell ref="H359:H364"/>
    <mergeCell ref="L359:L364"/>
    <mergeCell ref="P359:P364"/>
    <mergeCell ref="T359:T364"/>
    <mergeCell ref="X359:X364"/>
    <mergeCell ref="AB359:AB364"/>
    <mergeCell ref="AF347:AF352"/>
    <mergeCell ref="B353:B358"/>
    <mergeCell ref="C353:C358"/>
    <mergeCell ref="D353:D358"/>
    <mergeCell ref="H353:H358"/>
    <mergeCell ref="L353:L358"/>
    <mergeCell ref="P353:P358"/>
    <mergeCell ref="T353:T358"/>
    <mergeCell ref="X353:X358"/>
    <mergeCell ref="AB353:AB358"/>
    <mergeCell ref="AF353:AF358"/>
    <mergeCell ref="B347:B352"/>
    <mergeCell ref="C347:C352"/>
    <mergeCell ref="D347:D352"/>
    <mergeCell ref="H347:H352"/>
    <mergeCell ref="L347:L352"/>
    <mergeCell ref="P347:P352"/>
    <mergeCell ref="T347:T352"/>
    <mergeCell ref="X347:X352"/>
    <mergeCell ref="AB347:AB352"/>
    <mergeCell ref="AF335:AF340"/>
    <mergeCell ref="B341:B346"/>
    <mergeCell ref="C341:C346"/>
    <mergeCell ref="D341:D346"/>
    <mergeCell ref="H341:H346"/>
    <mergeCell ref="L341:L346"/>
    <mergeCell ref="P341:P346"/>
    <mergeCell ref="T341:T346"/>
    <mergeCell ref="X341:X346"/>
    <mergeCell ref="AB341:AB346"/>
    <mergeCell ref="AF341:AF346"/>
    <mergeCell ref="B335:B340"/>
    <mergeCell ref="C335:C340"/>
    <mergeCell ref="D335:D340"/>
    <mergeCell ref="H335:H340"/>
    <mergeCell ref="L335:L340"/>
    <mergeCell ref="P335:P340"/>
    <mergeCell ref="T335:T340"/>
    <mergeCell ref="X335:X340"/>
    <mergeCell ref="AB335:AB340"/>
    <mergeCell ref="AF323:AF328"/>
    <mergeCell ref="B329:B334"/>
    <mergeCell ref="C329:C334"/>
    <mergeCell ref="D329:D334"/>
    <mergeCell ref="H329:H334"/>
    <mergeCell ref="L329:L334"/>
    <mergeCell ref="P329:P334"/>
    <mergeCell ref="T329:T334"/>
    <mergeCell ref="X329:X334"/>
    <mergeCell ref="AB329:AB334"/>
    <mergeCell ref="AF329:AF334"/>
    <mergeCell ref="B323:B328"/>
    <mergeCell ref="C323:C328"/>
    <mergeCell ref="D323:D328"/>
    <mergeCell ref="H323:H328"/>
    <mergeCell ref="L323:L328"/>
    <mergeCell ref="P323:P328"/>
    <mergeCell ref="T323:T328"/>
    <mergeCell ref="X323:X328"/>
    <mergeCell ref="AB323:AB328"/>
    <mergeCell ref="AF311:AF316"/>
    <mergeCell ref="B317:B322"/>
    <mergeCell ref="C317:C322"/>
    <mergeCell ref="D317:D322"/>
    <mergeCell ref="H317:H322"/>
    <mergeCell ref="L317:L322"/>
    <mergeCell ref="P317:P322"/>
    <mergeCell ref="T317:T322"/>
    <mergeCell ref="X317:X322"/>
    <mergeCell ref="AB317:AB322"/>
    <mergeCell ref="AF317:AF322"/>
    <mergeCell ref="B311:B316"/>
    <mergeCell ref="C311:C316"/>
    <mergeCell ref="D311:D316"/>
    <mergeCell ref="H311:H316"/>
    <mergeCell ref="L311:L316"/>
    <mergeCell ref="P311:P316"/>
    <mergeCell ref="T311:T316"/>
    <mergeCell ref="X311:X316"/>
    <mergeCell ref="AB311:AB316"/>
    <mergeCell ref="AF299:AF304"/>
    <mergeCell ref="B305:B310"/>
    <mergeCell ref="C305:C310"/>
    <mergeCell ref="D305:D310"/>
    <mergeCell ref="H305:H310"/>
    <mergeCell ref="L305:L310"/>
    <mergeCell ref="P305:P310"/>
    <mergeCell ref="T305:T310"/>
    <mergeCell ref="X305:X310"/>
    <mergeCell ref="AB305:AB310"/>
    <mergeCell ref="AF305:AF310"/>
    <mergeCell ref="B299:B304"/>
    <mergeCell ref="C299:C304"/>
    <mergeCell ref="D299:D304"/>
    <mergeCell ref="H299:H304"/>
    <mergeCell ref="L299:L304"/>
    <mergeCell ref="P299:P304"/>
    <mergeCell ref="T299:T304"/>
    <mergeCell ref="X299:X304"/>
    <mergeCell ref="AB299:AB304"/>
    <mergeCell ref="AF287:AF292"/>
    <mergeCell ref="B293:B298"/>
    <mergeCell ref="C293:C298"/>
    <mergeCell ref="D293:D298"/>
    <mergeCell ref="H293:H298"/>
    <mergeCell ref="L293:L298"/>
    <mergeCell ref="P293:P298"/>
    <mergeCell ref="T293:T298"/>
    <mergeCell ref="X293:X298"/>
    <mergeCell ref="AB293:AB298"/>
    <mergeCell ref="AF293:AF298"/>
    <mergeCell ref="B287:B292"/>
    <mergeCell ref="C287:C292"/>
    <mergeCell ref="D287:D292"/>
    <mergeCell ref="H287:H292"/>
    <mergeCell ref="L287:L292"/>
    <mergeCell ref="P287:P292"/>
    <mergeCell ref="T287:T292"/>
    <mergeCell ref="X287:X292"/>
    <mergeCell ref="AB287:AB292"/>
    <mergeCell ref="AF275:AF280"/>
    <mergeCell ref="B281:B286"/>
    <mergeCell ref="C281:C286"/>
    <mergeCell ref="D281:D286"/>
    <mergeCell ref="H281:H286"/>
    <mergeCell ref="L281:L286"/>
    <mergeCell ref="P281:P286"/>
    <mergeCell ref="T281:T286"/>
    <mergeCell ref="X281:X286"/>
    <mergeCell ref="AB281:AB286"/>
    <mergeCell ref="AF281:AF286"/>
    <mergeCell ref="B275:B280"/>
    <mergeCell ref="C275:C280"/>
    <mergeCell ref="D275:D280"/>
    <mergeCell ref="H275:H280"/>
    <mergeCell ref="L275:L280"/>
    <mergeCell ref="P275:P280"/>
    <mergeCell ref="T275:T280"/>
    <mergeCell ref="X275:X280"/>
    <mergeCell ref="AB275:AB280"/>
    <mergeCell ref="AF263:AF268"/>
    <mergeCell ref="B269:B274"/>
    <mergeCell ref="C269:C274"/>
    <mergeCell ref="D269:D274"/>
    <mergeCell ref="H269:H274"/>
    <mergeCell ref="L269:L274"/>
    <mergeCell ref="P269:P274"/>
    <mergeCell ref="T269:T274"/>
    <mergeCell ref="X269:X274"/>
    <mergeCell ref="AB269:AB274"/>
    <mergeCell ref="AF269:AF274"/>
    <mergeCell ref="B263:B268"/>
    <mergeCell ref="C263:C268"/>
    <mergeCell ref="D263:D268"/>
    <mergeCell ref="H263:H268"/>
    <mergeCell ref="L263:L268"/>
    <mergeCell ref="P263:P268"/>
    <mergeCell ref="T263:T268"/>
    <mergeCell ref="X263:X268"/>
    <mergeCell ref="AB263:AB268"/>
    <mergeCell ref="AF251:AF256"/>
    <mergeCell ref="B257:B262"/>
    <mergeCell ref="C257:C262"/>
    <mergeCell ref="D257:D262"/>
    <mergeCell ref="H257:H262"/>
    <mergeCell ref="L257:L262"/>
    <mergeCell ref="P257:P262"/>
    <mergeCell ref="T257:T262"/>
    <mergeCell ref="X257:X262"/>
    <mergeCell ref="AB257:AB262"/>
    <mergeCell ref="AF257:AF262"/>
    <mergeCell ref="B251:B256"/>
    <mergeCell ref="C251:C256"/>
    <mergeCell ref="D251:D256"/>
    <mergeCell ref="H251:H256"/>
    <mergeCell ref="L251:L256"/>
    <mergeCell ref="P251:P256"/>
    <mergeCell ref="T251:T256"/>
    <mergeCell ref="X251:X256"/>
    <mergeCell ref="AB251:AB256"/>
    <mergeCell ref="AF239:AF244"/>
    <mergeCell ref="B245:B250"/>
    <mergeCell ref="C245:C250"/>
    <mergeCell ref="D245:D250"/>
    <mergeCell ref="H245:H250"/>
    <mergeCell ref="L245:L250"/>
    <mergeCell ref="P245:P250"/>
    <mergeCell ref="T245:T250"/>
    <mergeCell ref="X245:X250"/>
    <mergeCell ref="AB245:AB250"/>
    <mergeCell ref="AF245:AF250"/>
    <mergeCell ref="B239:B244"/>
    <mergeCell ref="C239:C244"/>
    <mergeCell ref="D239:D244"/>
    <mergeCell ref="H239:H244"/>
    <mergeCell ref="L239:L244"/>
    <mergeCell ref="P239:P244"/>
    <mergeCell ref="T239:T244"/>
    <mergeCell ref="X239:X244"/>
    <mergeCell ref="AB239:AB244"/>
    <mergeCell ref="AF227:AF232"/>
    <mergeCell ref="B233:B238"/>
    <mergeCell ref="C233:C238"/>
    <mergeCell ref="D233:D238"/>
    <mergeCell ref="H233:H238"/>
    <mergeCell ref="L233:L238"/>
    <mergeCell ref="P233:P238"/>
    <mergeCell ref="T233:T238"/>
    <mergeCell ref="X233:X238"/>
    <mergeCell ref="AB233:AB238"/>
    <mergeCell ref="AF233:AF238"/>
    <mergeCell ref="B227:B232"/>
    <mergeCell ref="C227:C232"/>
    <mergeCell ref="D227:D232"/>
    <mergeCell ref="H227:H232"/>
    <mergeCell ref="L227:L232"/>
    <mergeCell ref="P227:P232"/>
    <mergeCell ref="T227:T232"/>
    <mergeCell ref="X227:X232"/>
    <mergeCell ref="AB227:AB232"/>
    <mergeCell ref="AF215:AF220"/>
    <mergeCell ref="B221:B226"/>
    <mergeCell ref="C221:C226"/>
    <mergeCell ref="D221:D226"/>
    <mergeCell ref="H221:H226"/>
    <mergeCell ref="L221:L226"/>
    <mergeCell ref="P221:P226"/>
    <mergeCell ref="T221:T226"/>
    <mergeCell ref="X221:X226"/>
    <mergeCell ref="AB221:AB226"/>
    <mergeCell ref="AF221:AF226"/>
    <mergeCell ref="B215:B220"/>
    <mergeCell ref="C215:C220"/>
    <mergeCell ref="D215:D220"/>
    <mergeCell ref="H215:H220"/>
    <mergeCell ref="L215:L220"/>
    <mergeCell ref="P215:P220"/>
    <mergeCell ref="T215:T220"/>
    <mergeCell ref="X215:X220"/>
    <mergeCell ref="AB215:AB220"/>
    <mergeCell ref="AF203:AF208"/>
    <mergeCell ref="B209:B214"/>
    <mergeCell ref="C209:C214"/>
    <mergeCell ref="D209:D214"/>
    <mergeCell ref="H209:H214"/>
    <mergeCell ref="L209:L214"/>
    <mergeCell ref="P209:P214"/>
    <mergeCell ref="T209:T214"/>
    <mergeCell ref="X209:X214"/>
    <mergeCell ref="AB209:AB214"/>
    <mergeCell ref="AF209:AF214"/>
    <mergeCell ref="B203:B208"/>
    <mergeCell ref="C203:C208"/>
    <mergeCell ref="D203:D208"/>
    <mergeCell ref="H203:H208"/>
    <mergeCell ref="L203:L208"/>
    <mergeCell ref="P203:P208"/>
    <mergeCell ref="T203:T208"/>
    <mergeCell ref="X203:X208"/>
    <mergeCell ref="AB203:AB208"/>
    <mergeCell ref="AF191:AF196"/>
    <mergeCell ref="B197:B202"/>
    <mergeCell ref="C197:C202"/>
    <mergeCell ref="D197:D202"/>
    <mergeCell ref="H197:H202"/>
    <mergeCell ref="L197:L202"/>
    <mergeCell ref="P197:P202"/>
    <mergeCell ref="T197:T202"/>
    <mergeCell ref="X197:X202"/>
    <mergeCell ref="AB197:AB202"/>
    <mergeCell ref="AF197:AF202"/>
    <mergeCell ref="B191:B196"/>
    <mergeCell ref="C191:C196"/>
    <mergeCell ref="D191:D196"/>
    <mergeCell ref="H191:H196"/>
    <mergeCell ref="L191:L196"/>
    <mergeCell ref="P191:P196"/>
    <mergeCell ref="T191:T196"/>
    <mergeCell ref="X191:X196"/>
    <mergeCell ref="AB191:AB196"/>
    <mergeCell ref="AF179:AF184"/>
    <mergeCell ref="B185:B190"/>
    <mergeCell ref="C185:C190"/>
    <mergeCell ref="D185:D190"/>
    <mergeCell ref="H185:H190"/>
    <mergeCell ref="L185:L190"/>
    <mergeCell ref="P185:P190"/>
    <mergeCell ref="T185:T190"/>
    <mergeCell ref="X185:X190"/>
    <mergeCell ref="AB185:AB190"/>
    <mergeCell ref="AF185:AF190"/>
    <mergeCell ref="B179:B184"/>
    <mergeCell ref="C179:C184"/>
    <mergeCell ref="D179:D184"/>
    <mergeCell ref="H179:H184"/>
    <mergeCell ref="L179:L184"/>
    <mergeCell ref="P179:P184"/>
    <mergeCell ref="T179:T184"/>
    <mergeCell ref="X179:X184"/>
    <mergeCell ref="AB179:AB184"/>
    <mergeCell ref="AF167:AF172"/>
    <mergeCell ref="B173:B178"/>
    <mergeCell ref="C173:C178"/>
    <mergeCell ref="D173:D178"/>
    <mergeCell ref="H173:H178"/>
    <mergeCell ref="L173:L178"/>
    <mergeCell ref="P173:P178"/>
    <mergeCell ref="T173:T178"/>
    <mergeCell ref="X173:X178"/>
    <mergeCell ref="AB173:AB178"/>
    <mergeCell ref="AF173:AF178"/>
    <mergeCell ref="B167:B172"/>
    <mergeCell ref="C167:C172"/>
    <mergeCell ref="D167:D172"/>
    <mergeCell ref="H167:H172"/>
    <mergeCell ref="L167:L172"/>
    <mergeCell ref="P167:P172"/>
    <mergeCell ref="T167:T172"/>
    <mergeCell ref="X167:X172"/>
    <mergeCell ref="AB167:AB172"/>
    <mergeCell ref="AF155:AF160"/>
    <mergeCell ref="B161:B166"/>
    <mergeCell ref="C161:C166"/>
    <mergeCell ref="D161:D166"/>
    <mergeCell ref="H161:H166"/>
    <mergeCell ref="L161:L166"/>
    <mergeCell ref="P161:P166"/>
    <mergeCell ref="T161:T166"/>
    <mergeCell ref="X161:X166"/>
    <mergeCell ref="AB161:AB166"/>
    <mergeCell ref="AF161:AF166"/>
    <mergeCell ref="B155:B160"/>
    <mergeCell ref="C155:C160"/>
    <mergeCell ref="D155:D160"/>
    <mergeCell ref="H155:H160"/>
    <mergeCell ref="L155:L160"/>
    <mergeCell ref="P155:P160"/>
    <mergeCell ref="T155:T160"/>
    <mergeCell ref="X155:X160"/>
    <mergeCell ref="AB155:AB160"/>
    <mergeCell ref="AF143:AF148"/>
    <mergeCell ref="B149:B154"/>
    <mergeCell ref="C149:C154"/>
    <mergeCell ref="D149:D154"/>
    <mergeCell ref="H149:H154"/>
    <mergeCell ref="L149:L154"/>
    <mergeCell ref="P149:P154"/>
    <mergeCell ref="T149:T154"/>
    <mergeCell ref="X149:X154"/>
    <mergeCell ref="AB149:AB154"/>
    <mergeCell ref="AF149:AF154"/>
    <mergeCell ref="B143:B148"/>
    <mergeCell ref="C143:C148"/>
    <mergeCell ref="D143:D148"/>
    <mergeCell ref="H143:H148"/>
    <mergeCell ref="L143:L148"/>
    <mergeCell ref="P143:P148"/>
    <mergeCell ref="T143:T148"/>
    <mergeCell ref="X143:X148"/>
    <mergeCell ref="AB143:AB148"/>
    <mergeCell ref="AF131:AF136"/>
    <mergeCell ref="B137:B142"/>
    <mergeCell ref="C137:C142"/>
    <mergeCell ref="D137:D142"/>
    <mergeCell ref="H137:H142"/>
    <mergeCell ref="L137:L142"/>
    <mergeCell ref="P137:P142"/>
    <mergeCell ref="T137:T142"/>
    <mergeCell ref="X137:X142"/>
    <mergeCell ref="AB137:AB142"/>
    <mergeCell ref="AF137:AF142"/>
    <mergeCell ref="B131:B136"/>
    <mergeCell ref="C131:C136"/>
    <mergeCell ref="D131:D136"/>
    <mergeCell ref="H131:H136"/>
    <mergeCell ref="L131:L136"/>
    <mergeCell ref="P131:P136"/>
    <mergeCell ref="T131:T136"/>
    <mergeCell ref="X131:X136"/>
    <mergeCell ref="AB131:AB136"/>
    <mergeCell ref="AF119:AF124"/>
    <mergeCell ref="B125:B130"/>
    <mergeCell ref="C125:C130"/>
    <mergeCell ref="D125:D130"/>
    <mergeCell ref="H125:H130"/>
    <mergeCell ref="L125:L130"/>
    <mergeCell ref="P125:P130"/>
    <mergeCell ref="T125:T130"/>
    <mergeCell ref="X125:X130"/>
    <mergeCell ref="AB125:AB130"/>
    <mergeCell ref="AF125:AF130"/>
    <mergeCell ref="B119:B124"/>
    <mergeCell ref="C119:C124"/>
    <mergeCell ref="D119:D124"/>
    <mergeCell ref="H119:H124"/>
    <mergeCell ref="L119:L124"/>
    <mergeCell ref="P119:P124"/>
    <mergeCell ref="T119:T124"/>
    <mergeCell ref="X119:X124"/>
    <mergeCell ref="AB119:AB124"/>
    <mergeCell ref="AF107:AF112"/>
    <mergeCell ref="B113:B118"/>
    <mergeCell ref="C113:C118"/>
    <mergeCell ref="D113:D118"/>
    <mergeCell ref="H113:H118"/>
    <mergeCell ref="L113:L118"/>
    <mergeCell ref="P113:P118"/>
    <mergeCell ref="T113:T118"/>
    <mergeCell ref="X113:X118"/>
    <mergeCell ref="AB113:AB118"/>
    <mergeCell ref="AF113:AF118"/>
    <mergeCell ref="B107:B112"/>
    <mergeCell ref="C107:C112"/>
    <mergeCell ref="D107:D112"/>
    <mergeCell ref="H107:H112"/>
    <mergeCell ref="L107:L112"/>
    <mergeCell ref="P107:P112"/>
    <mergeCell ref="T107:T112"/>
    <mergeCell ref="X107:X112"/>
    <mergeCell ref="AB107:AB112"/>
    <mergeCell ref="AF95:AF100"/>
    <mergeCell ref="B101:B106"/>
    <mergeCell ref="C101:C106"/>
    <mergeCell ref="D101:D106"/>
    <mergeCell ref="H101:H106"/>
    <mergeCell ref="L101:L106"/>
    <mergeCell ref="P101:P106"/>
    <mergeCell ref="T101:T106"/>
    <mergeCell ref="X101:X106"/>
    <mergeCell ref="AB101:AB106"/>
    <mergeCell ref="AF101:AF106"/>
    <mergeCell ref="B95:B100"/>
    <mergeCell ref="C95:C100"/>
    <mergeCell ref="D95:D100"/>
    <mergeCell ref="H95:H100"/>
    <mergeCell ref="L95:L100"/>
    <mergeCell ref="P95:P100"/>
    <mergeCell ref="T95:T100"/>
    <mergeCell ref="X95:X100"/>
    <mergeCell ref="AB95:AB100"/>
    <mergeCell ref="AF83:AF88"/>
    <mergeCell ref="B89:B94"/>
    <mergeCell ref="C89:C94"/>
    <mergeCell ref="D89:D94"/>
    <mergeCell ref="H89:H94"/>
    <mergeCell ref="L89:L94"/>
    <mergeCell ref="P89:P94"/>
    <mergeCell ref="T89:T94"/>
    <mergeCell ref="X89:X94"/>
    <mergeCell ref="AB89:AB94"/>
    <mergeCell ref="AF89:AF94"/>
    <mergeCell ref="B83:B88"/>
    <mergeCell ref="C83:C88"/>
    <mergeCell ref="D83:D88"/>
    <mergeCell ref="H83:H88"/>
    <mergeCell ref="L83:L88"/>
    <mergeCell ref="P83:P88"/>
    <mergeCell ref="T83:T88"/>
    <mergeCell ref="X83:X88"/>
    <mergeCell ref="AB83:AB88"/>
    <mergeCell ref="AF71:AF76"/>
    <mergeCell ref="B77:B82"/>
    <mergeCell ref="C77:C82"/>
    <mergeCell ref="D77:D82"/>
    <mergeCell ref="H77:H82"/>
    <mergeCell ref="L77:L82"/>
    <mergeCell ref="P77:P82"/>
    <mergeCell ref="T77:T82"/>
    <mergeCell ref="X77:X82"/>
    <mergeCell ref="AB77:AB82"/>
    <mergeCell ref="AF77:AF82"/>
    <mergeCell ref="B71:B76"/>
    <mergeCell ref="C71:C76"/>
    <mergeCell ref="D71:D76"/>
    <mergeCell ref="H71:H76"/>
    <mergeCell ref="L71:L76"/>
    <mergeCell ref="P71:P76"/>
    <mergeCell ref="T71:T76"/>
    <mergeCell ref="X71:X76"/>
    <mergeCell ref="AB71:AB76"/>
    <mergeCell ref="AF59:AF64"/>
    <mergeCell ref="B65:B70"/>
    <mergeCell ref="C65:C70"/>
    <mergeCell ref="D65:D70"/>
    <mergeCell ref="H65:H70"/>
    <mergeCell ref="L65:L70"/>
    <mergeCell ref="P65:P70"/>
    <mergeCell ref="T65:T70"/>
    <mergeCell ref="X65:X70"/>
    <mergeCell ref="AB65:AB70"/>
    <mergeCell ref="AF65:AF70"/>
    <mergeCell ref="B59:B64"/>
    <mergeCell ref="C59:C64"/>
    <mergeCell ref="D59:D64"/>
    <mergeCell ref="H59:H64"/>
    <mergeCell ref="L59:L64"/>
    <mergeCell ref="P59:P64"/>
    <mergeCell ref="T59:T64"/>
    <mergeCell ref="X59:X64"/>
    <mergeCell ref="AB59:AB64"/>
    <mergeCell ref="AF47:AF52"/>
    <mergeCell ref="B53:B58"/>
    <mergeCell ref="C53:C58"/>
    <mergeCell ref="D53:D58"/>
    <mergeCell ref="H53:H58"/>
    <mergeCell ref="L53:L58"/>
    <mergeCell ref="P53:P58"/>
    <mergeCell ref="T53:T58"/>
    <mergeCell ref="X53:X58"/>
    <mergeCell ref="AB53:AB58"/>
    <mergeCell ref="AF53:AF58"/>
    <mergeCell ref="B47:B52"/>
    <mergeCell ref="C47:C52"/>
    <mergeCell ref="D47:D52"/>
    <mergeCell ref="H47:H52"/>
    <mergeCell ref="L47:L52"/>
    <mergeCell ref="P47:P52"/>
    <mergeCell ref="T47:T52"/>
    <mergeCell ref="X47:X52"/>
    <mergeCell ref="AB47:AB52"/>
    <mergeCell ref="AF35:AF40"/>
    <mergeCell ref="B41:B46"/>
    <mergeCell ref="C41:C46"/>
    <mergeCell ref="D41:D46"/>
    <mergeCell ref="H41:H46"/>
    <mergeCell ref="L41:L46"/>
    <mergeCell ref="P41:P46"/>
    <mergeCell ref="T41:T46"/>
    <mergeCell ref="X41:X46"/>
    <mergeCell ref="AB41:AB46"/>
    <mergeCell ref="AF41:AF46"/>
    <mergeCell ref="B35:B40"/>
    <mergeCell ref="C35:C40"/>
    <mergeCell ref="D35:D40"/>
    <mergeCell ref="H35:H40"/>
    <mergeCell ref="L35:L40"/>
    <mergeCell ref="P35:P40"/>
    <mergeCell ref="T35:T40"/>
    <mergeCell ref="X35:X40"/>
    <mergeCell ref="AB35:AB40"/>
    <mergeCell ref="AF23:AF28"/>
    <mergeCell ref="B29:B34"/>
    <mergeCell ref="C29:C34"/>
    <mergeCell ref="D29:D34"/>
    <mergeCell ref="H29:H34"/>
    <mergeCell ref="L29:L34"/>
    <mergeCell ref="P29:P34"/>
    <mergeCell ref="T29:T34"/>
    <mergeCell ref="X29:X34"/>
    <mergeCell ref="AB29:AB34"/>
    <mergeCell ref="AF29:AF34"/>
    <mergeCell ref="B23:B28"/>
    <mergeCell ref="C23:C28"/>
    <mergeCell ref="D23:D28"/>
    <mergeCell ref="H23:H28"/>
    <mergeCell ref="L23:L28"/>
    <mergeCell ref="P23:P28"/>
    <mergeCell ref="T23:T28"/>
    <mergeCell ref="X23:X28"/>
    <mergeCell ref="AB23:AB28"/>
    <mergeCell ref="AF11:AF16"/>
    <mergeCell ref="B17:B22"/>
    <mergeCell ref="C17:C22"/>
    <mergeCell ref="D17:D22"/>
    <mergeCell ref="H17:H22"/>
    <mergeCell ref="L17:L22"/>
    <mergeCell ref="P17:P22"/>
    <mergeCell ref="T17:T22"/>
    <mergeCell ref="X17:X22"/>
    <mergeCell ref="AB17:AB22"/>
    <mergeCell ref="AF17:AF22"/>
    <mergeCell ref="B11:B16"/>
    <mergeCell ref="C11:C16"/>
    <mergeCell ref="D11:D16"/>
    <mergeCell ref="H11:H16"/>
    <mergeCell ref="L11:L16"/>
    <mergeCell ref="P11:P16"/>
    <mergeCell ref="T11:T16"/>
    <mergeCell ref="X11:X16"/>
    <mergeCell ref="AB11:AB16"/>
    <mergeCell ref="AS4:AT4"/>
    <mergeCell ref="T3:W3"/>
    <mergeCell ref="X3:AA3"/>
    <mergeCell ref="AB3:AE3"/>
    <mergeCell ref="AF3:AI3"/>
    <mergeCell ref="B5:B10"/>
    <mergeCell ref="C5:C10"/>
    <mergeCell ref="D5:D10"/>
    <mergeCell ref="H5:H10"/>
    <mergeCell ref="L5:L10"/>
    <mergeCell ref="P5:P10"/>
    <mergeCell ref="B3:B4"/>
    <mergeCell ref="C3:C4"/>
    <mergeCell ref="D3:G3"/>
    <mergeCell ref="H3:K3"/>
    <mergeCell ref="L3:O3"/>
    <mergeCell ref="P3:S3"/>
    <mergeCell ref="T5:T10"/>
    <mergeCell ref="X5:X10"/>
    <mergeCell ref="AB5:AB10"/>
    <mergeCell ref="AF5:AF10"/>
    <mergeCell ref="AO4:AQ4"/>
  </mergeCells>
  <phoneticPr fontId="3"/>
  <pageMargins left="0.47244094488188981" right="0.23622047244094491" top="0.43307086614173229" bottom="0.31496062992125984" header="0.31496062992125984" footer="0.19685039370078741"/>
  <pageSetup paperSize="8" scale="75" pageOrder="overThenDown" orientation="landscape" r:id="rId1"/>
  <headerFooter>
    <oddHeader>&amp;R&amp;"ＭＳ 明朝,標準"&amp;12 2-14.在宅医療に係る分析</oddHeader>
  </headerFooter>
  <rowBreaks count="6" manualBreakCount="6">
    <brk id="76" max="16383" man="1"/>
    <brk id="148" max="16383" man="1"/>
    <brk id="220" max="16383" man="1"/>
    <brk id="292" max="16383" man="1"/>
    <brk id="364" max="16383" man="1"/>
    <brk id="436" max="16383" man="1"/>
  </rowBreaks>
  <colBreaks count="1" manualBreakCount="1">
    <brk id="19" max="453" man="1"/>
  </colBreaks>
  <ignoredErrors>
    <ignoredError sqref="AM5:AM78 AP5:AP78" emptyCellReference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3.25" style="11" customWidth="1"/>
    <col min="3" max="3" width="9.625" style="11" customWidth="1"/>
    <col min="4" max="9" width="13.125" style="11" customWidth="1"/>
    <col min="10" max="12" width="20.625" style="11" customWidth="1"/>
    <col min="13" max="13" width="6.625" style="11" customWidth="1"/>
    <col min="14" max="16384" width="9" style="11"/>
  </cols>
  <sheetData>
    <row r="1" spans="1:1" ht="16.5" customHeight="1">
      <c r="A1" s="11" t="s">
        <v>187</v>
      </c>
    </row>
    <row r="2" spans="1:1" ht="16.5" customHeight="1">
      <c r="A2" s="11" t="s">
        <v>177</v>
      </c>
    </row>
  </sheetData>
  <phoneticPr fontId="3"/>
  <pageMargins left="0.47244094488188981" right="0.23622047244094491" top="0.43307086614173229" bottom="0.31496062992125984" header="0.31496062992125984" footer="0.19685039370078741"/>
  <pageSetup paperSize="9" scale="70" fitToHeight="0" orientation="portrait" r:id="rId1"/>
  <headerFooter>
    <oddHeader>&amp;R&amp;"ＭＳ 明朝,標準"&amp;12 2-14.在宅医療に係る分析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95" customWidth="1"/>
    <col min="2" max="2" width="2.125" style="95" customWidth="1"/>
    <col min="3" max="3" width="8.375" style="95" customWidth="1"/>
    <col min="4" max="4" width="11.625" style="95" customWidth="1"/>
    <col min="5" max="5" width="5.5" style="95" bestFit="1" customWidth="1"/>
    <col min="6" max="6" width="11.625" style="95" customWidth="1"/>
    <col min="7" max="7" width="5.5" style="95" customWidth="1"/>
    <col min="8" max="16" width="8.875" style="95" customWidth="1"/>
    <col min="17" max="17" width="2" style="12" customWidth="1"/>
    <col min="18" max="16384" width="9" style="12"/>
  </cols>
  <sheetData>
    <row r="1" spans="1:16">
      <c r="A1" s="95" t="s">
        <v>194</v>
      </c>
    </row>
    <row r="2" spans="1:16">
      <c r="A2" s="95" t="s">
        <v>192</v>
      </c>
    </row>
    <row r="4" spans="1:16" ht="13.5" customHeight="1">
      <c r="B4" s="167"/>
      <c r="C4" s="168"/>
      <c r="D4" s="168"/>
      <c r="E4" s="168"/>
      <c r="F4" s="168"/>
      <c r="G4" s="169"/>
    </row>
    <row r="5" spans="1:16" ht="13.5" customHeight="1">
      <c r="B5" s="170"/>
      <c r="C5" s="171"/>
      <c r="D5" s="172">
        <v>0.69800000000000006</v>
      </c>
      <c r="E5" s="173" t="s">
        <v>302</v>
      </c>
      <c r="F5" s="174">
        <v>0.72</v>
      </c>
      <c r="G5" s="175" t="s">
        <v>303</v>
      </c>
    </row>
    <row r="6" spans="1:16">
      <c r="B6" s="170"/>
      <c r="D6" s="172"/>
      <c r="E6" s="173"/>
      <c r="F6" s="174"/>
      <c r="G6" s="175"/>
    </row>
    <row r="7" spans="1:16">
      <c r="B7" s="170"/>
      <c r="C7" s="176"/>
      <c r="D7" s="172">
        <v>0.67600000000000005</v>
      </c>
      <c r="E7" s="173" t="s">
        <v>302</v>
      </c>
      <c r="F7" s="174">
        <v>0.69800000000000006</v>
      </c>
      <c r="G7" s="175" t="s">
        <v>304</v>
      </c>
    </row>
    <row r="8" spans="1:16">
      <c r="B8" s="170"/>
      <c r="D8" s="172"/>
      <c r="E8" s="173"/>
      <c r="F8" s="174"/>
      <c r="G8" s="175"/>
    </row>
    <row r="9" spans="1:16">
      <c r="B9" s="170"/>
      <c r="C9" s="177"/>
      <c r="D9" s="172">
        <v>0.65400000000000003</v>
      </c>
      <c r="E9" s="173" t="s">
        <v>302</v>
      </c>
      <c r="F9" s="174">
        <v>0.67600000000000005</v>
      </c>
      <c r="G9" s="175" t="s">
        <v>304</v>
      </c>
    </row>
    <row r="10" spans="1:16">
      <c r="B10" s="170"/>
      <c r="D10" s="172"/>
      <c r="E10" s="173"/>
      <c r="F10" s="174"/>
      <c r="G10" s="175"/>
    </row>
    <row r="11" spans="1:16">
      <c r="B11" s="170"/>
      <c r="C11" s="178"/>
      <c r="D11" s="172">
        <v>0.63200000000000001</v>
      </c>
      <c r="E11" s="173" t="s">
        <v>302</v>
      </c>
      <c r="F11" s="174">
        <v>0.65400000000000003</v>
      </c>
      <c r="G11" s="175" t="s">
        <v>304</v>
      </c>
    </row>
    <row r="12" spans="1:16">
      <c r="B12" s="170"/>
      <c r="D12" s="172"/>
      <c r="E12" s="173"/>
      <c r="F12" s="174"/>
      <c r="G12" s="175"/>
    </row>
    <row r="13" spans="1:16">
      <c r="B13" s="170"/>
      <c r="C13" s="179"/>
      <c r="D13" s="172">
        <v>0.61</v>
      </c>
      <c r="E13" s="173" t="s">
        <v>302</v>
      </c>
      <c r="F13" s="174">
        <v>0.63200000000000001</v>
      </c>
      <c r="G13" s="175" t="s">
        <v>304</v>
      </c>
    </row>
    <row r="14" spans="1:16">
      <c r="B14" s="180"/>
      <c r="C14" s="181"/>
      <c r="D14" s="181"/>
      <c r="E14" s="181"/>
      <c r="F14" s="181"/>
      <c r="G14" s="182"/>
    </row>
    <row r="16" spans="1:16">
      <c r="B16" s="167"/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169"/>
    </row>
    <row r="17" spans="2:16">
      <c r="B17" s="170"/>
      <c r="P17" s="183"/>
    </row>
    <row r="18" spans="2:16">
      <c r="B18" s="170"/>
      <c r="P18" s="183"/>
    </row>
    <row r="19" spans="2:16">
      <c r="B19" s="170"/>
      <c r="P19" s="183"/>
    </row>
    <row r="20" spans="2:16">
      <c r="B20" s="170"/>
      <c r="P20" s="183"/>
    </row>
    <row r="21" spans="2:16">
      <c r="B21" s="170"/>
      <c r="P21" s="183"/>
    </row>
    <row r="22" spans="2:16">
      <c r="B22" s="170"/>
      <c r="P22" s="183"/>
    </row>
    <row r="23" spans="2:16">
      <c r="B23" s="170"/>
      <c r="P23" s="183"/>
    </row>
    <row r="24" spans="2:16">
      <c r="B24" s="170"/>
      <c r="P24" s="183"/>
    </row>
    <row r="25" spans="2:16">
      <c r="B25" s="170"/>
      <c r="P25" s="183"/>
    </row>
    <row r="26" spans="2:16">
      <c r="B26" s="170"/>
      <c r="P26" s="183"/>
    </row>
    <row r="27" spans="2:16">
      <c r="B27" s="170"/>
      <c r="P27" s="183"/>
    </row>
    <row r="28" spans="2:16">
      <c r="B28" s="170"/>
      <c r="P28" s="183"/>
    </row>
    <row r="29" spans="2:16">
      <c r="B29" s="170"/>
      <c r="P29" s="183"/>
    </row>
    <row r="30" spans="2:16">
      <c r="B30" s="170"/>
      <c r="P30" s="183"/>
    </row>
    <row r="31" spans="2:16">
      <c r="B31" s="170"/>
      <c r="P31" s="183"/>
    </row>
    <row r="32" spans="2:16">
      <c r="B32" s="170"/>
      <c r="P32" s="183"/>
    </row>
    <row r="33" spans="2:16">
      <c r="B33" s="170"/>
      <c r="P33" s="183"/>
    </row>
    <row r="34" spans="2:16">
      <c r="B34" s="170"/>
      <c r="P34" s="183"/>
    </row>
    <row r="35" spans="2:16">
      <c r="B35" s="170"/>
      <c r="P35" s="183"/>
    </row>
    <row r="36" spans="2:16">
      <c r="B36" s="170"/>
      <c r="P36" s="183"/>
    </row>
    <row r="37" spans="2:16">
      <c r="B37" s="170"/>
      <c r="P37" s="183"/>
    </row>
    <row r="38" spans="2:16">
      <c r="B38" s="170"/>
      <c r="P38" s="183"/>
    </row>
    <row r="39" spans="2:16">
      <c r="B39" s="170"/>
      <c r="P39" s="183"/>
    </row>
    <row r="40" spans="2:16">
      <c r="B40" s="170"/>
      <c r="P40" s="183"/>
    </row>
    <row r="41" spans="2:16">
      <c r="B41" s="170"/>
      <c r="P41" s="183"/>
    </row>
    <row r="42" spans="2:16">
      <c r="B42" s="170"/>
      <c r="P42" s="183"/>
    </row>
    <row r="43" spans="2:16">
      <c r="B43" s="170"/>
      <c r="P43" s="183"/>
    </row>
    <row r="44" spans="2:16">
      <c r="B44" s="170"/>
      <c r="P44" s="183"/>
    </row>
    <row r="45" spans="2:16">
      <c r="B45" s="170"/>
      <c r="P45" s="183"/>
    </row>
    <row r="46" spans="2:16">
      <c r="B46" s="170"/>
      <c r="P46" s="183"/>
    </row>
    <row r="47" spans="2:16">
      <c r="B47" s="170"/>
      <c r="P47" s="183"/>
    </row>
    <row r="48" spans="2:16">
      <c r="B48" s="170"/>
      <c r="P48" s="183"/>
    </row>
    <row r="49" spans="2:16">
      <c r="B49" s="170"/>
      <c r="P49" s="183"/>
    </row>
    <row r="50" spans="2:16">
      <c r="B50" s="170"/>
      <c r="P50" s="183"/>
    </row>
    <row r="51" spans="2:16">
      <c r="B51" s="170"/>
      <c r="P51" s="183"/>
    </row>
    <row r="52" spans="2:16">
      <c r="B52" s="170"/>
      <c r="P52" s="183"/>
    </row>
    <row r="53" spans="2:16">
      <c r="B53" s="170"/>
      <c r="P53" s="183"/>
    </row>
    <row r="54" spans="2:16">
      <c r="B54" s="170"/>
      <c r="P54" s="183"/>
    </row>
    <row r="55" spans="2:16">
      <c r="B55" s="170"/>
      <c r="P55" s="183"/>
    </row>
    <row r="56" spans="2:16">
      <c r="B56" s="170"/>
      <c r="P56" s="183"/>
    </row>
    <row r="57" spans="2:16">
      <c r="B57" s="170"/>
      <c r="P57" s="183"/>
    </row>
    <row r="58" spans="2:16">
      <c r="B58" s="170"/>
      <c r="P58" s="183"/>
    </row>
    <row r="59" spans="2:16">
      <c r="B59" s="170"/>
      <c r="P59" s="183"/>
    </row>
    <row r="60" spans="2:16">
      <c r="B60" s="170"/>
      <c r="P60" s="183"/>
    </row>
    <row r="61" spans="2:16">
      <c r="B61" s="170"/>
      <c r="P61" s="183"/>
    </row>
    <row r="62" spans="2:16">
      <c r="B62" s="170"/>
      <c r="P62" s="183"/>
    </row>
    <row r="63" spans="2:16">
      <c r="B63" s="170"/>
      <c r="P63" s="183"/>
    </row>
    <row r="64" spans="2:16">
      <c r="B64" s="170"/>
      <c r="P64" s="183"/>
    </row>
    <row r="65" spans="2:16">
      <c r="B65" s="170"/>
      <c r="P65" s="183"/>
    </row>
    <row r="66" spans="2:16">
      <c r="B66" s="170"/>
      <c r="P66" s="183"/>
    </row>
    <row r="67" spans="2:16">
      <c r="B67" s="170"/>
      <c r="P67" s="183"/>
    </row>
    <row r="68" spans="2:16">
      <c r="B68" s="170"/>
      <c r="P68" s="183"/>
    </row>
    <row r="69" spans="2:16">
      <c r="B69" s="170"/>
      <c r="P69" s="183"/>
    </row>
    <row r="70" spans="2:16">
      <c r="B70" s="170"/>
      <c r="P70" s="183"/>
    </row>
    <row r="71" spans="2:16">
      <c r="B71" s="170"/>
      <c r="P71" s="183"/>
    </row>
    <row r="72" spans="2:16">
      <c r="B72" s="170"/>
      <c r="P72" s="183"/>
    </row>
    <row r="73" spans="2:16">
      <c r="B73" s="170"/>
      <c r="P73" s="183"/>
    </row>
    <row r="74" spans="2:16">
      <c r="B74" s="170"/>
      <c r="P74" s="183"/>
    </row>
    <row r="75" spans="2:16">
      <c r="B75" s="170"/>
      <c r="P75" s="183"/>
    </row>
    <row r="76" spans="2:16">
      <c r="B76" s="170"/>
      <c r="P76" s="183"/>
    </row>
    <row r="77" spans="2:16">
      <c r="B77" s="170"/>
      <c r="P77" s="183"/>
    </row>
    <row r="78" spans="2:16">
      <c r="B78" s="170"/>
      <c r="P78" s="183"/>
    </row>
    <row r="79" spans="2:16">
      <c r="B79" s="170"/>
      <c r="P79" s="183"/>
    </row>
    <row r="80" spans="2:16">
      <c r="B80" s="170"/>
      <c r="P80" s="183"/>
    </row>
    <row r="81" spans="2:16">
      <c r="B81" s="170"/>
      <c r="P81" s="183"/>
    </row>
    <row r="82" spans="2:16">
      <c r="B82" s="170"/>
      <c r="P82" s="183"/>
    </row>
    <row r="83" spans="2:16">
      <c r="B83" s="170"/>
      <c r="P83" s="183"/>
    </row>
    <row r="84" spans="2:16">
      <c r="B84" s="180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4"/>
    </row>
  </sheetData>
  <phoneticPr fontId="3"/>
  <pageMargins left="0.47244094488188981" right="0.23622047244094491" top="0.43307086614173229" bottom="0.31496062992125984" header="0.31496062992125984" footer="0.19685039370078741"/>
  <pageSetup paperSize="9" scale="70" orientation="portrait" r:id="rId1"/>
  <headerFooter>
    <oddHeader>&amp;R&amp;"ＭＳ 明朝,標準"&amp;12 2-14.在宅医療に係る分析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4"/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95" customWidth="1"/>
    <col min="2" max="2" width="2.125" style="95" customWidth="1"/>
    <col min="3" max="3" width="8.375" style="95" customWidth="1"/>
    <col min="4" max="4" width="11.625" style="95" customWidth="1"/>
    <col min="5" max="5" width="5.5" style="95" bestFit="1" customWidth="1"/>
    <col min="6" max="6" width="11.625" style="95" customWidth="1"/>
    <col min="7" max="7" width="5.5" style="95" customWidth="1"/>
    <col min="8" max="16" width="8.875" style="95" customWidth="1"/>
    <col min="17" max="17" width="2" style="12" customWidth="1"/>
    <col min="18" max="16384" width="9" style="12"/>
  </cols>
  <sheetData>
    <row r="1" spans="1:16">
      <c r="A1" s="95" t="s">
        <v>190</v>
      </c>
    </row>
    <row r="2" spans="1:16">
      <c r="A2" s="95" t="s">
        <v>191</v>
      </c>
    </row>
    <row r="4" spans="1:16" ht="13.5" customHeight="1">
      <c r="B4" s="167"/>
      <c r="C4" s="168"/>
      <c r="D4" s="168"/>
      <c r="E4" s="168"/>
      <c r="F4" s="168"/>
      <c r="G4" s="169"/>
    </row>
    <row r="5" spans="1:16" ht="13.5" customHeight="1">
      <c r="B5" s="170"/>
      <c r="C5" s="171"/>
      <c r="D5" s="172">
        <v>0.11400000000000002</v>
      </c>
      <c r="E5" s="173" t="s">
        <v>302</v>
      </c>
      <c r="F5" s="174">
        <v>0.12</v>
      </c>
      <c r="G5" s="175" t="s">
        <v>303</v>
      </c>
    </row>
    <row r="6" spans="1:16">
      <c r="B6" s="170"/>
      <c r="D6" s="172"/>
      <c r="E6" s="173"/>
      <c r="F6" s="174"/>
      <c r="G6" s="175"/>
    </row>
    <row r="7" spans="1:16">
      <c r="B7" s="170"/>
      <c r="C7" s="176"/>
      <c r="D7" s="172">
        <v>0.10800000000000001</v>
      </c>
      <c r="E7" s="173" t="s">
        <v>302</v>
      </c>
      <c r="F7" s="174">
        <v>0.11400000000000002</v>
      </c>
      <c r="G7" s="175" t="s">
        <v>304</v>
      </c>
    </row>
    <row r="8" spans="1:16">
      <c r="B8" s="170"/>
      <c r="D8" s="172"/>
      <c r="E8" s="173"/>
      <c r="F8" s="174"/>
      <c r="G8" s="175"/>
    </row>
    <row r="9" spans="1:16">
      <c r="B9" s="170"/>
      <c r="C9" s="177"/>
      <c r="D9" s="172">
        <v>0.10200000000000001</v>
      </c>
      <c r="E9" s="173" t="s">
        <v>302</v>
      </c>
      <c r="F9" s="174">
        <v>0.10800000000000001</v>
      </c>
      <c r="G9" s="175" t="s">
        <v>304</v>
      </c>
    </row>
    <row r="10" spans="1:16">
      <c r="B10" s="170"/>
      <c r="D10" s="172"/>
      <c r="E10" s="173"/>
      <c r="F10" s="174"/>
      <c r="G10" s="175"/>
    </row>
    <row r="11" spans="1:16">
      <c r="B11" s="170"/>
      <c r="C11" s="178"/>
      <c r="D11" s="172">
        <v>9.6000000000000002E-2</v>
      </c>
      <c r="E11" s="173" t="s">
        <v>302</v>
      </c>
      <c r="F11" s="174">
        <v>0.10200000000000001</v>
      </c>
      <c r="G11" s="175" t="s">
        <v>304</v>
      </c>
    </row>
    <row r="12" spans="1:16">
      <c r="B12" s="170"/>
      <c r="D12" s="172"/>
      <c r="E12" s="173"/>
      <c r="F12" s="174"/>
      <c r="G12" s="175"/>
    </row>
    <row r="13" spans="1:16">
      <c r="B13" s="170"/>
      <c r="C13" s="179"/>
      <c r="D13" s="172">
        <v>0.09</v>
      </c>
      <c r="E13" s="173" t="s">
        <v>302</v>
      </c>
      <c r="F13" s="174">
        <v>9.6000000000000002E-2</v>
      </c>
      <c r="G13" s="175" t="s">
        <v>304</v>
      </c>
    </row>
    <row r="14" spans="1:16">
      <c r="B14" s="180"/>
      <c r="C14" s="181"/>
      <c r="D14" s="181"/>
      <c r="E14" s="181"/>
      <c r="F14" s="181"/>
      <c r="G14" s="182"/>
    </row>
    <row r="16" spans="1:16">
      <c r="B16" s="167"/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169"/>
    </row>
    <row r="17" spans="2:16">
      <c r="B17" s="170"/>
      <c r="P17" s="183"/>
    </row>
    <row r="18" spans="2:16">
      <c r="B18" s="170"/>
      <c r="P18" s="183"/>
    </row>
    <row r="19" spans="2:16">
      <c r="B19" s="170"/>
      <c r="P19" s="183"/>
    </row>
    <row r="20" spans="2:16">
      <c r="B20" s="170"/>
      <c r="P20" s="183"/>
    </row>
    <row r="21" spans="2:16">
      <c r="B21" s="170"/>
      <c r="P21" s="183"/>
    </row>
    <row r="22" spans="2:16">
      <c r="B22" s="170"/>
      <c r="P22" s="183"/>
    </row>
    <row r="23" spans="2:16">
      <c r="B23" s="170"/>
      <c r="P23" s="183"/>
    </row>
    <row r="24" spans="2:16">
      <c r="B24" s="170"/>
      <c r="P24" s="183"/>
    </row>
    <row r="25" spans="2:16">
      <c r="B25" s="170"/>
      <c r="P25" s="183"/>
    </row>
    <row r="26" spans="2:16">
      <c r="B26" s="170"/>
      <c r="P26" s="183"/>
    </row>
    <row r="27" spans="2:16">
      <c r="B27" s="170"/>
      <c r="P27" s="183"/>
    </row>
    <row r="28" spans="2:16">
      <c r="B28" s="170"/>
      <c r="P28" s="183"/>
    </row>
    <row r="29" spans="2:16">
      <c r="B29" s="170"/>
      <c r="P29" s="183"/>
    </row>
    <row r="30" spans="2:16">
      <c r="B30" s="170"/>
      <c r="P30" s="183"/>
    </row>
    <row r="31" spans="2:16">
      <c r="B31" s="170"/>
      <c r="P31" s="183"/>
    </row>
    <row r="32" spans="2:16">
      <c r="B32" s="170"/>
      <c r="P32" s="183"/>
    </row>
    <row r="33" spans="2:16">
      <c r="B33" s="170"/>
      <c r="P33" s="183"/>
    </row>
    <row r="34" spans="2:16">
      <c r="B34" s="170"/>
      <c r="P34" s="183"/>
    </row>
    <row r="35" spans="2:16">
      <c r="B35" s="170"/>
      <c r="P35" s="183"/>
    </row>
    <row r="36" spans="2:16">
      <c r="B36" s="170"/>
      <c r="P36" s="183"/>
    </row>
    <row r="37" spans="2:16">
      <c r="B37" s="170"/>
      <c r="P37" s="183"/>
    </row>
    <row r="38" spans="2:16">
      <c r="B38" s="170"/>
      <c r="P38" s="183"/>
    </row>
    <row r="39" spans="2:16">
      <c r="B39" s="170"/>
      <c r="P39" s="183"/>
    </row>
    <row r="40" spans="2:16">
      <c r="B40" s="170"/>
      <c r="P40" s="183"/>
    </row>
    <row r="41" spans="2:16">
      <c r="B41" s="170"/>
      <c r="P41" s="183"/>
    </row>
    <row r="42" spans="2:16">
      <c r="B42" s="170"/>
      <c r="P42" s="183"/>
    </row>
    <row r="43" spans="2:16">
      <c r="B43" s="170"/>
      <c r="P43" s="183"/>
    </row>
    <row r="44" spans="2:16">
      <c r="B44" s="170"/>
      <c r="P44" s="183"/>
    </row>
    <row r="45" spans="2:16">
      <c r="B45" s="170"/>
      <c r="P45" s="183"/>
    </row>
    <row r="46" spans="2:16">
      <c r="B46" s="170"/>
      <c r="P46" s="183"/>
    </row>
    <row r="47" spans="2:16">
      <c r="B47" s="170"/>
      <c r="P47" s="183"/>
    </row>
    <row r="48" spans="2:16">
      <c r="B48" s="170"/>
      <c r="P48" s="183"/>
    </row>
    <row r="49" spans="2:16">
      <c r="B49" s="170"/>
      <c r="P49" s="183"/>
    </row>
    <row r="50" spans="2:16">
      <c r="B50" s="170"/>
      <c r="P50" s="183"/>
    </row>
    <row r="51" spans="2:16">
      <c r="B51" s="170"/>
      <c r="P51" s="183"/>
    </row>
    <row r="52" spans="2:16">
      <c r="B52" s="170"/>
      <c r="P52" s="183"/>
    </row>
    <row r="53" spans="2:16">
      <c r="B53" s="170"/>
      <c r="P53" s="183"/>
    </row>
    <row r="54" spans="2:16">
      <c r="B54" s="170"/>
      <c r="P54" s="183"/>
    </row>
    <row r="55" spans="2:16">
      <c r="B55" s="170"/>
      <c r="P55" s="183"/>
    </row>
    <row r="56" spans="2:16">
      <c r="B56" s="170"/>
      <c r="P56" s="183"/>
    </row>
    <row r="57" spans="2:16">
      <c r="B57" s="170"/>
      <c r="P57" s="183"/>
    </row>
    <row r="58" spans="2:16">
      <c r="B58" s="170"/>
      <c r="P58" s="183"/>
    </row>
    <row r="59" spans="2:16">
      <c r="B59" s="170"/>
      <c r="P59" s="183"/>
    </row>
    <row r="60" spans="2:16">
      <c r="B60" s="170"/>
      <c r="P60" s="183"/>
    </row>
    <row r="61" spans="2:16">
      <c r="B61" s="170"/>
      <c r="P61" s="183"/>
    </row>
    <row r="62" spans="2:16">
      <c r="B62" s="170"/>
      <c r="P62" s="183"/>
    </row>
    <row r="63" spans="2:16">
      <c r="B63" s="170"/>
      <c r="P63" s="183"/>
    </row>
    <row r="64" spans="2:16">
      <c r="B64" s="170"/>
      <c r="P64" s="183"/>
    </row>
    <row r="65" spans="2:16">
      <c r="B65" s="170"/>
      <c r="P65" s="183"/>
    </row>
    <row r="66" spans="2:16">
      <c r="B66" s="170"/>
      <c r="P66" s="183"/>
    </row>
    <row r="67" spans="2:16">
      <c r="B67" s="170"/>
      <c r="P67" s="183"/>
    </row>
    <row r="68" spans="2:16">
      <c r="B68" s="170"/>
      <c r="P68" s="183"/>
    </row>
    <row r="69" spans="2:16">
      <c r="B69" s="170"/>
      <c r="P69" s="183"/>
    </row>
    <row r="70" spans="2:16">
      <c r="B70" s="170"/>
      <c r="P70" s="183"/>
    </row>
    <row r="71" spans="2:16">
      <c r="B71" s="170"/>
      <c r="P71" s="183"/>
    </row>
    <row r="72" spans="2:16">
      <c r="B72" s="170"/>
      <c r="P72" s="183"/>
    </row>
    <row r="73" spans="2:16">
      <c r="B73" s="170"/>
      <c r="P73" s="183"/>
    </row>
    <row r="74" spans="2:16">
      <c r="B74" s="170"/>
      <c r="P74" s="183"/>
    </row>
    <row r="75" spans="2:16">
      <c r="B75" s="170"/>
      <c r="P75" s="183"/>
    </row>
    <row r="76" spans="2:16">
      <c r="B76" s="170"/>
      <c r="P76" s="183"/>
    </row>
    <row r="77" spans="2:16">
      <c r="B77" s="170"/>
      <c r="P77" s="183"/>
    </row>
    <row r="78" spans="2:16">
      <c r="B78" s="170"/>
      <c r="P78" s="183"/>
    </row>
    <row r="79" spans="2:16">
      <c r="B79" s="170"/>
      <c r="P79" s="183"/>
    </row>
    <row r="80" spans="2:16">
      <c r="B80" s="170"/>
      <c r="P80" s="183"/>
    </row>
    <row r="81" spans="2:16">
      <c r="B81" s="170"/>
      <c r="P81" s="183"/>
    </row>
    <row r="82" spans="2:16">
      <c r="B82" s="170"/>
      <c r="P82" s="183"/>
    </row>
    <row r="83" spans="2:16">
      <c r="B83" s="170"/>
      <c r="P83" s="183"/>
    </row>
    <row r="84" spans="2:16">
      <c r="B84" s="180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4"/>
    </row>
  </sheetData>
  <phoneticPr fontId="3"/>
  <pageMargins left="0.47244094488188981" right="0.23622047244094491" top="0.43307086614173229" bottom="0.31496062992125984" header="0.31496062992125984" footer="0.19685039370078741"/>
  <pageSetup paperSize="9" scale="70" orientation="portrait" r:id="rId1"/>
  <headerFooter>
    <oddHeader>&amp;R&amp;"ＭＳ 明朝,標準"&amp;12 2-14.在宅医療に係る分析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3.25" style="11" customWidth="1"/>
    <col min="3" max="3" width="9.625" style="11" customWidth="1"/>
    <col min="4" max="9" width="13.125" style="11" customWidth="1"/>
    <col min="10" max="12" width="20.625" style="11" customWidth="1"/>
    <col min="13" max="13" width="6.625" style="11" customWidth="1"/>
    <col min="14" max="16384" width="9" style="11"/>
  </cols>
  <sheetData>
    <row r="1" spans="1:1" ht="16.5" customHeight="1">
      <c r="A1" s="11" t="s">
        <v>160</v>
      </c>
    </row>
    <row r="2" spans="1:1" ht="16.5" customHeight="1">
      <c r="A2" s="11" t="s">
        <v>126</v>
      </c>
    </row>
  </sheetData>
  <phoneticPr fontId="3"/>
  <pageMargins left="0.47244094488188981" right="0.23622047244094491" top="0.43307086614173229" bottom="0.31496062992125984" header="0.31496062992125984" footer="0.19685039370078741"/>
  <pageSetup paperSize="9" scale="70" fitToHeight="0" orientation="portrait" r:id="rId1"/>
  <headerFooter>
    <oddHeader>&amp;R&amp;"ＭＳ 明朝,標準"&amp;12 2-14.在宅医療に係る分析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CH82"/>
  <sheetViews>
    <sheetView showGridLines="0" zoomScaleNormal="100" zoomScaleSheetLayoutView="100" workbookViewId="0"/>
  </sheetViews>
  <sheetFormatPr defaultColWidth="9" defaultRowHeight="13.5"/>
  <cols>
    <col min="1" max="1" width="4.625" style="8" customWidth="1"/>
    <col min="2" max="2" width="3.25" style="8" customWidth="1"/>
    <col min="3" max="3" width="15.625" style="8" customWidth="1"/>
    <col min="4" max="4" width="9.625" style="8" customWidth="1"/>
    <col min="5" max="12" width="9" style="8" customWidth="1"/>
    <col min="13" max="13" width="9.625" style="8" customWidth="1"/>
    <col min="14" max="21" width="9" style="8" customWidth="1"/>
    <col min="22" max="22" width="9.625" style="8" customWidth="1"/>
    <col min="23" max="30" width="9" style="8" customWidth="1"/>
    <col min="31" max="31" width="9.625" style="8" customWidth="1"/>
    <col min="32" max="39" width="9" style="8" customWidth="1"/>
    <col min="40" max="40" width="9.625" style="8" customWidth="1"/>
    <col min="41" max="48" width="9" style="8" customWidth="1"/>
    <col min="49" max="49" width="9.625" style="8" customWidth="1"/>
    <col min="50" max="57" width="9" style="8" customWidth="1"/>
    <col min="58" max="58" width="9.625" style="8" customWidth="1"/>
    <col min="59" max="66" width="9" style="8" customWidth="1"/>
    <col min="67" max="67" width="9.625" style="8" customWidth="1"/>
    <col min="68" max="75" width="9" style="8" customWidth="1"/>
    <col min="76" max="76" width="9" style="8"/>
    <col min="77" max="77" width="11.375" style="112" bestFit="1" customWidth="1"/>
    <col min="78" max="78" width="9.125" style="112" bestFit="1" customWidth="1"/>
    <col min="79" max="79" width="9.125" style="112" customWidth="1"/>
    <col min="80" max="80" width="12" style="112" customWidth="1"/>
    <col min="81" max="82" width="9.5" style="112" customWidth="1"/>
    <col min="83" max="83" width="11.125" style="112" customWidth="1"/>
    <col min="84" max="86" width="9" style="20"/>
    <col min="87" max="16384" width="9" style="8"/>
  </cols>
  <sheetData>
    <row r="1" spans="2:86" s="12" customFormat="1" ht="16.5" customHeight="1">
      <c r="B1" s="256" t="s">
        <v>318</v>
      </c>
      <c r="BY1" s="112"/>
      <c r="BZ1" s="112"/>
      <c r="CA1" s="112"/>
      <c r="CB1" s="112"/>
      <c r="CC1" s="112"/>
      <c r="CD1" s="112"/>
      <c r="CE1" s="112"/>
      <c r="CF1" s="112"/>
      <c r="CG1" s="112"/>
      <c r="CH1" s="112"/>
    </row>
    <row r="2" spans="2:86" s="12" customFormat="1" ht="16.5" customHeight="1">
      <c r="B2" s="256" t="s">
        <v>319</v>
      </c>
      <c r="BY2" s="112"/>
      <c r="BZ2" s="112"/>
      <c r="CA2" s="112"/>
      <c r="CB2" s="112"/>
      <c r="CC2" s="112"/>
      <c r="CD2" s="112"/>
      <c r="CE2" s="112"/>
      <c r="CF2" s="112"/>
      <c r="CG2" s="112"/>
      <c r="CH2" s="112"/>
    </row>
    <row r="3" spans="2:86" ht="16.5" customHeight="1">
      <c r="B3" s="271"/>
      <c r="C3" s="274" t="s">
        <v>0</v>
      </c>
      <c r="D3" s="277" t="s">
        <v>66</v>
      </c>
      <c r="E3" s="278"/>
      <c r="F3" s="278"/>
      <c r="G3" s="278"/>
      <c r="H3" s="278"/>
      <c r="I3" s="278"/>
      <c r="J3" s="278"/>
      <c r="K3" s="278"/>
      <c r="L3" s="279"/>
      <c r="M3" s="277" t="s">
        <v>67</v>
      </c>
      <c r="N3" s="278"/>
      <c r="O3" s="278"/>
      <c r="P3" s="278"/>
      <c r="Q3" s="278"/>
      <c r="R3" s="278"/>
      <c r="S3" s="278"/>
      <c r="T3" s="278"/>
      <c r="U3" s="279"/>
      <c r="V3" s="277" t="s">
        <v>68</v>
      </c>
      <c r="W3" s="278"/>
      <c r="X3" s="278"/>
      <c r="Y3" s="278"/>
      <c r="Z3" s="278"/>
      <c r="AA3" s="278"/>
      <c r="AB3" s="278"/>
      <c r="AC3" s="278"/>
      <c r="AD3" s="279"/>
      <c r="AE3" s="277" t="s">
        <v>69</v>
      </c>
      <c r="AF3" s="278"/>
      <c r="AG3" s="278"/>
      <c r="AH3" s="278"/>
      <c r="AI3" s="278"/>
      <c r="AJ3" s="278"/>
      <c r="AK3" s="278"/>
      <c r="AL3" s="278"/>
      <c r="AM3" s="279"/>
      <c r="AN3" s="284" t="s">
        <v>70</v>
      </c>
      <c r="AO3" s="278"/>
      <c r="AP3" s="278"/>
      <c r="AQ3" s="278"/>
      <c r="AR3" s="278"/>
      <c r="AS3" s="278"/>
      <c r="AT3" s="278"/>
      <c r="AU3" s="278"/>
      <c r="AV3" s="279"/>
      <c r="AW3" s="277" t="s">
        <v>71</v>
      </c>
      <c r="AX3" s="278"/>
      <c r="AY3" s="278"/>
      <c r="AZ3" s="278"/>
      <c r="BA3" s="278"/>
      <c r="BB3" s="278"/>
      <c r="BC3" s="278"/>
      <c r="BD3" s="278"/>
      <c r="BE3" s="279"/>
      <c r="BF3" s="277" t="s">
        <v>72</v>
      </c>
      <c r="BG3" s="278"/>
      <c r="BH3" s="278"/>
      <c r="BI3" s="278"/>
      <c r="BJ3" s="278"/>
      <c r="BK3" s="278"/>
      <c r="BL3" s="278"/>
      <c r="BM3" s="278"/>
      <c r="BN3" s="279"/>
      <c r="BO3" s="285" t="s">
        <v>73</v>
      </c>
      <c r="BP3" s="285"/>
      <c r="BQ3" s="285"/>
      <c r="BR3" s="285"/>
      <c r="BS3" s="285"/>
      <c r="BT3" s="285"/>
      <c r="BU3" s="285"/>
      <c r="BV3" s="285"/>
      <c r="BW3" s="285"/>
    </row>
    <row r="4" spans="2:86" ht="38.1" customHeight="1">
      <c r="B4" s="272"/>
      <c r="C4" s="275"/>
      <c r="D4" s="264" t="s">
        <v>91</v>
      </c>
      <c r="E4" s="280" t="s">
        <v>97</v>
      </c>
      <c r="F4" s="281"/>
      <c r="G4" s="282" t="s">
        <v>154</v>
      </c>
      <c r="H4" s="283"/>
      <c r="I4" s="280" t="s">
        <v>98</v>
      </c>
      <c r="J4" s="281"/>
      <c r="K4" s="259" t="s">
        <v>156</v>
      </c>
      <c r="L4" s="260"/>
      <c r="M4" s="264" t="s">
        <v>91</v>
      </c>
      <c r="N4" s="280" t="s">
        <v>97</v>
      </c>
      <c r="O4" s="281"/>
      <c r="P4" s="282" t="s">
        <v>154</v>
      </c>
      <c r="Q4" s="283"/>
      <c r="R4" s="280" t="s">
        <v>98</v>
      </c>
      <c r="S4" s="281"/>
      <c r="T4" s="259" t="s">
        <v>156</v>
      </c>
      <c r="U4" s="260"/>
      <c r="V4" s="264" t="s">
        <v>91</v>
      </c>
      <c r="W4" s="280" t="s">
        <v>97</v>
      </c>
      <c r="X4" s="281"/>
      <c r="Y4" s="282" t="s">
        <v>154</v>
      </c>
      <c r="Z4" s="283"/>
      <c r="AA4" s="280" t="s">
        <v>98</v>
      </c>
      <c r="AB4" s="281"/>
      <c r="AC4" s="259" t="s">
        <v>156</v>
      </c>
      <c r="AD4" s="260"/>
      <c r="AE4" s="264" t="s">
        <v>91</v>
      </c>
      <c r="AF4" s="280" t="s">
        <v>97</v>
      </c>
      <c r="AG4" s="281"/>
      <c r="AH4" s="282" t="s">
        <v>154</v>
      </c>
      <c r="AI4" s="283"/>
      <c r="AJ4" s="280" t="s">
        <v>98</v>
      </c>
      <c r="AK4" s="281"/>
      <c r="AL4" s="259" t="s">
        <v>156</v>
      </c>
      <c r="AM4" s="260"/>
      <c r="AN4" s="264" t="s">
        <v>91</v>
      </c>
      <c r="AO4" s="284" t="s">
        <v>97</v>
      </c>
      <c r="AP4" s="279"/>
      <c r="AQ4" s="282" t="s">
        <v>154</v>
      </c>
      <c r="AR4" s="283"/>
      <c r="AS4" s="284" t="s">
        <v>98</v>
      </c>
      <c r="AT4" s="279"/>
      <c r="AU4" s="295" t="s">
        <v>156</v>
      </c>
      <c r="AV4" s="268"/>
      <c r="AW4" s="264" t="s">
        <v>91</v>
      </c>
      <c r="AX4" s="280" t="s">
        <v>97</v>
      </c>
      <c r="AY4" s="281"/>
      <c r="AZ4" s="282" t="s">
        <v>154</v>
      </c>
      <c r="BA4" s="283"/>
      <c r="BB4" s="280" t="s">
        <v>98</v>
      </c>
      <c r="BC4" s="281"/>
      <c r="BD4" s="259" t="s">
        <v>156</v>
      </c>
      <c r="BE4" s="260"/>
      <c r="BF4" s="264" t="s">
        <v>91</v>
      </c>
      <c r="BG4" s="280" t="s">
        <v>97</v>
      </c>
      <c r="BH4" s="281"/>
      <c r="BI4" s="282" t="s">
        <v>154</v>
      </c>
      <c r="BJ4" s="283"/>
      <c r="BK4" s="280" t="s">
        <v>98</v>
      </c>
      <c r="BL4" s="281"/>
      <c r="BM4" s="259" t="s">
        <v>156</v>
      </c>
      <c r="BN4" s="260"/>
      <c r="BO4" s="264" t="s">
        <v>91</v>
      </c>
      <c r="BP4" s="280" t="s">
        <v>97</v>
      </c>
      <c r="BQ4" s="281"/>
      <c r="BR4" s="282" t="s">
        <v>154</v>
      </c>
      <c r="BS4" s="283"/>
      <c r="BT4" s="280" t="s">
        <v>98</v>
      </c>
      <c r="BU4" s="281"/>
      <c r="BV4" s="259" t="s">
        <v>156</v>
      </c>
      <c r="BW4" s="260"/>
      <c r="BY4" s="112" t="s">
        <v>129</v>
      </c>
    </row>
    <row r="5" spans="2:86" ht="13.5" customHeight="1">
      <c r="B5" s="272"/>
      <c r="C5" s="275"/>
      <c r="D5" s="265"/>
      <c r="E5" s="25"/>
      <c r="F5" s="26"/>
      <c r="G5" s="25"/>
      <c r="H5" s="26"/>
      <c r="I5" s="25"/>
      <c r="J5" s="26"/>
      <c r="K5" s="25"/>
      <c r="L5" s="26"/>
      <c r="M5" s="265"/>
      <c r="N5" s="25"/>
      <c r="O5" s="26"/>
      <c r="P5" s="25"/>
      <c r="Q5" s="26"/>
      <c r="R5" s="25"/>
      <c r="S5" s="26"/>
      <c r="T5" s="25"/>
      <c r="U5" s="26"/>
      <c r="V5" s="265"/>
      <c r="W5" s="25"/>
      <c r="X5" s="26"/>
      <c r="Y5" s="25"/>
      <c r="Z5" s="26"/>
      <c r="AA5" s="25"/>
      <c r="AB5" s="26"/>
      <c r="AC5" s="25"/>
      <c r="AD5" s="26"/>
      <c r="AE5" s="265"/>
      <c r="AF5" s="25"/>
      <c r="AG5" s="26"/>
      <c r="AH5" s="25"/>
      <c r="AI5" s="26"/>
      <c r="AJ5" s="25"/>
      <c r="AK5" s="26"/>
      <c r="AL5" s="25"/>
      <c r="AM5" s="26"/>
      <c r="AN5" s="265"/>
      <c r="AO5" s="136"/>
      <c r="AP5" s="137"/>
      <c r="AQ5" s="136"/>
      <c r="AR5" s="137"/>
      <c r="AS5" s="136"/>
      <c r="AT5" s="137"/>
      <c r="AU5" s="136"/>
      <c r="AV5" s="137"/>
      <c r="AW5" s="265"/>
      <c r="AX5" s="25"/>
      <c r="AY5" s="26"/>
      <c r="AZ5" s="25"/>
      <c r="BA5" s="26"/>
      <c r="BB5" s="25"/>
      <c r="BC5" s="26"/>
      <c r="BD5" s="25"/>
      <c r="BE5" s="26"/>
      <c r="BF5" s="265"/>
      <c r="BG5" s="25"/>
      <c r="BH5" s="26"/>
      <c r="BI5" s="25"/>
      <c r="BJ5" s="26"/>
      <c r="BK5" s="25"/>
      <c r="BL5" s="26"/>
      <c r="BM5" s="25"/>
      <c r="BN5" s="26"/>
      <c r="BO5" s="265"/>
      <c r="BP5" s="25"/>
      <c r="BQ5" s="26"/>
      <c r="BR5" s="25"/>
      <c r="BS5" s="26"/>
      <c r="BT5" s="25"/>
      <c r="BU5" s="26"/>
      <c r="BV5" s="25"/>
      <c r="BW5" s="26"/>
      <c r="BY5" s="292" t="s">
        <v>179</v>
      </c>
      <c r="BZ5" s="292"/>
      <c r="CA5" s="292"/>
      <c r="CB5" s="292" t="s">
        <v>157</v>
      </c>
      <c r="CC5" s="292"/>
      <c r="CD5" s="292"/>
      <c r="CE5" s="89"/>
      <c r="CF5" s="296" t="s">
        <v>179</v>
      </c>
      <c r="CG5" s="296" t="s">
        <v>157</v>
      </c>
      <c r="CH5" s="298"/>
    </row>
    <row r="6" spans="2:86" ht="27" customHeight="1">
      <c r="B6" s="273"/>
      <c r="C6" s="276"/>
      <c r="D6" s="266"/>
      <c r="E6" s="27" t="s">
        <v>178</v>
      </c>
      <c r="F6" s="28" t="s">
        <v>130</v>
      </c>
      <c r="G6" s="27" t="s">
        <v>178</v>
      </c>
      <c r="H6" s="28" t="s">
        <v>130</v>
      </c>
      <c r="I6" s="27" t="s">
        <v>178</v>
      </c>
      <c r="J6" s="28" t="s">
        <v>130</v>
      </c>
      <c r="K6" s="27" t="s">
        <v>178</v>
      </c>
      <c r="L6" s="28" t="s">
        <v>130</v>
      </c>
      <c r="M6" s="266"/>
      <c r="N6" s="27" t="s">
        <v>178</v>
      </c>
      <c r="O6" s="28" t="s">
        <v>130</v>
      </c>
      <c r="P6" s="27" t="s">
        <v>178</v>
      </c>
      <c r="Q6" s="28" t="s">
        <v>130</v>
      </c>
      <c r="R6" s="27" t="s">
        <v>178</v>
      </c>
      <c r="S6" s="28" t="s">
        <v>130</v>
      </c>
      <c r="T6" s="27" t="s">
        <v>178</v>
      </c>
      <c r="U6" s="28" t="s">
        <v>130</v>
      </c>
      <c r="V6" s="266"/>
      <c r="W6" s="27" t="s">
        <v>178</v>
      </c>
      <c r="X6" s="28" t="s">
        <v>130</v>
      </c>
      <c r="Y6" s="27" t="s">
        <v>178</v>
      </c>
      <c r="Z6" s="28" t="s">
        <v>130</v>
      </c>
      <c r="AA6" s="27" t="s">
        <v>178</v>
      </c>
      <c r="AB6" s="28" t="s">
        <v>130</v>
      </c>
      <c r="AC6" s="27" t="s">
        <v>178</v>
      </c>
      <c r="AD6" s="28" t="s">
        <v>130</v>
      </c>
      <c r="AE6" s="266"/>
      <c r="AF6" s="27" t="s">
        <v>178</v>
      </c>
      <c r="AG6" s="28" t="s">
        <v>130</v>
      </c>
      <c r="AH6" s="27" t="s">
        <v>178</v>
      </c>
      <c r="AI6" s="28" t="s">
        <v>130</v>
      </c>
      <c r="AJ6" s="27" t="s">
        <v>178</v>
      </c>
      <c r="AK6" s="28" t="s">
        <v>130</v>
      </c>
      <c r="AL6" s="27" t="s">
        <v>178</v>
      </c>
      <c r="AM6" s="28" t="s">
        <v>130</v>
      </c>
      <c r="AN6" s="266"/>
      <c r="AO6" s="139" t="s">
        <v>178</v>
      </c>
      <c r="AP6" s="140" t="s">
        <v>130</v>
      </c>
      <c r="AQ6" s="139" t="s">
        <v>178</v>
      </c>
      <c r="AR6" s="140" t="s">
        <v>130</v>
      </c>
      <c r="AS6" s="139" t="s">
        <v>178</v>
      </c>
      <c r="AT6" s="140" t="s">
        <v>130</v>
      </c>
      <c r="AU6" s="139" t="s">
        <v>178</v>
      </c>
      <c r="AV6" s="140" t="s">
        <v>130</v>
      </c>
      <c r="AW6" s="266"/>
      <c r="AX6" s="27" t="s">
        <v>178</v>
      </c>
      <c r="AY6" s="28" t="s">
        <v>130</v>
      </c>
      <c r="AZ6" s="27" t="s">
        <v>178</v>
      </c>
      <c r="BA6" s="28" t="s">
        <v>130</v>
      </c>
      <c r="BB6" s="27" t="s">
        <v>178</v>
      </c>
      <c r="BC6" s="28" t="s">
        <v>130</v>
      </c>
      <c r="BD6" s="27" t="s">
        <v>178</v>
      </c>
      <c r="BE6" s="28" t="s">
        <v>130</v>
      </c>
      <c r="BF6" s="266"/>
      <c r="BG6" s="27" t="s">
        <v>178</v>
      </c>
      <c r="BH6" s="28" t="s">
        <v>130</v>
      </c>
      <c r="BI6" s="27" t="s">
        <v>178</v>
      </c>
      <c r="BJ6" s="28" t="s">
        <v>130</v>
      </c>
      <c r="BK6" s="27" t="s">
        <v>178</v>
      </c>
      <c r="BL6" s="28" t="s">
        <v>130</v>
      </c>
      <c r="BM6" s="27" t="s">
        <v>178</v>
      </c>
      <c r="BN6" s="28" t="s">
        <v>130</v>
      </c>
      <c r="BO6" s="266"/>
      <c r="BP6" s="27" t="s">
        <v>178</v>
      </c>
      <c r="BQ6" s="28" t="s">
        <v>130</v>
      </c>
      <c r="BR6" s="27" t="s">
        <v>178</v>
      </c>
      <c r="BS6" s="28" t="s">
        <v>130</v>
      </c>
      <c r="BT6" s="27" t="s">
        <v>178</v>
      </c>
      <c r="BU6" s="28" t="s">
        <v>130</v>
      </c>
      <c r="BV6" s="27" t="s">
        <v>178</v>
      </c>
      <c r="BW6" s="28" t="s">
        <v>130</v>
      </c>
      <c r="BX6" s="88"/>
      <c r="BY6" s="292"/>
      <c r="BZ6" s="292"/>
      <c r="CA6" s="292"/>
      <c r="CB6" s="292"/>
      <c r="CC6" s="292"/>
      <c r="CD6" s="292"/>
      <c r="CE6" s="89"/>
      <c r="CF6" s="297"/>
      <c r="CG6" s="297"/>
      <c r="CH6" s="299"/>
    </row>
    <row r="7" spans="2:86" s="20" customFormat="1" ht="12">
      <c r="B7" s="148">
        <v>1</v>
      </c>
      <c r="C7" s="141" t="s">
        <v>101</v>
      </c>
      <c r="D7" s="149">
        <v>1552</v>
      </c>
      <c r="E7" s="149">
        <v>210</v>
      </c>
      <c r="F7" s="149">
        <v>123</v>
      </c>
      <c r="G7" s="150">
        <f>IFERROR(E7/D7,"-")</f>
        <v>0.13530927835051546</v>
      </c>
      <c r="H7" s="150">
        <f>IFERROR(F7/D7,"-")</f>
        <v>7.9252577319587625E-2</v>
      </c>
      <c r="I7" s="197">
        <v>102595670</v>
      </c>
      <c r="J7" s="197">
        <v>78216260</v>
      </c>
      <c r="K7" s="197">
        <f>IFERROR(I7/E7,"-")</f>
        <v>488550.80952380953</v>
      </c>
      <c r="L7" s="197">
        <f>IFERROR(J7/F7,"-")</f>
        <v>635904.55284552847</v>
      </c>
      <c r="M7" s="149">
        <v>3168</v>
      </c>
      <c r="N7" s="149">
        <v>476</v>
      </c>
      <c r="O7" s="149">
        <v>265</v>
      </c>
      <c r="P7" s="150">
        <f>IFERROR(N7/M7,"-")</f>
        <v>0.15025252525252525</v>
      </c>
      <c r="Q7" s="150">
        <f>IFERROR(O7/M7,"-")</f>
        <v>8.3648989898989903E-2</v>
      </c>
      <c r="R7" s="197">
        <v>202676730</v>
      </c>
      <c r="S7" s="197">
        <v>156399910</v>
      </c>
      <c r="T7" s="197">
        <f>IFERROR(R7/N7,"-")</f>
        <v>425791.44957983191</v>
      </c>
      <c r="U7" s="197">
        <f>IFERROR(S7/O7,"-")</f>
        <v>590188.33962264156</v>
      </c>
      <c r="V7" s="149">
        <v>131368</v>
      </c>
      <c r="W7" s="149">
        <v>5270</v>
      </c>
      <c r="X7" s="149">
        <v>2861</v>
      </c>
      <c r="Y7" s="150">
        <f>IFERROR(W7/V7,"-")</f>
        <v>4.0116314475366906E-2</v>
      </c>
      <c r="Z7" s="150">
        <f>IFERROR(X7/V7,"-")</f>
        <v>2.1778515315754216E-2</v>
      </c>
      <c r="AA7" s="197">
        <v>1527494920</v>
      </c>
      <c r="AB7" s="197">
        <v>1174286800</v>
      </c>
      <c r="AC7" s="197">
        <f>IFERROR(AA7/W7,"-")</f>
        <v>289847.23339658446</v>
      </c>
      <c r="AD7" s="197">
        <f>IFERROR(AB7/X7,"-")</f>
        <v>410446.27752534079</v>
      </c>
      <c r="AE7" s="149">
        <v>103922</v>
      </c>
      <c r="AF7" s="149">
        <v>8919</v>
      </c>
      <c r="AG7" s="149">
        <v>5136</v>
      </c>
      <c r="AH7" s="150">
        <f>IFERROR(AF7/AE7,"-")</f>
        <v>8.5823983372144488E-2</v>
      </c>
      <c r="AI7" s="150">
        <f>IFERROR(AG7/AE7,"-")</f>
        <v>4.9421681645849772E-2</v>
      </c>
      <c r="AJ7" s="197">
        <v>2543815290</v>
      </c>
      <c r="AK7" s="197">
        <v>2033530970</v>
      </c>
      <c r="AL7" s="197">
        <f>IFERROR(AJ7/AF7,"-")</f>
        <v>285213.06088126474</v>
      </c>
      <c r="AM7" s="197">
        <f>IFERROR(AK7/AG7,"-")</f>
        <v>395936.71534267912</v>
      </c>
      <c r="AN7" s="149">
        <v>71899</v>
      </c>
      <c r="AO7" s="149">
        <v>12036</v>
      </c>
      <c r="AP7" s="149">
        <v>7899</v>
      </c>
      <c r="AQ7" s="150">
        <f>IFERROR(AO7/AN7,"-")</f>
        <v>0.16740149376208291</v>
      </c>
      <c r="AR7" s="150">
        <f>IFERROR(AP7/AN7,"-")</f>
        <v>0.10986244593109779</v>
      </c>
      <c r="AS7" s="197">
        <v>3557196740</v>
      </c>
      <c r="AT7" s="197">
        <v>2997129830</v>
      </c>
      <c r="AU7" s="197">
        <f>IFERROR(AS7/AO7,"-")</f>
        <v>295546.42239946825</v>
      </c>
      <c r="AV7" s="197">
        <f>IFERROR(AT7/AP7,"-")</f>
        <v>379431.55209520191</v>
      </c>
      <c r="AW7" s="149">
        <v>34103</v>
      </c>
      <c r="AX7" s="149">
        <v>9107</v>
      </c>
      <c r="AY7" s="149">
        <v>6644</v>
      </c>
      <c r="AZ7" s="150">
        <f>IFERROR(AX7/AW7,"-")</f>
        <v>0.26704395507726592</v>
      </c>
      <c r="BA7" s="150">
        <f>IFERROR(AY7/AW7,"-")</f>
        <v>0.19482156994985778</v>
      </c>
      <c r="BB7" s="197">
        <v>2893475890</v>
      </c>
      <c r="BC7" s="197">
        <v>2535486890</v>
      </c>
      <c r="BD7" s="197">
        <f>IFERROR(BB7/AX7,"-")</f>
        <v>317719.9835291534</v>
      </c>
      <c r="BE7" s="197">
        <f>IFERROR(BC7/AY7,"-")</f>
        <v>381620.54334738111</v>
      </c>
      <c r="BF7" s="149">
        <v>12397</v>
      </c>
      <c r="BG7" s="149">
        <v>4199</v>
      </c>
      <c r="BH7" s="149">
        <v>3273</v>
      </c>
      <c r="BI7" s="150">
        <f>IFERROR(BG7/BF7,"-")</f>
        <v>0.33871097846253123</v>
      </c>
      <c r="BJ7" s="150">
        <f>IFERROR(BH7/BF7,"-")</f>
        <v>0.26401548761797211</v>
      </c>
      <c r="BK7" s="197">
        <v>1433657120</v>
      </c>
      <c r="BL7" s="197">
        <v>1297562620</v>
      </c>
      <c r="BM7" s="197">
        <f>IFERROR(BK7/BG7,"-")</f>
        <v>341428.22576803999</v>
      </c>
      <c r="BN7" s="197">
        <f>IFERROR(BL7/BH7,"-")</f>
        <v>396444.43018637336</v>
      </c>
      <c r="BO7" s="149">
        <f>SUM(D7,M7,V7,AE7,AN7,AW7,BF7)</f>
        <v>358409</v>
      </c>
      <c r="BP7" s="149">
        <f>SUM(E7,N7,W7,AF7,AO7,AX7,BG7)</f>
        <v>40217</v>
      </c>
      <c r="BQ7" s="149">
        <f>SUM(F7,O7,X7,AG7,AP7,AY7,BH7)</f>
        <v>26201</v>
      </c>
      <c r="BR7" s="150">
        <f>IFERROR(BP7/BO7,"-")</f>
        <v>0.1122097938388824</v>
      </c>
      <c r="BS7" s="150">
        <f>IFERROR(BQ7/BO7,"-")</f>
        <v>7.3103633000287382E-2</v>
      </c>
      <c r="BT7" s="197">
        <f>SUM(I7,R7,AA7,AJ7,AS7,BB7,BK7)</f>
        <v>12260912360</v>
      </c>
      <c r="BU7" s="197">
        <f>SUM(J7,S7,AB7,AK7,AT7,BC7,BL7)</f>
        <v>10272613280</v>
      </c>
      <c r="BV7" s="197">
        <f>IFERROR(BT7/BP7,"-")</f>
        <v>304868.89524330507</v>
      </c>
      <c r="BW7" s="197">
        <f>IFERROR(BU7/BQ7,"-")</f>
        <v>392069.51185069274</v>
      </c>
      <c r="BY7" s="252" t="str">
        <f>INDEX($C$7:$C$80,MATCH(BZ7,BR$7:BR$80,0))</f>
        <v>中央区</v>
      </c>
      <c r="BZ7" s="253">
        <f>LARGE(BR$7:BR$80,ROW(BH1))</f>
        <v>0.13817742112784434</v>
      </c>
      <c r="CA7" s="253">
        <f>ROUND(BZ7,3)</f>
        <v>0.13800000000000001</v>
      </c>
      <c r="CB7" s="252" t="str">
        <f>INDEX($C$7:$C$80,MATCH(CC7,BS$7:BS$80,0))</f>
        <v>田尻町</v>
      </c>
      <c r="CC7" s="253">
        <f>LARGE(BS$7:BS$80,ROW(BJ1))</f>
        <v>9.274873524451939E-2</v>
      </c>
      <c r="CD7" s="114">
        <f>ROUND(CC7,3)</f>
        <v>9.2999999999999999E-2</v>
      </c>
      <c r="CE7" s="115"/>
      <c r="CF7" s="114">
        <f>ROUND($BR$81,3)</f>
        <v>0.107</v>
      </c>
      <c r="CG7" s="114">
        <f>ROUND($BS$81,3)</f>
        <v>7.0000000000000007E-2</v>
      </c>
      <c r="CH7" s="113">
        <v>0</v>
      </c>
    </row>
    <row r="8" spans="2:86" s="20" customFormat="1" ht="12">
      <c r="B8" s="148">
        <v>2</v>
      </c>
      <c r="C8" s="141" t="s">
        <v>102</v>
      </c>
      <c r="D8" s="149">
        <v>43</v>
      </c>
      <c r="E8" s="149">
        <v>4</v>
      </c>
      <c r="F8" s="149">
        <v>0</v>
      </c>
      <c r="G8" s="150">
        <f t="shared" ref="G8:G71" si="0">IFERROR(E8/D8,"-")</f>
        <v>9.3023255813953487E-2</v>
      </c>
      <c r="H8" s="150">
        <f t="shared" ref="H8:H71" si="1">IFERROR(F8/D8,"-")</f>
        <v>0</v>
      </c>
      <c r="I8" s="197">
        <v>131680</v>
      </c>
      <c r="J8" s="197">
        <v>0</v>
      </c>
      <c r="K8" s="197">
        <f t="shared" ref="K8:K71" si="2">IFERROR(I8/E8,"-")</f>
        <v>32920</v>
      </c>
      <c r="L8" s="197" t="str">
        <f t="shared" ref="L8:L71" si="3">IFERROR(J8/F8,"-")</f>
        <v>-</v>
      </c>
      <c r="M8" s="149">
        <v>125</v>
      </c>
      <c r="N8" s="149">
        <v>11</v>
      </c>
      <c r="O8" s="149">
        <v>5</v>
      </c>
      <c r="P8" s="150">
        <f t="shared" ref="P8:P71" si="4">IFERROR(N8/M8,"-")</f>
        <v>8.7999999999999995E-2</v>
      </c>
      <c r="Q8" s="150">
        <f t="shared" ref="Q8:Q71" si="5">IFERROR(O8/M8,"-")</f>
        <v>0.04</v>
      </c>
      <c r="R8" s="197">
        <v>2259940</v>
      </c>
      <c r="S8" s="197">
        <v>1694390</v>
      </c>
      <c r="T8" s="197">
        <f t="shared" ref="T8:T71" si="6">IFERROR(R8/N8,"-")</f>
        <v>205449.09090909091</v>
      </c>
      <c r="U8" s="197">
        <f t="shared" ref="U8:U71" si="7">IFERROR(S8/O8,"-")</f>
        <v>338878</v>
      </c>
      <c r="V8" s="149">
        <v>4838</v>
      </c>
      <c r="W8" s="149">
        <v>180</v>
      </c>
      <c r="X8" s="149">
        <v>91</v>
      </c>
      <c r="Y8" s="150">
        <f t="shared" ref="Y8:Y71" si="8">IFERROR(W8/V8,"-")</f>
        <v>3.7205456800330716E-2</v>
      </c>
      <c r="Z8" s="150">
        <f t="shared" ref="Z8:Z71" si="9">IFERROR(X8/V8,"-")</f>
        <v>1.8809425382389416E-2</v>
      </c>
      <c r="AA8" s="197">
        <v>55956280</v>
      </c>
      <c r="AB8" s="197">
        <v>39666680</v>
      </c>
      <c r="AC8" s="197">
        <f t="shared" ref="AC8:AC71" si="10">IFERROR(AA8/W8,"-")</f>
        <v>310868.22222222225</v>
      </c>
      <c r="AD8" s="197">
        <f t="shared" ref="AD8:AD71" si="11">IFERROR(AB8/X8,"-")</f>
        <v>435897.58241758239</v>
      </c>
      <c r="AE8" s="149">
        <v>3765</v>
      </c>
      <c r="AF8" s="149">
        <v>301</v>
      </c>
      <c r="AG8" s="149">
        <v>162</v>
      </c>
      <c r="AH8" s="150">
        <f t="shared" ref="AH8:AH71" si="12">IFERROR(AF8/AE8,"-")</f>
        <v>7.9946879150066402E-2</v>
      </c>
      <c r="AI8" s="150">
        <f t="shared" ref="AI8:AI71" si="13">IFERROR(AG8/AE8,"-")</f>
        <v>4.3027888446215141E-2</v>
      </c>
      <c r="AJ8" s="197">
        <v>72446480</v>
      </c>
      <c r="AK8" s="197">
        <v>59263990</v>
      </c>
      <c r="AL8" s="197">
        <f t="shared" ref="AL8:AL71" si="14">IFERROR(AJ8/AF8,"-")</f>
        <v>240685.98006644519</v>
      </c>
      <c r="AM8" s="197">
        <f t="shared" ref="AM8:AM71" si="15">IFERROR(AK8/AG8,"-")</f>
        <v>365827.09876543208</v>
      </c>
      <c r="AN8" s="149">
        <v>2887</v>
      </c>
      <c r="AO8" s="149">
        <v>411</v>
      </c>
      <c r="AP8" s="149">
        <v>267</v>
      </c>
      <c r="AQ8" s="150">
        <f t="shared" ref="AQ8:AQ71" si="16">IFERROR(AO8/AN8,"-")</f>
        <v>0.14236231382057499</v>
      </c>
      <c r="AR8" s="150">
        <f t="shared" ref="AR8:AR71" si="17">IFERROR(AP8/AN8,"-")</f>
        <v>9.2483546934534117E-2</v>
      </c>
      <c r="AS8" s="197">
        <v>114468960</v>
      </c>
      <c r="AT8" s="197">
        <v>96253120</v>
      </c>
      <c r="AU8" s="197">
        <f t="shared" ref="AU8:AU71" si="18">IFERROR(AS8/AO8,"-")</f>
        <v>278513.28467153286</v>
      </c>
      <c r="AV8" s="197">
        <f t="shared" ref="AV8:AV71" si="19">IFERROR(AT8/AP8,"-")</f>
        <v>360498.57677902619</v>
      </c>
      <c r="AW8" s="149">
        <v>1366</v>
      </c>
      <c r="AX8" s="149">
        <v>337</v>
      </c>
      <c r="AY8" s="149">
        <v>249</v>
      </c>
      <c r="AZ8" s="150">
        <f t="shared" ref="AZ8:AZ71" si="20">IFERROR(AX8/AW8,"-")</f>
        <v>0.24670571010248901</v>
      </c>
      <c r="BA8" s="150">
        <f t="shared" ref="BA8:BA71" si="21">IFERROR(AY8/AW8,"-")</f>
        <v>0.1822840409956076</v>
      </c>
      <c r="BB8" s="197">
        <v>104433200</v>
      </c>
      <c r="BC8" s="197">
        <v>95058880</v>
      </c>
      <c r="BD8" s="197">
        <f t="shared" ref="BD8:BD71" si="22">IFERROR(BB8/AX8,"-")</f>
        <v>309890.8011869436</v>
      </c>
      <c r="BE8" s="197">
        <f t="shared" ref="BE8:BE71" si="23">IFERROR(BC8/AY8,"-")</f>
        <v>381762.5702811245</v>
      </c>
      <c r="BF8" s="149">
        <v>457</v>
      </c>
      <c r="BG8" s="149">
        <v>148</v>
      </c>
      <c r="BH8" s="149">
        <v>113</v>
      </c>
      <c r="BI8" s="150">
        <f t="shared" ref="BI8:BI71" si="24">IFERROR(BG8/BF8,"-")</f>
        <v>0.32385120350109409</v>
      </c>
      <c r="BJ8" s="150">
        <f t="shared" ref="BJ8:BJ71" si="25">IFERROR(BH8/BF8,"-")</f>
        <v>0.24726477024070023</v>
      </c>
      <c r="BK8" s="197">
        <v>45133650</v>
      </c>
      <c r="BL8" s="197">
        <v>40512630</v>
      </c>
      <c r="BM8" s="197">
        <f t="shared" ref="BM8:BM71" si="26">IFERROR(BK8/BG8,"-")</f>
        <v>304957.09459459462</v>
      </c>
      <c r="BN8" s="197">
        <f t="shared" ref="BN8:BN71" si="27">IFERROR(BL8/BH8,"-")</f>
        <v>358518.8495575221</v>
      </c>
      <c r="BO8" s="149">
        <f t="shared" ref="BO8:BO14" si="28">SUM(D8,M8,V8,AE8,AN8,AW8,BF8)</f>
        <v>13481</v>
      </c>
      <c r="BP8" s="149">
        <f t="shared" ref="BP8:BQ22" si="29">SUM(E8,N8,W8,AF8,AO8,AX8,BG8)</f>
        <v>1392</v>
      </c>
      <c r="BQ8" s="149">
        <f t="shared" si="29"/>
        <v>887</v>
      </c>
      <c r="BR8" s="150">
        <f t="shared" ref="BR8:BR71" si="30">IFERROR(BP8/BO8,"-")</f>
        <v>0.10325643498256806</v>
      </c>
      <c r="BS8" s="150">
        <f t="shared" ref="BS8:BS71" si="31">IFERROR(BQ8/BO8,"-")</f>
        <v>6.579630591202433E-2</v>
      </c>
      <c r="BT8" s="197">
        <f>SUM(I8,R8,AA8,AJ8,AS8,BB8,BK8)</f>
        <v>394830190</v>
      </c>
      <c r="BU8" s="197">
        <f t="shared" ref="BT8:BU22" si="32">SUM(J8,S8,AB8,AK8,AT8,BC8,BL8)</f>
        <v>332449690</v>
      </c>
      <c r="BV8" s="197">
        <f t="shared" ref="BV8:BV71" si="33">IFERROR(BT8/BP8,"-")</f>
        <v>283642.37787356321</v>
      </c>
      <c r="BW8" s="197">
        <f t="shared" ref="BW8:BW71" si="34">IFERROR(BU8/BQ8,"-")</f>
        <v>374802.35625704622</v>
      </c>
      <c r="BY8" s="113" t="str">
        <f t="shared" ref="BY8:BY71" si="35">INDEX($C$7:$C$80,MATCH(BZ8,BR$7:BR$80,0))</f>
        <v>田尻町</v>
      </c>
      <c r="BZ8" s="114">
        <f t="shared" ref="BZ8:BZ71" si="36">LARGE(BR$7:BR$80,ROW(BH2))</f>
        <v>0.13322091062394603</v>
      </c>
      <c r="CA8" s="253">
        <f t="shared" ref="CA8:CA71" si="37">ROUND(BZ8,3)</f>
        <v>0.13300000000000001</v>
      </c>
      <c r="CB8" s="113" t="str">
        <f t="shared" ref="CB8:CB71" si="38">INDEX($C$7:$C$80,MATCH(CC8,BS$7:BS$80,0))</f>
        <v>中央区</v>
      </c>
      <c r="CC8" s="114">
        <f t="shared" ref="CC8:CC71" si="39">LARGE(BS$7:BS$80,ROW(BJ2))</f>
        <v>9.2448059799934049E-2</v>
      </c>
      <c r="CD8" s="114">
        <f t="shared" ref="CD8:CD71" si="40">ROUND(CC8,3)</f>
        <v>9.1999999999999998E-2</v>
      </c>
      <c r="CE8" s="115"/>
      <c r="CF8" s="114">
        <f t="shared" ref="CF8:CF71" si="41">ROUND($BR$81,3)</f>
        <v>0.107</v>
      </c>
      <c r="CG8" s="114">
        <f t="shared" ref="CG8:CG71" si="42">ROUND($BS$81,3)</f>
        <v>7.0000000000000007E-2</v>
      </c>
      <c r="CH8" s="113">
        <v>0</v>
      </c>
    </row>
    <row r="9" spans="2:86" s="20" customFormat="1" ht="12">
      <c r="B9" s="148">
        <v>3</v>
      </c>
      <c r="C9" s="141" t="s">
        <v>103</v>
      </c>
      <c r="D9" s="149">
        <v>36</v>
      </c>
      <c r="E9" s="149">
        <v>6</v>
      </c>
      <c r="F9" s="149">
        <v>1</v>
      </c>
      <c r="G9" s="150">
        <f t="shared" si="0"/>
        <v>0.16666666666666666</v>
      </c>
      <c r="H9" s="150">
        <f t="shared" si="1"/>
        <v>2.7777777777777776E-2</v>
      </c>
      <c r="I9" s="197">
        <v>2005270</v>
      </c>
      <c r="J9" s="197">
        <v>748850</v>
      </c>
      <c r="K9" s="197">
        <f t="shared" si="2"/>
        <v>334211.66666666669</v>
      </c>
      <c r="L9" s="197">
        <f t="shared" si="3"/>
        <v>748850</v>
      </c>
      <c r="M9" s="149">
        <v>96</v>
      </c>
      <c r="N9" s="149">
        <v>18</v>
      </c>
      <c r="O9" s="149">
        <v>7</v>
      </c>
      <c r="P9" s="150">
        <f t="shared" si="4"/>
        <v>0.1875</v>
      </c>
      <c r="Q9" s="150">
        <f t="shared" si="5"/>
        <v>7.2916666666666671E-2</v>
      </c>
      <c r="R9" s="197">
        <v>7043140</v>
      </c>
      <c r="S9" s="197">
        <v>3423820</v>
      </c>
      <c r="T9" s="197">
        <f t="shared" si="6"/>
        <v>391285.55555555556</v>
      </c>
      <c r="U9" s="197">
        <f t="shared" si="7"/>
        <v>489117.14285714284</v>
      </c>
      <c r="V9" s="149">
        <v>3030</v>
      </c>
      <c r="W9" s="149">
        <v>123</v>
      </c>
      <c r="X9" s="149">
        <v>58</v>
      </c>
      <c r="Y9" s="150">
        <f t="shared" si="8"/>
        <v>4.0594059405940595E-2</v>
      </c>
      <c r="Z9" s="150">
        <f t="shared" si="9"/>
        <v>1.914191419141914E-2</v>
      </c>
      <c r="AA9" s="197">
        <v>31756540</v>
      </c>
      <c r="AB9" s="197">
        <v>27083400</v>
      </c>
      <c r="AC9" s="197">
        <f t="shared" si="10"/>
        <v>258183.25203252034</v>
      </c>
      <c r="AD9" s="197">
        <f t="shared" si="11"/>
        <v>466955.1724137931</v>
      </c>
      <c r="AE9" s="149">
        <v>2353</v>
      </c>
      <c r="AF9" s="149">
        <v>204</v>
      </c>
      <c r="AG9" s="149">
        <v>113</v>
      </c>
      <c r="AH9" s="150">
        <f t="shared" si="12"/>
        <v>8.6697832554186144E-2</v>
      </c>
      <c r="AI9" s="150">
        <f t="shared" si="13"/>
        <v>4.8023799405014875E-2</v>
      </c>
      <c r="AJ9" s="197">
        <v>55844830</v>
      </c>
      <c r="AK9" s="197">
        <v>46989980</v>
      </c>
      <c r="AL9" s="197">
        <f t="shared" si="14"/>
        <v>273749.16666666669</v>
      </c>
      <c r="AM9" s="197">
        <f t="shared" si="15"/>
        <v>415840.53097345133</v>
      </c>
      <c r="AN9" s="149">
        <v>1795</v>
      </c>
      <c r="AO9" s="149">
        <v>299</v>
      </c>
      <c r="AP9" s="149">
        <v>166</v>
      </c>
      <c r="AQ9" s="150">
        <f t="shared" si="16"/>
        <v>0.16657381615598885</v>
      </c>
      <c r="AR9" s="150">
        <f t="shared" si="17"/>
        <v>9.2479108635097493E-2</v>
      </c>
      <c r="AS9" s="197">
        <v>69644000</v>
      </c>
      <c r="AT9" s="197">
        <v>57436850</v>
      </c>
      <c r="AU9" s="197">
        <f t="shared" si="18"/>
        <v>232923.07692307694</v>
      </c>
      <c r="AV9" s="197">
        <f t="shared" si="19"/>
        <v>346005.1204819277</v>
      </c>
      <c r="AW9" s="149">
        <v>854</v>
      </c>
      <c r="AX9" s="149">
        <v>197</v>
      </c>
      <c r="AY9" s="149">
        <v>129</v>
      </c>
      <c r="AZ9" s="150">
        <f t="shared" si="20"/>
        <v>0.23067915690866511</v>
      </c>
      <c r="BA9" s="150">
        <f t="shared" si="21"/>
        <v>0.15105386416861827</v>
      </c>
      <c r="BB9" s="197">
        <v>56413760</v>
      </c>
      <c r="BC9" s="197">
        <v>49410410</v>
      </c>
      <c r="BD9" s="197">
        <f t="shared" si="22"/>
        <v>286364.26395939087</v>
      </c>
      <c r="BE9" s="197">
        <f t="shared" si="23"/>
        <v>383026.43410852714</v>
      </c>
      <c r="BF9" s="149">
        <v>324</v>
      </c>
      <c r="BG9" s="149">
        <v>113</v>
      </c>
      <c r="BH9" s="149">
        <v>84</v>
      </c>
      <c r="BI9" s="150">
        <f t="shared" si="24"/>
        <v>0.34876543209876543</v>
      </c>
      <c r="BJ9" s="150">
        <f t="shared" si="25"/>
        <v>0.25925925925925924</v>
      </c>
      <c r="BK9" s="197">
        <v>34058050</v>
      </c>
      <c r="BL9" s="197">
        <v>31112650</v>
      </c>
      <c r="BM9" s="197">
        <f t="shared" si="26"/>
        <v>301398.67256637168</v>
      </c>
      <c r="BN9" s="197">
        <f t="shared" si="27"/>
        <v>370388.69047619047</v>
      </c>
      <c r="BO9" s="149">
        <f t="shared" si="28"/>
        <v>8488</v>
      </c>
      <c r="BP9" s="149">
        <f t="shared" si="29"/>
        <v>960</v>
      </c>
      <c r="BQ9" s="149">
        <f t="shared" si="29"/>
        <v>558</v>
      </c>
      <c r="BR9" s="150">
        <f t="shared" si="30"/>
        <v>0.11310084825636192</v>
      </c>
      <c r="BS9" s="150">
        <f t="shared" si="31"/>
        <v>6.5739868049010372E-2</v>
      </c>
      <c r="BT9" s="197">
        <f>SUM(I9,R9,AA9,AJ9,AS9,BB9,BK9)</f>
        <v>256765590</v>
      </c>
      <c r="BU9" s="197">
        <f t="shared" si="32"/>
        <v>216205960</v>
      </c>
      <c r="BV9" s="197">
        <f t="shared" si="33"/>
        <v>267464.15625</v>
      </c>
      <c r="BW9" s="197">
        <f t="shared" si="34"/>
        <v>387465.87813620071</v>
      </c>
      <c r="BY9" s="113" t="str">
        <f t="shared" si="35"/>
        <v>東成区</v>
      </c>
      <c r="BZ9" s="114">
        <f t="shared" si="36"/>
        <v>0.13033497704472027</v>
      </c>
      <c r="CA9" s="253">
        <f t="shared" si="37"/>
        <v>0.13</v>
      </c>
      <c r="CB9" s="113" t="str">
        <f t="shared" si="38"/>
        <v>箕面市</v>
      </c>
      <c r="CC9" s="114">
        <f t="shared" si="39"/>
        <v>8.7655601659751031E-2</v>
      </c>
      <c r="CD9" s="114">
        <f t="shared" si="40"/>
        <v>8.7999999999999995E-2</v>
      </c>
      <c r="CE9" s="115"/>
      <c r="CF9" s="114">
        <f t="shared" si="41"/>
        <v>0.107</v>
      </c>
      <c r="CG9" s="114">
        <f t="shared" si="42"/>
        <v>7.0000000000000007E-2</v>
      </c>
      <c r="CH9" s="113">
        <v>0</v>
      </c>
    </row>
    <row r="10" spans="2:86" s="20" customFormat="1" ht="12">
      <c r="B10" s="148">
        <v>4</v>
      </c>
      <c r="C10" s="141" t="s">
        <v>104</v>
      </c>
      <c r="D10" s="149">
        <v>48</v>
      </c>
      <c r="E10" s="149">
        <v>8</v>
      </c>
      <c r="F10" s="149">
        <v>6</v>
      </c>
      <c r="G10" s="150">
        <f t="shared" si="0"/>
        <v>0.16666666666666666</v>
      </c>
      <c r="H10" s="150">
        <f t="shared" si="1"/>
        <v>0.125</v>
      </c>
      <c r="I10" s="197">
        <v>4673170</v>
      </c>
      <c r="J10" s="197">
        <v>4306390</v>
      </c>
      <c r="K10" s="197">
        <f t="shared" si="2"/>
        <v>584146.25</v>
      </c>
      <c r="L10" s="197">
        <f t="shared" si="3"/>
        <v>717731.66666666663</v>
      </c>
      <c r="M10" s="149">
        <v>83</v>
      </c>
      <c r="N10" s="149">
        <v>11</v>
      </c>
      <c r="O10" s="149">
        <v>5</v>
      </c>
      <c r="P10" s="150">
        <f t="shared" si="4"/>
        <v>0.13253012048192772</v>
      </c>
      <c r="Q10" s="150">
        <f t="shared" si="5"/>
        <v>6.0240963855421686E-2</v>
      </c>
      <c r="R10" s="197">
        <v>7169310</v>
      </c>
      <c r="S10" s="197">
        <v>6800360</v>
      </c>
      <c r="T10" s="197">
        <f t="shared" si="6"/>
        <v>651755.45454545459</v>
      </c>
      <c r="U10" s="197">
        <f t="shared" si="7"/>
        <v>1360072</v>
      </c>
      <c r="V10" s="149">
        <v>3546</v>
      </c>
      <c r="W10" s="149">
        <v>141</v>
      </c>
      <c r="X10" s="149">
        <v>76</v>
      </c>
      <c r="Y10" s="150">
        <f t="shared" si="8"/>
        <v>3.976311336717428E-2</v>
      </c>
      <c r="Z10" s="150">
        <f t="shared" si="9"/>
        <v>2.1432600112803159E-2</v>
      </c>
      <c r="AA10" s="197">
        <v>40074390</v>
      </c>
      <c r="AB10" s="197">
        <v>34199270</v>
      </c>
      <c r="AC10" s="197">
        <f t="shared" si="10"/>
        <v>284215.5319148936</v>
      </c>
      <c r="AD10" s="197">
        <f t="shared" si="11"/>
        <v>449990.39473684208</v>
      </c>
      <c r="AE10" s="149">
        <v>3006</v>
      </c>
      <c r="AF10" s="149">
        <v>233</v>
      </c>
      <c r="AG10" s="149">
        <v>112</v>
      </c>
      <c r="AH10" s="150">
        <f t="shared" si="12"/>
        <v>7.7511643379906847E-2</v>
      </c>
      <c r="AI10" s="150">
        <f t="shared" si="13"/>
        <v>3.7258815701929474E-2</v>
      </c>
      <c r="AJ10" s="197">
        <v>62324360</v>
      </c>
      <c r="AK10" s="197">
        <v>47603020</v>
      </c>
      <c r="AL10" s="197">
        <f t="shared" si="14"/>
        <v>267486.52360515023</v>
      </c>
      <c r="AM10" s="197">
        <f t="shared" si="15"/>
        <v>425026.96428571426</v>
      </c>
      <c r="AN10" s="149">
        <v>1917</v>
      </c>
      <c r="AO10" s="149">
        <v>284</v>
      </c>
      <c r="AP10" s="149">
        <v>169</v>
      </c>
      <c r="AQ10" s="150">
        <f t="shared" si="16"/>
        <v>0.14814814814814814</v>
      </c>
      <c r="AR10" s="150">
        <f t="shared" si="17"/>
        <v>8.81585811163276E-2</v>
      </c>
      <c r="AS10" s="197">
        <v>84762270</v>
      </c>
      <c r="AT10" s="197">
        <v>67596110</v>
      </c>
      <c r="AU10" s="197">
        <f t="shared" si="18"/>
        <v>298458.69718309859</v>
      </c>
      <c r="AV10" s="197">
        <f t="shared" si="19"/>
        <v>399976.98224852071</v>
      </c>
      <c r="AW10" s="149">
        <v>894</v>
      </c>
      <c r="AX10" s="149">
        <v>195</v>
      </c>
      <c r="AY10" s="149">
        <v>123</v>
      </c>
      <c r="AZ10" s="150">
        <f t="shared" si="20"/>
        <v>0.21812080536912751</v>
      </c>
      <c r="BA10" s="150">
        <f t="shared" si="21"/>
        <v>0.13758389261744966</v>
      </c>
      <c r="BB10" s="197">
        <v>63776460</v>
      </c>
      <c r="BC10" s="197">
        <v>54749680</v>
      </c>
      <c r="BD10" s="197">
        <f t="shared" si="22"/>
        <v>327058.76923076925</v>
      </c>
      <c r="BE10" s="197">
        <f t="shared" si="23"/>
        <v>445119.34959349595</v>
      </c>
      <c r="BF10" s="149">
        <v>325</v>
      </c>
      <c r="BG10" s="149">
        <v>82</v>
      </c>
      <c r="BH10" s="149">
        <v>55</v>
      </c>
      <c r="BI10" s="150">
        <f t="shared" si="24"/>
        <v>0.25230769230769229</v>
      </c>
      <c r="BJ10" s="150">
        <f t="shared" si="25"/>
        <v>0.16923076923076924</v>
      </c>
      <c r="BK10" s="197">
        <v>28829670</v>
      </c>
      <c r="BL10" s="197">
        <v>26636740</v>
      </c>
      <c r="BM10" s="197">
        <f t="shared" si="26"/>
        <v>351581.34146341466</v>
      </c>
      <c r="BN10" s="197">
        <f t="shared" si="27"/>
        <v>484304.36363636365</v>
      </c>
      <c r="BO10" s="149">
        <f t="shared" si="28"/>
        <v>9819</v>
      </c>
      <c r="BP10" s="149">
        <f t="shared" si="29"/>
        <v>954</v>
      </c>
      <c r="BQ10" s="149">
        <f t="shared" si="29"/>
        <v>546</v>
      </c>
      <c r="BR10" s="150">
        <f t="shared" si="30"/>
        <v>9.715857011915674E-2</v>
      </c>
      <c r="BS10" s="150">
        <f t="shared" si="31"/>
        <v>5.5606477238007941E-2</v>
      </c>
      <c r="BT10" s="197">
        <f>SUM(I10,R10,AA10,AJ10,AS10,BB10,BK10)</f>
        <v>291609630</v>
      </c>
      <c r="BU10" s="197">
        <f t="shared" si="32"/>
        <v>241891570</v>
      </c>
      <c r="BV10" s="197">
        <f t="shared" si="33"/>
        <v>305670.47169811319</v>
      </c>
      <c r="BW10" s="197">
        <f t="shared" si="34"/>
        <v>443024.85347985348</v>
      </c>
      <c r="BY10" s="113" t="str">
        <f t="shared" si="35"/>
        <v>池田市</v>
      </c>
      <c r="BZ10" s="114">
        <f t="shared" si="36"/>
        <v>0.1279591328183404</v>
      </c>
      <c r="CA10" s="253">
        <f t="shared" si="37"/>
        <v>0.128</v>
      </c>
      <c r="CB10" s="113" t="str">
        <f t="shared" si="38"/>
        <v>東住吉区</v>
      </c>
      <c r="CC10" s="114">
        <f t="shared" si="39"/>
        <v>8.664618293547624E-2</v>
      </c>
      <c r="CD10" s="114">
        <f t="shared" si="40"/>
        <v>8.6999999999999994E-2</v>
      </c>
      <c r="CE10" s="115"/>
      <c r="CF10" s="114">
        <f t="shared" si="41"/>
        <v>0.107</v>
      </c>
      <c r="CG10" s="114">
        <f t="shared" si="42"/>
        <v>7.0000000000000007E-2</v>
      </c>
      <c r="CH10" s="113">
        <v>0</v>
      </c>
    </row>
    <row r="11" spans="2:86" s="20" customFormat="1" ht="12">
      <c r="B11" s="148">
        <v>5</v>
      </c>
      <c r="C11" s="141" t="s">
        <v>105</v>
      </c>
      <c r="D11" s="149">
        <v>35</v>
      </c>
      <c r="E11" s="149">
        <v>1</v>
      </c>
      <c r="F11" s="149">
        <v>0</v>
      </c>
      <c r="G11" s="150">
        <f t="shared" si="0"/>
        <v>2.8571428571428571E-2</v>
      </c>
      <c r="H11" s="150">
        <f t="shared" si="1"/>
        <v>0</v>
      </c>
      <c r="I11" s="197">
        <v>8940</v>
      </c>
      <c r="J11" s="197">
        <v>0</v>
      </c>
      <c r="K11" s="197">
        <f t="shared" si="2"/>
        <v>8940</v>
      </c>
      <c r="L11" s="197" t="str">
        <f t="shared" si="3"/>
        <v>-</v>
      </c>
      <c r="M11" s="149">
        <v>68</v>
      </c>
      <c r="N11" s="149">
        <v>8</v>
      </c>
      <c r="O11" s="149">
        <v>4</v>
      </c>
      <c r="P11" s="150">
        <f t="shared" si="4"/>
        <v>0.11764705882352941</v>
      </c>
      <c r="Q11" s="150">
        <f t="shared" si="5"/>
        <v>5.8823529411764705E-2</v>
      </c>
      <c r="R11" s="197">
        <v>4032000</v>
      </c>
      <c r="S11" s="197">
        <v>3878570</v>
      </c>
      <c r="T11" s="197">
        <f t="shared" si="6"/>
        <v>504000</v>
      </c>
      <c r="U11" s="197">
        <f t="shared" si="7"/>
        <v>969642.5</v>
      </c>
      <c r="V11" s="149">
        <v>3043</v>
      </c>
      <c r="W11" s="149">
        <v>98</v>
      </c>
      <c r="X11" s="149">
        <v>42</v>
      </c>
      <c r="Y11" s="150">
        <f t="shared" si="8"/>
        <v>3.2205060795267824E-2</v>
      </c>
      <c r="Z11" s="150">
        <f t="shared" si="9"/>
        <v>1.3802168912257641E-2</v>
      </c>
      <c r="AA11" s="197">
        <v>22582180</v>
      </c>
      <c r="AB11" s="197">
        <v>17589910</v>
      </c>
      <c r="AC11" s="197">
        <f t="shared" si="10"/>
        <v>230430.4081632653</v>
      </c>
      <c r="AD11" s="197">
        <f t="shared" si="11"/>
        <v>418807.38095238095</v>
      </c>
      <c r="AE11" s="149">
        <v>2423</v>
      </c>
      <c r="AF11" s="149">
        <v>170</v>
      </c>
      <c r="AG11" s="149">
        <v>82</v>
      </c>
      <c r="AH11" s="150">
        <f t="shared" si="12"/>
        <v>7.0160957490713993E-2</v>
      </c>
      <c r="AI11" s="150">
        <f t="shared" si="13"/>
        <v>3.3842344201403217E-2</v>
      </c>
      <c r="AJ11" s="197">
        <v>43955910</v>
      </c>
      <c r="AK11" s="197">
        <v>32930970</v>
      </c>
      <c r="AL11" s="197">
        <f t="shared" si="14"/>
        <v>258564.17647058822</v>
      </c>
      <c r="AM11" s="197">
        <f t="shared" si="15"/>
        <v>401597.19512195123</v>
      </c>
      <c r="AN11" s="149">
        <v>1614</v>
      </c>
      <c r="AO11" s="149">
        <v>255</v>
      </c>
      <c r="AP11" s="149">
        <v>156</v>
      </c>
      <c r="AQ11" s="150">
        <f t="shared" si="16"/>
        <v>0.15799256505576209</v>
      </c>
      <c r="AR11" s="150">
        <f t="shared" si="17"/>
        <v>9.6654275092936809E-2</v>
      </c>
      <c r="AS11" s="197">
        <v>65614800</v>
      </c>
      <c r="AT11" s="197">
        <v>53268420</v>
      </c>
      <c r="AU11" s="197">
        <f t="shared" si="18"/>
        <v>257312.9411764706</v>
      </c>
      <c r="AV11" s="197">
        <f t="shared" si="19"/>
        <v>341464.23076923075</v>
      </c>
      <c r="AW11" s="149">
        <v>857</v>
      </c>
      <c r="AX11" s="149">
        <v>210</v>
      </c>
      <c r="AY11" s="149">
        <v>149</v>
      </c>
      <c r="AZ11" s="150">
        <f t="shared" si="20"/>
        <v>0.24504084014002334</v>
      </c>
      <c r="BA11" s="150">
        <f t="shared" si="21"/>
        <v>0.17386231038506417</v>
      </c>
      <c r="BB11" s="197">
        <v>62511770</v>
      </c>
      <c r="BC11" s="197">
        <v>53630920</v>
      </c>
      <c r="BD11" s="197">
        <f t="shared" si="22"/>
        <v>297675.09523809527</v>
      </c>
      <c r="BE11" s="197">
        <f t="shared" si="23"/>
        <v>359939.06040268455</v>
      </c>
      <c r="BF11" s="149">
        <v>325</v>
      </c>
      <c r="BG11" s="149">
        <v>89</v>
      </c>
      <c r="BH11" s="149">
        <v>71</v>
      </c>
      <c r="BI11" s="150">
        <f t="shared" si="24"/>
        <v>0.27384615384615385</v>
      </c>
      <c r="BJ11" s="150">
        <f t="shared" si="25"/>
        <v>0.21846153846153846</v>
      </c>
      <c r="BK11" s="197">
        <v>25968600</v>
      </c>
      <c r="BL11" s="197">
        <v>24004590</v>
      </c>
      <c r="BM11" s="197">
        <f t="shared" si="26"/>
        <v>291782.02247191011</v>
      </c>
      <c r="BN11" s="197">
        <f t="shared" si="27"/>
        <v>338092.81690140843</v>
      </c>
      <c r="BO11" s="149">
        <f t="shared" si="28"/>
        <v>8365</v>
      </c>
      <c r="BP11" s="149">
        <f t="shared" si="29"/>
        <v>831</v>
      </c>
      <c r="BQ11" s="149">
        <f t="shared" si="29"/>
        <v>504</v>
      </c>
      <c r="BR11" s="150">
        <f t="shared" si="30"/>
        <v>9.9342498505678417E-2</v>
      </c>
      <c r="BS11" s="150">
        <f t="shared" si="31"/>
        <v>6.0251046025104602E-2</v>
      </c>
      <c r="BT11" s="197">
        <f>SUM(I11,R11,AA11,AJ11,AS11,BB11,BK11)</f>
        <v>224674200</v>
      </c>
      <c r="BU11" s="197">
        <f t="shared" si="32"/>
        <v>185303380</v>
      </c>
      <c r="BV11" s="197">
        <f t="shared" si="33"/>
        <v>270366.06498194946</v>
      </c>
      <c r="BW11" s="197">
        <f t="shared" si="34"/>
        <v>367665.43650793651</v>
      </c>
      <c r="BY11" s="113" t="str">
        <f t="shared" si="35"/>
        <v>北区</v>
      </c>
      <c r="BZ11" s="114">
        <f t="shared" si="36"/>
        <v>0.12662857142857142</v>
      </c>
      <c r="CA11" s="253">
        <f t="shared" si="37"/>
        <v>0.127</v>
      </c>
      <c r="CB11" s="113" t="str">
        <f t="shared" si="38"/>
        <v>八尾市</v>
      </c>
      <c r="CC11" s="114">
        <f t="shared" si="39"/>
        <v>8.6088221037324289E-2</v>
      </c>
      <c r="CD11" s="114">
        <f t="shared" si="40"/>
        <v>8.5999999999999993E-2</v>
      </c>
      <c r="CE11" s="115"/>
      <c r="CF11" s="114">
        <f t="shared" si="41"/>
        <v>0.107</v>
      </c>
      <c r="CG11" s="114">
        <f t="shared" si="42"/>
        <v>7.0000000000000007E-2</v>
      </c>
      <c r="CH11" s="113">
        <v>0</v>
      </c>
    </row>
    <row r="12" spans="2:86" s="20" customFormat="1" ht="12">
      <c r="B12" s="148">
        <v>6</v>
      </c>
      <c r="C12" s="141" t="s">
        <v>106</v>
      </c>
      <c r="D12" s="149">
        <v>59</v>
      </c>
      <c r="E12" s="149">
        <v>4</v>
      </c>
      <c r="F12" s="149">
        <v>3</v>
      </c>
      <c r="G12" s="150">
        <f t="shared" si="0"/>
        <v>6.7796610169491525E-2</v>
      </c>
      <c r="H12" s="150">
        <f t="shared" si="1"/>
        <v>5.0847457627118647E-2</v>
      </c>
      <c r="I12" s="197">
        <v>1407570</v>
      </c>
      <c r="J12" s="197">
        <v>1403100</v>
      </c>
      <c r="K12" s="197">
        <f t="shared" si="2"/>
        <v>351892.5</v>
      </c>
      <c r="L12" s="197">
        <f t="shared" si="3"/>
        <v>467700</v>
      </c>
      <c r="M12" s="149">
        <v>134</v>
      </c>
      <c r="N12" s="149">
        <v>13</v>
      </c>
      <c r="O12" s="149">
        <v>6</v>
      </c>
      <c r="P12" s="150">
        <f t="shared" si="4"/>
        <v>9.7014925373134331E-2</v>
      </c>
      <c r="Q12" s="150">
        <f t="shared" si="5"/>
        <v>4.4776119402985072E-2</v>
      </c>
      <c r="R12" s="197">
        <v>8666970</v>
      </c>
      <c r="S12" s="197">
        <v>2620680</v>
      </c>
      <c r="T12" s="197">
        <f t="shared" si="6"/>
        <v>666690</v>
      </c>
      <c r="U12" s="197">
        <f t="shared" si="7"/>
        <v>436780</v>
      </c>
      <c r="V12" s="149">
        <v>4526</v>
      </c>
      <c r="W12" s="149">
        <v>120</v>
      </c>
      <c r="X12" s="149">
        <v>56</v>
      </c>
      <c r="Y12" s="150">
        <f t="shared" si="8"/>
        <v>2.6513477684489615E-2</v>
      </c>
      <c r="Z12" s="150">
        <f t="shared" si="9"/>
        <v>1.2372956252761821E-2</v>
      </c>
      <c r="AA12" s="197">
        <v>34871900</v>
      </c>
      <c r="AB12" s="197">
        <v>27576950</v>
      </c>
      <c r="AC12" s="197">
        <f t="shared" si="10"/>
        <v>290599.16666666669</v>
      </c>
      <c r="AD12" s="197">
        <f t="shared" si="11"/>
        <v>492445.53571428574</v>
      </c>
      <c r="AE12" s="149">
        <v>3537</v>
      </c>
      <c r="AF12" s="149">
        <v>194</v>
      </c>
      <c r="AG12" s="149">
        <v>105</v>
      </c>
      <c r="AH12" s="150">
        <f t="shared" si="12"/>
        <v>5.4848741871642633E-2</v>
      </c>
      <c r="AI12" s="150">
        <f t="shared" si="13"/>
        <v>2.9686174724342665E-2</v>
      </c>
      <c r="AJ12" s="197">
        <v>52455480</v>
      </c>
      <c r="AK12" s="197">
        <v>42128210</v>
      </c>
      <c r="AL12" s="197">
        <f t="shared" si="14"/>
        <v>270389.07216494845</v>
      </c>
      <c r="AM12" s="197">
        <f t="shared" si="15"/>
        <v>401221.04761904763</v>
      </c>
      <c r="AN12" s="149">
        <v>2447</v>
      </c>
      <c r="AO12" s="149">
        <v>231</v>
      </c>
      <c r="AP12" s="149">
        <v>154</v>
      </c>
      <c r="AQ12" s="150">
        <f t="shared" si="16"/>
        <v>9.4401307723743361E-2</v>
      </c>
      <c r="AR12" s="150">
        <f t="shared" si="17"/>
        <v>6.2934205149162245E-2</v>
      </c>
      <c r="AS12" s="197">
        <v>72571120</v>
      </c>
      <c r="AT12" s="197">
        <v>62331290</v>
      </c>
      <c r="AU12" s="197">
        <f t="shared" si="18"/>
        <v>314160.69264069264</v>
      </c>
      <c r="AV12" s="197">
        <f t="shared" si="19"/>
        <v>404748.63636363635</v>
      </c>
      <c r="AW12" s="149">
        <v>1073</v>
      </c>
      <c r="AX12" s="149">
        <v>176</v>
      </c>
      <c r="AY12" s="149">
        <v>133</v>
      </c>
      <c r="AZ12" s="150">
        <f t="shared" si="20"/>
        <v>0.16402609506057783</v>
      </c>
      <c r="BA12" s="150">
        <f t="shared" si="21"/>
        <v>0.1239515377446412</v>
      </c>
      <c r="BB12" s="197">
        <v>64147770</v>
      </c>
      <c r="BC12" s="197">
        <v>54253810</v>
      </c>
      <c r="BD12" s="197">
        <f t="shared" si="22"/>
        <v>364475.96590909088</v>
      </c>
      <c r="BE12" s="197">
        <f t="shared" si="23"/>
        <v>407923.3834586466</v>
      </c>
      <c r="BF12" s="149">
        <v>373</v>
      </c>
      <c r="BG12" s="149">
        <v>78</v>
      </c>
      <c r="BH12" s="149">
        <v>67</v>
      </c>
      <c r="BI12" s="150">
        <f t="shared" si="24"/>
        <v>0.20911528150134048</v>
      </c>
      <c r="BJ12" s="150">
        <f t="shared" si="25"/>
        <v>0.17962466487935658</v>
      </c>
      <c r="BK12" s="197">
        <v>25051610</v>
      </c>
      <c r="BL12" s="197">
        <v>24077650</v>
      </c>
      <c r="BM12" s="197">
        <f t="shared" si="26"/>
        <v>321174.48717948719</v>
      </c>
      <c r="BN12" s="197">
        <f t="shared" si="27"/>
        <v>359367.91044776118</v>
      </c>
      <c r="BO12" s="149">
        <f t="shared" si="28"/>
        <v>12149</v>
      </c>
      <c r="BP12" s="149">
        <f t="shared" si="29"/>
        <v>816</v>
      </c>
      <c r="BQ12" s="149">
        <f t="shared" si="29"/>
        <v>524</v>
      </c>
      <c r="BR12" s="150">
        <f t="shared" si="30"/>
        <v>6.7166021894806152E-2</v>
      </c>
      <c r="BS12" s="150">
        <f t="shared" si="31"/>
        <v>4.3131121903037285E-2</v>
      </c>
      <c r="BT12" s="197">
        <f t="shared" si="32"/>
        <v>259172420</v>
      </c>
      <c r="BU12" s="197">
        <f t="shared" si="32"/>
        <v>214391690</v>
      </c>
      <c r="BV12" s="197">
        <f t="shared" si="33"/>
        <v>317613.25980392157</v>
      </c>
      <c r="BW12" s="197">
        <f t="shared" si="34"/>
        <v>409144.4465648855</v>
      </c>
      <c r="BY12" s="113" t="str">
        <f t="shared" si="35"/>
        <v>東住吉区</v>
      </c>
      <c r="BZ12" s="114">
        <f t="shared" si="36"/>
        <v>0.1248877333963602</v>
      </c>
      <c r="CA12" s="253">
        <f t="shared" si="37"/>
        <v>0.125</v>
      </c>
      <c r="CB12" s="113" t="str">
        <f t="shared" si="38"/>
        <v>旭区</v>
      </c>
      <c r="CC12" s="114">
        <f t="shared" si="39"/>
        <v>8.4922235960174397E-2</v>
      </c>
      <c r="CD12" s="114">
        <f t="shared" si="40"/>
        <v>8.5000000000000006E-2</v>
      </c>
      <c r="CE12" s="115"/>
      <c r="CF12" s="114">
        <f t="shared" si="41"/>
        <v>0.107</v>
      </c>
      <c r="CG12" s="114">
        <f t="shared" si="42"/>
        <v>7.0000000000000007E-2</v>
      </c>
      <c r="CH12" s="113">
        <v>0</v>
      </c>
    </row>
    <row r="13" spans="2:86" s="20" customFormat="1" ht="12">
      <c r="B13" s="148">
        <v>7</v>
      </c>
      <c r="C13" s="141" t="s">
        <v>107</v>
      </c>
      <c r="D13" s="149">
        <v>61</v>
      </c>
      <c r="E13" s="149">
        <v>7</v>
      </c>
      <c r="F13" s="149">
        <v>5</v>
      </c>
      <c r="G13" s="150">
        <f t="shared" si="0"/>
        <v>0.11475409836065574</v>
      </c>
      <c r="H13" s="150">
        <f t="shared" si="1"/>
        <v>8.1967213114754092E-2</v>
      </c>
      <c r="I13" s="197">
        <v>8061680</v>
      </c>
      <c r="J13" s="197">
        <v>3515400</v>
      </c>
      <c r="K13" s="197">
        <f t="shared" si="2"/>
        <v>1151668.5714285714</v>
      </c>
      <c r="L13" s="197">
        <f t="shared" si="3"/>
        <v>703080</v>
      </c>
      <c r="M13" s="149">
        <v>117</v>
      </c>
      <c r="N13" s="149">
        <v>12</v>
      </c>
      <c r="O13" s="149">
        <v>8</v>
      </c>
      <c r="P13" s="150">
        <f t="shared" si="4"/>
        <v>0.10256410256410256</v>
      </c>
      <c r="Q13" s="150">
        <f t="shared" si="5"/>
        <v>6.8376068376068383E-2</v>
      </c>
      <c r="R13" s="197">
        <v>2703930</v>
      </c>
      <c r="S13" s="197">
        <v>2299480</v>
      </c>
      <c r="T13" s="197">
        <f t="shared" si="6"/>
        <v>225327.5</v>
      </c>
      <c r="U13" s="197">
        <f t="shared" si="7"/>
        <v>287435</v>
      </c>
      <c r="V13" s="149">
        <v>4122</v>
      </c>
      <c r="W13" s="149">
        <v>127</v>
      </c>
      <c r="X13" s="149">
        <v>63</v>
      </c>
      <c r="Y13" s="150">
        <f t="shared" si="8"/>
        <v>3.0810286268801553E-2</v>
      </c>
      <c r="Z13" s="150">
        <f t="shared" si="9"/>
        <v>1.5283842794759825E-2</v>
      </c>
      <c r="AA13" s="197">
        <v>32806480</v>
      </c>
      <c r="AB13" s="197">
        <v>20738810</v>
      </c>
      <c r="AC13" s="197">
        <f t="shared" si="10"/>
        <v>258318.74015748032</v>
      </c>
      <c r="AD13" s="197">
        <f t="shared" si="11"/>
        <v>329187.4603174603</v>
      </c>
      <c r="AE13" s="149">
        <v>3161</v>
      </c>
      <c r="AF13" s="149">
        <v>231</v>
      </c>
      <c r="AG13" s="149">
        <v>139</v>
      </c>
      <c r="AH13" s="150">
        <f t="shared" si="12"/>
        <v>7.3078139829167985E-2</v>
      </c>
      <c r="AI13" s="150">
        <f t="shared" si="13"/>
        <v>4.3973426130971209E-2</v>
      </c>
      <c r="AJ13" s="197">
        <v>71067580</v>
      </c>
      <c r="AK13" s="197">
        <v>56506840</v>
      </c>
      <c r="AL13" s="197">
        <f t="shared" si="14"/>
        <v>307651.86147186148</v>
      </c>
      <c r="AM13" s="197">
        <f t="shared" si="15"/>
        <v>406524.02877697843</v>
      </c>
      <c r="AN13" s="149">
        <v>2003</v>
      </c>
      <c r="AO13" s="149">
        <v>245</v>
      </c>
      <c r="AP13" s="149">
        <v>159</v>
      </c>
      <c r="AQ13" s="150">
        <f t="shared" si="16"/>
        <v>0.12231652521218173</v>
      </c>
      <c r="AR13" s="150">
        <f t="shared" si="17"/>
        <v>7.9380928607089368E-2</v>
      </c>
      <c r="AS13" s="197">
        <v>77591630</v>
      </c>
      <c r="AT13" s="197">
        <v>67338000</v>
      </c>
      <c r="AU13" s="197">
        <f t="shared" si="18"/>
        <v>316700.53061224491</v>
      </c>
      <c r="AV13" s="197">
        <f t="shared" si="19"/>
        <v>423509.43396226416</v>
      </c>
      <c r="AW13" s="149">
        <v>937</v>
      </c>
      <c r="AX13" s="149">
        <v>190</v>
      </c>
      <c r="AY13" s="149">
        <v>137</v>
      </c>
      <c r="AZ13" s="150">
        <f t="shared" si="20"/>
        <v>0.20277481323372465</v>
      </c>
      <c r="BA13" s="150">
        <f t="shared" si="21"/>
        <v>0.14621131270010673</v>
      </c>
      <c r="BB13" s="197">
        <v>51469200</v>
      </c>
      <c r="BC13" s="197">
        <v>45141510</v>
      </c>
      <c r="BD13" s="197">
        <f t="shared" si="22"/>
        <v>270890.5263157895</v>
      </c>
      <c r="BE13" s="197">
        <f t="shared" si="23"/>
        <v>329500.07299270073</v>
      </c>
      <c r="BF13" s="149">
        <v>355</v>
      </c>
      <c r="BG13" s="149">
        <v>81</v>
      </c>
      <c r="BH13" s="149">
        <v>65</v>
      </c>
      <c r="BI13" s="150">
        <f t="shared" si="24"/>
        <v>0.22816901408450704</v>
      </c>
      <c r="BJ13" s="150">
        <f t="shared" si="25"/>
        <v>0.18309859154929578</v>
      </c>
      <c r="BK13" s="197">
        <v>26448540</v>
      </c>
      <c r="BL13" s="197">
        <v>24731220</v>
      </c>
      <c r="BM13" s="197">
        <f t="shared" si="26"/>
        <v>326525.18518518517</v>
      </c>
      <c r="BN13" s="197">
        <f t="shared" si="27"/>
        <v>380480.30769230769</v>
      </c>
      <c r="BO13" s="149">
        <f t="shared" si="28"/>
        <v>10756</v>
      </c>
      <c r="BP13" s="149">
        <f t="shared" si="29"/>
        <v>893</v>
      </c>
      <c r="BQ13" s="149">
        <f t="shared" si="29"/>
        <v>576</v>
      </c>
      <c r="BR13" s="150">
        <f t="shared" si="30"/>
        <v>8.3023428783934552E-2</v>
      </c>
      <c r="BS13" s="150">
        <f t="shared" si="31"/>
        <v>5.355150613611008E-2</v>
      </c>
      <c r="BT13" s="197">
        <f t="shared" si="32"/>
        <v>270149040</v>
      </c>
      <c r="BU13" s="197">
        <f t="shared" si="32"/>
        <v>220271260</v>
      </c>
      <c r="BV13" s="197">
        <f t="shared" si="33"/>
        <v>302518.52183650614</v>
      </c>
      <c r="BW13" s="197">
        <f t="shared" si="34"/>
        <v>382415.38194444444</v>
      </c>
      <c r="BY13" s="113" t="str">
        <f t="shared" si="35"/>
        <v>旭区</v>
      </c>
      <c r="BZ13" s="114">
        <f t="shared" si="36"/>
        <v>0.12403201665907464</v>
      </c>
      <c r="CA13" s="253">
        <f t="shared" si="37"/>
        <v>0.124</v>
      </c>
      <c r="CB13" s="113" t="str">
        <f t="shared" si="38"/>
        <v>藤井寺市</v>
      </c>
      <c r="CC13" s="114">
        <f t="shared" si="39"/>
        <v>8.3934490154026126E-2</v>
      </c>
      <c r="CD13" s="114">
        <f t="shared" si="40"/>
        <v>8.4000000000000005E-2</v>
      </c>
      <c r="CE13" s="115"/>
      <c r="CF13" s="114">
        <f t="shared" si="41"/>
        <v>0.107</v>
      </c>
      <c r="CG13" s="114">
        <f t="shared" si="42"/>
        <v>7.0000000000000007E-2</v>
      </c>
      <c r="CH13" s="113">
        <v>0</v>
      </c>
    </row>
    <row r="14" spans="2:86" s="20" customFormat="1" ht="12">
      <c r="B14" s="148">
        <v>8</v>
      </c>
      <c r="C14" s="141" t="s">
        <v>60</v>
      </c>
      <c r="D14" s="149">
        <v>38</v>
      </c>
      <c r="E14" s="149">
        <v>6</v>
      </c>
      <c r="F14" s="149">
        <v>2</v>
      </c>
      <c r="G14" s="150">
        <f t="shared" si="0"/>
        <v>0.15789473684210525</v>
      </c>
      <c r="H14" s="150">
        <f t="shared" si="1"/>
        <v>5.2631578947368418E-2</v>
      </c>
      <c r="I14" s="197">
        <v>652020</v>
      </c>
      <c r="J14" s="197">
        <v>592560</v>
      </c>
      <c r="K14" s="197">
        <f t="shared" si="2"/>
        <v>108670</v>
      </c>
      <c r="L14" s="197">
        <f t="shared" si="3"/>
        <v>296280</v>
      </c>
      <c r="M14" s="149">
        <v>72</v>
      </c>
      <c r="N14" s="149">
        <v>18</v>
      </c>
      <c r="O14" s="149">
        <v>13</v>
      </c>
      <c r="P14" s="150">
        <f t="shared" si="4"/>
        <v>0.25</v>
      </c>
      <c r="Q14" s="150">
        <f t="shared" si="5"/>
        <v>0.18055555555555555</v>
      </c>
      <c r="R14" s="197">
        <v>12771700</v>
      </c>
      <c r="S14" s="197">
        <v>10294240</v>
      </c>
      <c r="T14" s="197">
        <f t="shared" si="6"/>
        <v>709538.88888888888</v>
      </c>
      <c r="U14" s="197">
        <f t="shared" si="7"/>
        <v>791864.61538461538</v>
      </c>
      <c r="V14" s="149">
        <v>2905</v>
      </c>
      <c r="W14" s="149">
        <v>115</v>
      </c>
      <c r="X14" s="149">
        <v>73</v>
      </c>
      <c r="Y14" s="150">
        <f t="shared" si="8"/>
        <v>3.9586919104991396E-2</v>
      </c>
      <c r="Z14" s="150">
        <f t="shared" si="9"/>
        <v>2.5129087779690189E-2</v>
      </c>
      <c r="AA14" s="197">
        <v>31221370</v>
      </c>
      <c r="AB14" s="197">
        <v>25656760</v>
      </c>
      <c r="AC14" s="197">
        <f t="shared" si="10"/>
        <v>271490.17391304346</v>
      </c>
      <c r="AD14" s="197">
        <f t="shared" si="11"/>
        <v>351462.46575342468</v>
      </c>
      <c r="AE14" s="149">
        <v>2441</v>
      </c>
      <c r="AF14" s="149">
        <v>192</v>
      </c>
      <c r="AG14" s="149">
        <v>126</v>
      </c>
      <c r="AH14" s="150">
        <f t="shared" si="12"/>
        <v>7.8656288406390829E-2</v>
      </c>
      <c r="AI14" s="150">
        <f t="shared" si="13"/>
        <v>5.1618189266693981E-2</v>
      </c>
      <c r="AJ14" s="197">
        <v>57989190</v>
      </c>
      <c r="AK14" s="197">
        <v>42476180</v>
      </c>
      <c r="AL14" s="197">
        <f t="shared" si="14"/>
        <v>302027.03125</v>
      </c>
      <c r="AM14" s="197">
        <f t="shared" si="15"/>
        <v>337112.5396825397</v>
      </c>
      <c r="AN14" s="149">
        <v>1882</v>
      </c>
      <c r="AO14" s="149">
        <v>315</v>
      </c>
      <c r="AP14" s="149">
        <v>220</v>
      </c>
      <c r="AQ14" s="150">
        <f t="shared" si="16"/>
        <v>0.16737513283740701</v>
      </c>
      <c r="AR14" s="150">
        <f t="shared" si="17"/>
        <v>0.11689691817215728</v>
      </c>
      <c r="AS14" s="197">
        <v>93723450</v>
      </c>
      <c r="AT14" s="197">
        <v>82828550</v>
      </c>
      <c r="AU14" s="197">
        <f t="shared" si="18"/>
        <v>297534.76190476189</v>
      </c>
      <c r="AV14" s="197">
        <f t="shared" si="19"/>
        <v>376493.40909090912</v>
      </c>
      <c r="AW14" s="149">
        <v>983</v>
      </c>
      <c r="AX14" s="149">
        <v>254</v>
      </c>
      <c r="AY14" s="149">
        <v>192</v>
      </c>
      <c r="AZ14" s="150">
        <f t="shared" si="20"/>
        <v>0.25839267548321465</v>
      </c>
      <c r="BA14" s="150">
        <f t="shared" si="21"/>
        <v>0.1953204476093591</v>
      </c>
      <c r="BB14" s="197">
        <v>68544700</v>
      </c>
      <c r="BC14" s="197">
        <v>58399230</v>
      </c>
      <c r="BD14" s="197">
        <f t="shared" si="22"/>
        <v>269861.02362204727</v>
      </c>
      <c r="BE14" s="197">
        <f t="shared" si="23"/>
        <v>304162.65625</v>
      </c>
      <c r="BF14" s="149">
        <v>347</v>
      </c>
      <c r="BG14" s="149">
        <v>126</v>
      </c>
      <c r="BH14" s="149">
        <v>101</v>
      </c>
      <c r="BI14" s="150">
        <f t="shared" si="24"/>
        <v>0.36311239193083572</v>
      </c>
      <c r="BJ14" s="150">
        <f t="shared" si="25"/>
        <v>0.29106628242074928</v>
      </c>
      <c r="BK14" s="197">
        <v>47126370</v>
      </c>
      <c r="BL14" s="197">
        <v>36125100</v>
      </c>
      <c r="BM14" s="197">
        <f t="shared" si="26"/>
        <v>374018.80952380953</v>
      </c>
      <c r="BN14" s="197">
        <f t="shared" si="27"/>
        <v>357674.25742574257</v>
      </c>
      <c r="BO14" s="149">
        <f t="shared" si="28"/>
        <v>8668</v>
      </c>
      <c r="BP14" s="149">
        <f t="shared" si="29"/>
        <v>1026</v>
      </c>
      <c r="BQ14" s="149">
        <f t="shared" si="29"/>
        <v>727</v>
      </c>
      <c r="BR14" s="150">
        <f t="shared" si="30"/>
        <v>0.11836640516843562</v>
      </c>
      <c r="BS14" s="150">
        <f t="shared" si="31"/>
        <v>8.3871712044300883E-2</v>
      </c>
      <c r="BT14" s="197">
        <f t="shared" si="32"/>
        <v>312028800</v>
      </c>
      <c r="BU14" s="197">
        <f t="shared" si="32"/>
        <v>256372620</v>
      </c>
      <c r="BV14" s="197">
        <f t="shared" si="33"/>
        <v>304121.63742690056</v>
      </c>
      <c r="BW14" s="197">
        <f t="shared" si="34"/>
        <v>352644.59422283358</v>
      </c>
      <c r="BY14" s="113" t="str">
        <f t="shared" si="35"/>
        <v>箕面市</v>
      </c>
      <c r="BZ14" s="114">
        <f t="shared" si="36"/>
        <v>0.12396265560165975</v>
      </c>
      <c r="CA14" s="253">
        <f t="shared" si="37"/>
        <v>0.124</v>
      </c>
      <c r="CB14" s="113" t="str">
        <f t="shared" si="38"/>
        <v>天王寺区</v>
      </c>
      <c r="CC14" s="114">
        <f t="shared" si="39"/>
        <v>8.3871712044300883E-2</v>
      </c>
      <c r="CD14" s="114">
        <f t="shared" si="40"/>
        <v>8.4000000000000005E-2</v>
      </c>
      <c r="CE14" s="115"/>
      <c r="CF14" s="114">
        <f t="shared" si="41"/>
        <v>0.107</v>
      </c>
      <c r="CG14" s="114">
        <f t="shared" si="42"/>
        <v>7.0000000000000007E-2</v>
      </c>
      <c r="CH14" s="113">
        <v>0</v>
      </c>
    </row>
    <row r="15" spans="2:86" s="20" customFormat="1" ht="12">
      <c r="B15" s="148">
        <v>9</v>
      </c>
      <c r="C15" s="141" t="s">
        <v>108</v>
      </c>
      <c r="D15" s="149">
        <v>18</v>
      </c>
      <c r="E15" s="149">
        <v>2</v>
      </c>
      <c r="F15" s="149">
        <v>1</v>
      </c>
      <c r="G15" s="150">
        <f t="shared" si="0"/>
        <v>0.1111111111111111</v>
      </c>
      <c r="H15" s="150">
        <f t="shared" si="1"/>
        <v>5.5555555555555552E-2</v>
      </c>
      <c r="I15" s="197">
        <v>448850</v>
      </c>
      <c r="J15" s="197">
        <v>415180</v>
      </c>
      <c r="K15" s="197">
        <f t="shared" si="2"/>
        <v>224425</v>
      </c>
      <c r="L15" s="197">
        <f t="shared" si="3"/>
        <v>415180</v>
      </c>
      <c r="M15" s="149">
        <v>58</v>
      </c>
      <c r="N15" s="149">
        <v>6</v>
      </c>
      <c r="O15" s="149">
        <v>3</v>
      </c>
      <c r="P15" s="150">
        <f t="shared" si="4"/>
        <v>0.10344827586206896</v>
      </c>
      <c r="Q15" s="150">
        <f t="shared" si="5"/>
        <v>5.1724137931034482E-2</v>
      </c>
      <c r="R15" s="197">
        <v>1990050</v>
      </c>
      <c r="S15" s="197">
        <v>1624300</v>
      </c>
      <c r="T15" s="197">
        <f t="shared" si="6"/>
        <v>331675</v>
      </c>
      <c r="U15" s="197">
        <f t="shared" si="7"/>
        <v>541433.33333333337</v>
      </c>
      <c r="V15" s="149">
        <v>2062</v>
      </c>
      <c r="W15" s="149">
        <v>88</v>
      </c>
      <c r="X15" s="149">
        <v>50</v>
      </c>
      <c r="Y15" s="150">
        <f t="shared" si="8"/>
        <v>4.2677012609117361E-2</v>
      </c>
      <c r="Z15" s="150">
        <f t="shared" si="9"/>
        <v>2.4248302618816681E-2</v>
      </c>
      <c r="AA15" s="197">
        <v>23389760</v>
      </c>
      <c r="AB15" s="197">
        <v>17937060</v>
      </c>
      <c r="AC15" s="197">
        <f t="shared" si="10"/>
        <v>265792.72727272729</v>
      </c>
      <c r="AD15" s="197">
        <f t="shared" si="11"/>
        <v>358741.2</v>
      </c>
      <c r="AE15" s="149">
        <v>1582</v>
      </c>
      <c r="AF15" s="149">
        <v>159</v>
      </c>
      <c r="AG15" s="149">
        <v>88</v>
      </c>
      <c r="AH15" s="150">
        <f t="shared" si="12"/>
        <v>0.10050568900126422</v>
      </c>
      <c r="AI15" s="150">
        <f t="shared" si="13"/>
        <v>5.5625790139064477E-2</v>
      </c>
      <c r="AJ15" s="197">
        <v>36913340</v>
      </c>
      <c r="AK15" s="197">
        <v>29539260</v>
      </c>
      <c r="AL15" s="197">
        <f t="shared" si="14"/>
        <v>232159.37106918238</v>
      </c>
      <c r="AM15" s="197">
        <f t="shared" si="15"/>
        <v>335673.40909090912</v>
      </c>
      <c r="AN15" s="149">
        <v>1097</v>
      </c>
      <c r="AO15" s="149">
        <v>162</v>
      </c>
      <c r="AP15" s="149">
        <v>103</v>
      </c>
      <c r="AQ15" s="150">
        <f t="shared" si="16"/>
        <v>0.14767547857793983</v>
      </c>
      <c r="AR15" s="150">
        <f t="shared" si="17"/>
        <v>9.3892433910665457E-2</v>
      </c>
      <c r="AS15" s="197">
        <v>44768980</v>
      </c>
      <c r="AT15" s="197">
        <v>40200390</v>
      </c>
      <c r="AU15" s="197">
        <f t="shared" si="18"/>
        <v>276351.72839506174</v>
      </c>
      <c r="AV15" s="197">
        <f t="shared" si="19"/>
        <v>390295.04854368931</v>
      </c>
      <c r="AW15" s="149">
        <v>542</v>
      </c>
      <c r="AX15" s="149">
        <v>117</v>
      </c>
      <c r="AY15" s="149">
        <v>86</v>
      </c>
      <c r="AZ15" s="150">
        <f t="shared" si="20"/>
        <v>0.21586715867158671</v>
      </c>
      <c r="BA15" s="150">
        <f t="shared" si="21"/>
        <v>0.15867158671586715</v>
      </c>
      <c r="BB15" s="197">
        <v>38978640</v>
      </c>
      <c r="BC15" s="197">
        <v>33823830</v>
      </c>
      <c r="BD15" s="197">
        <f t="shared" si="22"/>
        <v>333150.76923076925</v>
      </c>
      <c r="BE15" s="197">
        <f t="shared" si="23"/>
        <v>393300.34883720928</v>
      </c>
      <c r="BF15" s="149">
        <v>216</v>
      </c>
      <c r="BG15" s="149">
        <v>65</v>
      </c>
      <c r="BH15" s="149">
        <v>44</v>
      </c>
      <c r="BI15" s="150">
        <f t="shared" si="24"/>
        <v>0.30092592592592593</v>
      </c>
      <c r="BJ15" s="150">
        <f t="shared" si="25"/>
        <v>0.20370370370370369</v>
      </c>
      <c r="BK15" s="197">
        <v>15755650</v>
      </c>
      <c r="BL15" s="197">
        <v>13594190</v>
      </c>
      <c r="BM15" s="197">
        <f t="shared" si="26"/>
        <v>242394.61538461538</v>
      </c>
      <c r="BN15" s="197">
        <f t="shared" si="27"/>
        <v>308958.86363636365</v>
      </c>
      <c r="BO15" s="149">
        <f t="shared" ref="BO15:BQ71" si="43">SUM(D15,M15,V15,AE15,AN15,AW15,BF15)</f>
        <v>5575</v>
      </c>
      <c r="BP15" s="149">
        <f t="shared" si="29"/>
        <v>599</v>
      </c>
      <c r="BQ15" s="149">
        <f t="shared" si="29"/>
        <v>375</v>
      </c>
      <c r="BR15" s="150">
        <f t="shared" si="30"/>
        <v>0.10744394618834081</v>
      </c>
      <c r="BS15" s="150">
        <f t="shared" si="31"/>
        <v>6.726457399103139E-2</v>
      </c>
      <c r="BT15" s="197">
        <f t="shared" si="32"/>
        <v>162245270</v>
      </c>
      <c r="BU15" s="197">
        <f t="shared" si="32"/>
        <v>137134210</v>
      </c>
      <c r="BV15" s="197">
        <f t="shared" si="33"/>
        <v>270860.21702838066</v>
      </c>
      <c r="BW15" s="197">
        <f t="shared" si="34"/>
        <v>365691.22666666668</v>
      </c>
      <c r="BY15" s="113" t="str">
        <f t="shared" si="35"/>
        <v>堺市西区</v>
      </c>
      <c r="BZ15" s="114">
        <f t="shared" si="36"/>
        <v>0.12042561654733493</v>
      </c>
      <c r="CA15" s="253">
        <f t="shared" si="37"/>
        <v>0.12</v>
      </c>
      <c r="CB15" s="113" t="str">
        <f t="shared" si="38"/>
        <v>池田市</v>
      </c>
      <c r="CC15" s="114">
        <f t="shared" si="39"/>
        <v>8.1485173187141782E-2</v>
      </c>
      <c r="CD15" s="114">
        <f t="shared" si="40"/>
        <v>8.1000000000000003E-2</v>
      </c>
      <c r="CE15" s="115"/>
      <c r="CF15" s="114">
        <f t="shared" si="41"/>
        <v>0.107</v>
      </c>
      <c r="CG15" s="114">
        <f t="shared" si="42"/>
        <v>7.0000000000000007E-2</v>
      </c>
      <c r="CH15" s="113">
        <v>0</v>
      </c>
    </row>
    <row r="16" spans="2:86" s="20" customFormat="1" ht="12">
      <c r="B16" s="148">
        <v>10</v>
      </c>
      <c r="C16" s="141" t="s">
        <v>61</v>
      </c>
      <c r="D16" s="149">
        <v>46</v>
      </c>
      <c r="E16" s="149">
        <v>3</v>
      </c>
      <c r="F16" s="149">
        <v>3</v>
      </c>
      <c r="G16" s="150">
        <f t="shared" si="0"/>
        <v>6.5217391304347824E-2</v>
      </c>
      <c r="H16" s="150">
        <f t="shared" si="1"/>
        <v>6.5217391304347824E-2</v>
      </c>
      <c r="I16" s="197">
        <v>3212590</v>
      </c>
      <c r="J16" s="197">
        <v>3212590</v>
      </c>
      <c r="K16" s="197">
        <f t="shared" si="2"/>
        <v>1070863.3333333333</v>
      </c>
      <c r="L16" s="197">
        <f t="shared" si="3"/>
        <v>1070863.3333333333</v>
      </c>
      <c r="M16" s="149">
        <v>95</v>
      </c>
      <c r="N16" s="149">
        <v>14</v>
      </c>
      <c r="O16" s="149">
        <v>6</v>
      </c>
      <c r="P16" s="150">
        <f t="shared" si="4"/>
        <v>0.14736842105263157</v>
      </c>
      <c r="Q16" s="150">
        <f t="shared" si="5"/>
        <v>6.3157894736842107E-2</v>
      </c>
      <c r="R16" s="197">
        <v>4044380</v>
      </c>
      <c r="S16" s="197">
        <v>2885310</v>
      </c>
      <c r="T16" s="197">
        <f t="shared" si="6"/>
        <v>288884.28571428574</v>
      </c>
      <c r="U16" s="197">
        <f t="shared" si="7"/>
        <v>480885</v>
      </c>
      <c r="V16" s="149">
        <v>4907</v>
      </c>
      <c r="W16" s="149">
        <v>188</v>
      </c>
      <c r="X16" s="149">
        <v>110</v>
      </c>
      <c r="Y16" s="150">
        <f t="shared" si="8"/>
        <v>3.831261463215814E-2</v>
      </c>
      <c r="Z16" s="150">
        <f t="shared" si="9"/>
        <v>2.2416955369879765E-2</v>
      </c>
      <c r="AA16" s="197">
        <v>52849650</v>
      </c>
      <c r="AB16" s="197">
        <v>42823950</v>
      </c>
      <c r="AC16" s="197">
        <f t="shared" si="10"/>
        <v>281115.1595744681</v>
      </c>
      <c r="AD16" s="197">
        <f t="shared" si="11"/>
        <v>389308.63636363635</v>
      </c>
      <c r="AE16" s="149">
        <v>3827</v>
      </c>
      <c r="AF16" s="149">
        <v>306</v>
      </c>
      <c r="AG16" s="149">
        <v>169</v>
      </c>
      <c r="AH16" s="150">
        <f t="shared" si="12"/>
        <v>7.9958191795139799E-2</v>
      </c>
      <c r="AI16" s="150">
        <f t="shared" si="13"/>
        <v>4.4159916383590278E-2</v>
      </c>
      <c r="AJ16" s="197">
        <v>85357020</v>
      </c>
      <c r="AK16" s="197">
        <v>67649020</v>
      </c>
      <c r="AL16" s="197">
        <f t="shared" si="14"/>
        <v>278944.50980392157</v>
      </c>
      <c r="AM16" s="197">
        <f t="shared" si="15"/>
        <v>400290.05917159765</v>
      </c>
      <c r="AN16" s="149">
        <v>2474</v>
      </c>
      <c r="AO16" s="149">
        <v>380</v>
      </c>
      <c r="AP16" s="149">
        <v>258</v>
      </c>
      <c r="AQ16" s="150">
        <f t="shared" si="16"/>
        <v>0.15359741309620048</v>
      </c>
      <c r="AR16" s="150">
        <f t="shared" si="17"/>
        <v>0.10428455941794665</v>
      </c>
      <c r="AS16" s="197">
        <v>116046370</v>
      </c>
      <c r="AT16" s="197">
        <v>97541480</v>
      </c>
      <c r="AU16" s="197">
        <f t="shared" si="18"/>
        <v>305385.18421052629</v>
      </c>
      <c r="AV16" s="197">
        <f t="shared" si="19"/>
        <v>378067.75193798449</v>
      </c>
      <c r="AW16" s="149">
        <v>1207</v>
      </c>
      <c r="AX16" s="149">
        <v>332</v>
      </c>
      <c r="AY16" s="149">
        <v>235</v>
      </c>
      <c r="AZ16" s="150">
        <f t="shared" si="20"/>
        <v>0.27506213753106878</v>
      </c>
      <c r="BA16" s="150">
        <f t="shared" si="21"/>
        <v>0.19469759734879868</v>
      </c>
      <c r="BB16" s="197">
        <v>112431380</v>
      </c>
      <c r="BC16" s="197">
        <v>95712500</v>
      </c>
      <c r="BD16" s="197">
        <f t="shared" si="22"/>
        <v>338648.73493975902</v>
      </c>
      <c r="BE16" s="197">
        <f t="shared" si="23"/>
        <v>407287.23404255317</v>
      </c>
      <c r="BF16" s="149">
        <v>432</v>
      </c>
      <c r="BG16" s="149">
        <v>135</v>
      </c>
      <c r="BH16" s="149">
        <v>113</v>
      </c>
      <c r="BI16" s="150">
        <f t="shared" si="24"/>
        <v>0.3125</v>
      </c>
      <c r="BJ16" s="150">
        <f t="shared" si="25"/>
        <v>0.26157407407407407</v>
      </c>
      <c r="BK16" s="197">
        <v>53910940</v>
      </c>
      <c r="BL16" s="197">
        <v>50979840</v>
      </c>
      <c r="BM16" s="197">
        <f t="shared" si="26"/>
        <v>399340.29629629629</v>
      </c>
      <c r="BN16" s="197">
        <f t="shared" si="27"/>
        <v>451149.02654867258</v>
      </c>
      <c r="BO16" s="149">
        <f t="shared" si="43"/>
        <v>12988</v>
      </c>
      <c r="BP16" s="149">
        <f t="shared" si="29"/>
        <v>1358</v>
      </c>
      <c r="BQ16" s="149">
        <f t="shared" si="29"/>
        <v>894</v>
      </c>
      <c r="BR16" s="150">
        <f t="shared" si="30"/>
        <v>0.10455805358792732</v>
      </c>
      <c r="BS16" s="150">
        <f t="shared" si="31"/>
        <v>6.8832768709578065E-2</v>
      </c>
      <c r="BT16" s="197">
        <f t="shared" si="32"/>
        <v>427852330</v>
      </c>
      <c r="BU16" s="197">
        <f t="shared" si="32"/>
        <v>360804690</v>
      </c>
      <c r="BV16" s="197">
        <f t="shared" si="33"/>
        <v>315060.62592047127</v>
      </c>
      <c r="BW16" s="197">
        <f t="shared" si="34"/>
        <v>403584.66442953021</v>
      </c>
      <c r="BY16" s="113" t="str">
        <f t="shared" si="35"/>
        <v>藤井寺市</v>
      </c>
      <c r="BZ16" s="114">
        <f t="shared" si="36"/>
        <v>0.12019886917527783</v>
      </c>
      <c r="CA16" s="253">
        <f t="shared" si="37"/>
        <v>0.12</v>
      </c>
      <c r="CB16" s="113" t="str">
        <f t="shared" si="38"/>
        <v>東成区</v>
      </c>
      <c r="CC16" s="114">
        <f t="shared" si="39"/>
        <v>8.1448733208637991E-2</v>
      </c>
      <c r="CD16" s="114">
        <f t="shared" si="40"/>
        <v>8.1000000000000003E-2</v>
      </c>
      <c r="CE16" s="115"/>
      <c r="CF16" s="114">
        <f t="shared" si="41"/>
        <v>0.107</v>
      </c>
      <c r="CG16" s="114">
        <f t="shared" si="42"/>
        <v>7.0000000000000007E-2</v>
      </c>
      <c r="CH16" s="113">
        <v>0</v>
      </c>
    </row>
    <row r="17" spans="2:86" s="20" customFormat="1" ht="12">
      <c r="B17" s="148">
        <v>11</v>
      </c>
      <c r="C17" s="141" t="s">
        <v>62</v>
      </c>
      <c r="D17" s="149">
        <v>108</v>
      </c>
      <c r="E17" s="149">
        <v>18</v>
      </c>
      <c r="F17" s="149">
        <v>7</v>
      </c>
      <c r="G17" s="150">
        <f t="shared" si="0"/>
        <v>0.16666666666666666</v>
      </c>
      <c r="H17" s="150">
        <f t="shared" si="1"/>
        <v>6.4814814814814811E-2</v>
      </c>
      <c r="I17" s="197">
        <v>7865520</v>
      </c>
      <c r="J17" s="197">
        <v>4585700</v>
      </c>
      <c r="K17" s="197">
        <f t="shared" si="2"/>
        <v>436973.33333333331</v>
      </c>
      <c r="L17" s="197">
        <f t="shared" si="3"/>
        <v>655100</v>
      </c>
      <c r="M17" s="149">
        <v>183</v>
      </c>
      <c r="N17" s="149">
        <v>28</v>
      </c>
      <c r="O17" s="149">
        <v>9</v>
      </c>
      <c r="P17" s="150">
        <f t="shared" si="4"/>
        <v>0.15300546448087432</v>
      </c>
      <c r="Q17" s="150">
        <f t="shared" si="5"/>
        <v>4.9180327868852458E-2</v>
      </c>
      <c r="R17" s="197">
        <v>8956410</v>
      </c>
      <c r="S17" s="197">
        <v>6261060</v>
      </c>
      <c r="T17" s="197">
        <f t="shared" si="6"/>
        <v>319871.78571428574</v>
      </c>
      <c r="U17" s="197">
        <f t="shared" si="7"/>
        <v>695673.33333333337</v>
      </c>
      <c r="V17" s="149">
        <v>8539</v>
      </c>
      <c r="W17" s="149">
        <v>361</v>
      </c>
      <c r="X17" s="149">
        <v>172</v>
      </c>
      <c r="Y17" s="150">
        <f t="shared" si="8"/>
        <v>4.2276613186555803E-2</v>
      </c>
      <c r="Z17" s="150">
        <f t="shared" si="9"/>
        <v>2.014287387281883E-2</v>
      </c>
      <c r="AA17" s="197">
        <v>80126990</v>
      </c>
      <c r="AB17" s="197">
        <v>60874510</v>
      </c>
      <c r="AC17" s="197">
        <f t="shared" si="10"/>
        <v>221958.42105263157</v>
      </c>
      <c r="AD17" s="197">
        <f t="shared" si="11"/>
        <v>353921.56976744183</v>
      </c>
      <c r="AE17" s="149">
        <v>6576</v>
      </c>
      <c r="AF17" s="149">
        <v>551</v>
      </c>
      <c r="AG17" s="149">
        <v>278</v>
      </c>
      <c r="AH17" s="150">
        <f t="shared" si="12"/>
        <v>8.3789537712895379E-2</v>
      </c>
      <c r="AI17" s="150">
        <f t="shared" si="13"/>
        <v>4.2274939172749389E-2</v>
      </c>
      <c r="AJ17" s="197">
        <v>118544680</v>
      </c>
      <c r="AK17" s="197">
        <v>95978590</v>
      </c>
      <c r="AL17" s="197">
        <f t="shared" si="14"/>
        <v>215144.60980036299</v>
      </c>
      <c r="AM17" s="197">
        <f t="shared" si="15"/>
        <v>345246.72661870503</v>
      </c>
      <c r="AN17" s="149">
        <v>4380</v>
      </c>
      <c r="AO17" s="149">
        <v>681</v>
      </c>
      <c r="AP17" s="149">
        <v>444</v>
      </c>
      <c r="AQ17" s="150">
        <f t="shared" si="16"/>
        <v>0.15547945205479452</v>
      </c>
      <c r="AR17" s="150">
        <f t="shared" si="17"/>
        <v>0.10136986301369863</v>
      </c>
      <c r="AS17" s="197">
        <v>175325740</v>
      </c>
      <c r="AT17" s="197">
        <v>151679190</v>
      </c>
      <c r="AU17" s="197">
        <f t="shared" si="18"/>
        <v>257453.36270190895</v>
      </c>
      <c r="AV17" s="197">
        <f t="shared" si="19"/>
        <v>341619.79729729728</v>
      </c>
      <c r="AW17" s="149">
        <v>2065</v>
      </c>
      <c r="AX17" s="149">
        <v>528</v>
      </c>
      <c r="AY17" s="149">
        <v>366</v>
      </c>
      <c r="AZ17" s="150">
        <f t="shared" si="20"/>
        <v>0.25569007263922516</v>
      </c>
      <c r="BA17" s="150">
        <f t="shared" si="21"/>
        <v>0.17723970944309927</v>
      </c>
      <c r="BB17" s="197">
        <v>147820370</v>
      </c>
      <c r="BC17" s="197">
        <v>130936740</v>
      </c>
      <c r="BD17" s="197">
        <f t="shared" si="22"/>
        <v>279962.82196969696</v>
      </c>
      <c r="BE17" s="197">
        <f t="shared" si="23"/>
        <v>357750.65573770495</v>
      </c>
      <c r="BF17" s="149">
        <v>698</v>
      </c>
      <c r="BG17" s="149">
        <v>232</v>
      </c>
      <c r="BH17" s="149">
        <v>183</v>
      </c>
      <c r="BI17" s="150">
        <f t="shared" si="24"/>
        <v>0.33237822349570201</v>
      </c>
      <c r="BJ17" s="150">
        <f t="shared" si="25"/>
        <v>0.2621776504297994</v>
      </c>
      <c r="BK17" s="197">
        <v>66585360</v>
      </c>
      <c r="BL17" s="197">
        <v>61368390</v>
      </c>
      <c r="BM17" s="197">
        <f t="shared" si="26"/>
        <v>287005.86206896551</v>
      </c>
      <c r="BN17" s="197">
        <f t="shared" si="27"/>
        <v>335346.39344262297</v>
      </c>
      <c r="BO17" s="149">
        <f t="shared" si="43"/>
        <v>22549</v>
      </c>
      <c r="BP17" s="149">
        <f t="shared" si="29"/>
        <v>2399</v>
      </c>
      <c r="BQ17" s="149">
        <f t="shared" si="29"/>
        <v>1459</v>
      </c>
      <c r="BR17" s="150">
        <f t="shared" si="30"/>
        <v>0.10639052729611069</v>
      </c>
      <c r="BS17" s="150">
        <f t="shared" si="31"/>
        <v>6.4703534524812631E-2</v>
      </c>
      <c r="BT17" s="197">
        <f t="shared" si="32"/>
        <v>605225070</v>
      </c>
      <c r="BU17" s="197">
        <f t="shared" si="32"/>
        <v>511684180</v>
      </c>
      <c r="BV17" s="197">
        <f t="shared" si="33"/>
        <v>252282.23009587327</v>
      </c>
      <c r="BW17" s="197">
        <f t="shared" si="34"/>
        <v>350708.82796435914</v>
      </c>
      <c r="BY17" s="113" t="str">
        <f t="shared" si="35"/>
        <v>吹田市</v>
      </c>
      <c r="BZ17" s="114">
        <f t="shared" si="36"/>
        <v>0.11976813746725251</v>
      </c>
      <c r="CA17" s="253">
        <f t="shared" si="37"/>
        <v>0.12</v>
      </c>
      <c r="CB17" s="113" t="str">
        <f t="shared" si="38"/>
        <v>堺市西区</v>
      </c>
      <c r="CC17" s="114">
        <f t="shared" si="39"/>
        <v>7.9653937947494036E-2</v>
      </c>
      <c r="CD17" s="114">
        <f t="shared" si="40"/>
        <v>0.08</v>
      </c>
      <c r="CE17" s="115"/>
      <c r="CF17" s="114">
        <f t="shared" si="41"/>
        <v>0.107</v>
      </c>
      <c r="CG17" s="114">
        <f t="shared" si="42"/>
        <v>7.0000000000000007E-2</v>
      </c>
      <c r="CH17" s="113">
        <v>0</v>
      </c>
    </row>
    <row r="18" spans="2:86" s="20" customFormat="1" ht="12">
      <c r="B18" s="148">
        <v>12</v>
      </c>
      <c r="C18" s="141" t="s">
        <v>109</v>
      </c>
      <c r="D18" s="149">
        <v>52</v>
      </c>
      <c r="E18" s="149">
        <v>6</v>
      </c>
      <c r="F18" s="149">
        <v>4</v>
      </c>
      <c r="G18" s="150">
        <f t="shared" si="0"/>
        <v>0.11538461538461539</v>
      </c>
      <c r="H18" s="150">
        <f t="shared" si="1"/>
        <v>7.6923076923076927E-2</v>
      </c>
      <c r="I18" s="197">
        <v>3219770</v>
      </c>
      <c r="J18" s="197">
        <v>2301110</v>
      </c>
      <c r="K18" s="197">
        <f t="shared" si="2"/>
        <v>536628.33333333337</v>
      </c>
      <c r="L18" s="197">
        <f t="shared" si="3"/>
        <v>575277.5</v>
      </c>
      <c r="M18" s="149">
        <v>86</v>
      </c>
      <c r="N18" s="149">
        <v>12</v>
      </c>
      <c r="O18" s="149">
        <v>9</v>
      </c>
      <c r="P18" s="150">
        <f t="shared" si="4"/>
        <v>0.13953488372093023</v>
      </c>
      <c r="Q18" s="150">
        <f t="shared" si="5"/>
        <v>0.10465116279069768</v>
      </c>
      <c r="R18" s="197">
        <v>8777550</v>
      </c>
      <c r="S18" s="197">
        <v>8491510</v>
      </c>
      <c r="T18" s="197">
        <f t="shared" si="6"/>
        <v>731462.5</v>
      </c>
      <c r="U18" s="197">
        <f t="shared" si="7"/>
        <v>943501.11111111112</v>
      </c>
      <c r="V18" s="149">
        <v>4055</v>
      </c>
      <c r="W18" s="149">
        <v>224</v>
      </c>
      <c r="X18" s="149">
        <v>121</v>
      </c>
      <c r="Y18" s="150">
        <f t="shared" si="8"/>
        <v>5.5240443896424164E-2</v>
      </c>
      <c r="Z18" s="150">
        <f t="shared" si="9"/>
        <v>2.9839704069050555E-2</v>
      </c>
      <c r="AA18" s="197">
        <v>74935520</v>
      </c>
      <c r="AB18" s="197">
        <v>50743940</v>
      </c>
      <c r="AC18" s="197">
        <f t="shared" si="10"/>
        <v>334533.57142857142</v>
      </c>
      <c r="AD18" s="197">
        <f t="shared" si="11"/>
        <v>419371.40495867771</v>
      </c>
      <c r="AE18" s="149">
        <v>3371</v>
      </c>
      <c r="AF18" s="149">
        <v>345</v>
      </c>
      <c r="AG18" s="149">
        <v>195</v>
      </c>
      <c r="AH18" s="150">
        <f t="shared" si="12"/>
        <v>0.10234351824384455</v>
      </c>
      <c r="AI18" s="150">
        <f t="shared" si="13"/>
        <v>5.7846336398694749E-2</v>
      </c>
      <c r="AJ18" s="197">
        <v>107392270</v>
      </c>
      <c r="AK18" s="197">
        <v>85690370</v>
      </c>
      <c r="AL18" s="197">
        <f t="shared" si="14"/>
        <v>311281.94202898553</v>
      </c>
      <c r="AM18" s="197">
        <f t="shared" si="15"/>
        <v>439437.79487179487</v>
      </c>
      <c r="AN18" s="149">
        <v>2457</v>
      </c>
      <c r="AO18" s="149">
        <v>429</v>
      </c>
      <c r="AP18" s="149">
        <v>255</v>
      </c>
      <c r="AQ18" s="150">
        <f t="shared" si="16"/>
        <v>0.17460317460317459</v>
      </c>
      <c r="AR18" s="150">
        <f t="shared" si="17"/>
        <v>0.10378510378510379</v>
      </c>
      <c r="AS18" s="197">
        <v>114978790</v>
      </c>
      <c r="AT18" s="197">
        <v>93938960</v>
      </c>
      <c r="AU18" s="197">
        <f t="shared" si="18"/>
        <v>268015.82750582753</v>
      </c>
      <c r="AV18" s="197">
        <f t="shared" si="19"/>
        <v>368388.07843137253</v>
      </c>
      <c r="AW18" s="149">
        <v>1244</v>
      </c>
      <c r="AX18" s="149">
        <v>351</v>
      </c>
      <c r="AY18" s="149">
        <v>248</v>
      </c>
      <c r="AZ18" s="150">
        <f t="shared" si="20"/>
        <v>0.28215434083601287</v>
      </c>
      <c r="BA18" s="150">
        <f t="shared" si="21"/>
        <v>0.19935691318327975</v>
      </c>
      <c r="BB18" s="197">
        <v>121330010</v>
      </c>
      <c r="BC18" s="197">
        <v>100803510</v>
      </c>
      <c r="BD18" s="197">
        <f t="shared" si="22"/>
        <v>345669.54415954417</v>
      </c>
      <c r="BE18" s="197">
        <f t="shared" si="23"/>
        <v>406465.76612903224</v>
      </c>
      <c r="BF18" s="149">
        <v>497</v>
      </c>
      <c r="BG18" s="149">
        <v>166</v>
      </c>
      <c r="BH18" s="149">
        <v>126</v>
      </c>
      <c r="BI18" s="150">
        <f t="shared" si="24"/>
        <v>0.33400402414486924</v>
      </c>
      <c r="BJ18" s="150">
        <f t="shared" si="25"/>
        <v>0.25352112676056338</v>
      </c>
      <c r="BK18" s="197">
        <v>62490940</v>
      </c>
      <c r="BL18" s="197">
        <v>56026630</v>
      </c>
      <c r="BM18" s="197">
        <f t="shared" si="26"/>
        <v>376451.44578313251</v>
      </c>
      <c r="BN18" s="197">
        <f t="shared" si="27"/>
        <v>444655.79365079367</v>
      </c>
      <c r="BO18" s="149">
        <f t="shared" si="43"/>
        <v>11762</v>
      </c>
      <c r="BP18" s="149">
        <f t="shared" si="29"/>
        <v>1533</v>
      </c>
      <c r="BQ18" s="149">
        <f t="shared" si="29"/>
        <v>958</v>
      </c>
      <c r="BR18" s="150">
        <f t="shared" si="30"/>
        <v>0.13033497704472027</v>
      </c>
      <c r="BS18" s="150">
        <f t="shared" si="31"/>
        <v>8.1448733208637991E-2</v>
      </c>
      <c r="BT18" s="197">
        <f t="shared" si="32"/>
        <v>493124850</v>
      </c>
      <c r="BU18" s="197">
        <f t="shared" si="32"/>
        <v>397996030</v>
      </c>
      <c r="BV18" s="197">
        <f t="shared" si="33"/>
        <v>321673.09197651665</v>
      </c>
      <c r="BW18" s="197">
        <f t="shared" si="34"/>
        <v>415444.70772442588</v>
      </c>
      <c r="BY18" s="113" t="str">
        <f t="shared" si="35"/>
        <v>住吉区</v>
      </c>
      <c r="BZ18" s="114">
        <f t="shared" si="36"/>
        <v>0.11896721241396999</v>
      </c>
      <c r="CA18" s="253">
        <f t="shared" si="37"/>
        <v>0.11899999999999999</v>
      </c>
      <c r="CB18" s="113" t="str">
        <f t="shared" si="38"/>
        <v>城東区</v>
      </c>
      <c r="CC18" s="114">
        <f t="shared" si="39"/>
        <v>7.9077767312338759E-2</v>
      </c>
      <c r="CD18" s="114">
        <f t="shared" si="40"/>
        <v>7.9000000000000001E-2</v>
      </c>
      <c r="CE18" s="115"/>
      <c r="CF18" s="114">
        <f t="shared" si="41"/>
        <v>0.107</v>
      </c>
      <c r="CG18" s="114">
        <f t="shared" si="42"/>
        <v>7.0000000000000007E-2</v>
      </c>
      <c r="CH18" s="113">
        <v>0</v>
      </c>
    </row>
    <row r="19" spans="2:86" s="20" customFormat="1" ht="12">
      <c r="B19" s="148">
        <v>13</v>
      </c>
      <c r="C19" s="141" t="s">
        <v>110</v>
      </c>
      <c r="D19" s="149">
        <v>123</v>
      </c>
      <c r="E19" s="149">
        <v>19</v>
      </c>
      <c r="F19" s="149">
        <v>12</v>
      </c>
      <c r="G19" s="150">
        <f t="shared" si="0"/>
        <v>0.15447154471544716</v>
      </c>
      <c r="H19" s="150">
        <f t="shared" si="1"/>
        <v>9.7560975609756101E-2</v>
      </c>
      <c r="I19" s="197">
        <v>9341290</v>
      </c>
      <c r="J19" s="197">
        <v>8227170</v>
      </c>
      <c r="K19" s="197">
        <f t="shared" si="2"/>
        <v>491646.84210526315</v>
      </c>
      <c r="L19" s="197">
        <f t="shared" si="3"/>
        <v>685597.5</v>
      </c>
      <c r="M19" s="149">
        <v>201</v>
      </c>
      <c r="N19" s="149">
        <v>30</v>
      </c>
      <c r="O19" s="149">
        <v>17</v>
      </c>
      <c r="P19" s="150">
        <f t="shared" si="4"/>
        <v>0.14925373134328357</v>
      </c>
      <c r="Q19" s="150">
        <f t="shared" si="5"/>
        <v>8.45771144278607E-2</v>
      </c>
      <c r="R19" s="197">
        <v>14319890</v>
      </c>
      <c r="S19" s="197">
        <v>10641220</v>
      </c>
      <c r="T19" s="197">
        <f t="shared" si="6"/>
        <v>477329.66666666669</v>
      </c>
      <c r="U19" s="197">
        <f t="shared" si="7"/>
        <v>625954.1176470588</v>
      </c>
      <c r="V19" s="149">
        <v>7206</v>
      </c>
      <c r="W19" s="149">
        <v>298</v>
      </c>
      <c r="X19" s="149">
        <v>180</v>
      </c>
      <c r="Y19" s="150">
        <f t="shared" si="8"/>
        <v>4.1354426866500142E-2</v>
      </c>
      <c r="Z19" s="150">
        <f t="shared" si="9"/>
        <v>2.497918401332223E-2</v>
      </c>
      <c r="AA19" s="197">
        <v>93743890</v>
      </c>
      <c r="AB19" s="197">
        <v>74492840</v>
      </c>
      <c r="AC19" s="197">
        <f t="shared" si="10"/>
        <v>314576.81208053691</v>
      </c>
      <c r="AD19" s="197">
        <f t="shared" si="11"/>
        <v>413849.11111111112</v>
      </c>
      <c r="AE19" s="149">
        <v>5981</v>
      </c>
      <c r="AF19" s="149">
        <v>465</v>
      </c>
      <c r="AG19" s="149">
        <v>281</v>
      </c>
      <c r="AH19" s="150">
        <f t="shared" si="12"/>
        <v>7.7746196288246111E-2</v>
      </c>
      <c r="AI19" s="150">
        <f t="shared" si="13"/>
        <v>4.6982110015047651E-2</v>
      </c>
      <c r="AJ19" s="197">
        <v>128109860</v>
      </c>
      <c r="AK19" s="197">
        <v>102388650</v>
      </c>
      <c r="AL19" s="197">
        <f t="shared" si="14"/>
        <v>275505.07526881719</v>
      </c>
      <c r="AM19" s="197">
        <f t="shared" si="15"/>
        <v>364372.41992882563</v>
      </c>
      <c r="AN19" s="149">
        <v>4100</v>
      </c>
      <c r="AO19" s="149">
        <v>656</v>
      </c>
      <c r="AP19" s="149">
        <v>435</v>
      </c>
      <c r="AQ19" s="150">
        <f t="shared" si="16"/>
        <v>0.16</v>
      </c>
      <c r="AR19" s="150">
        <f t="shared" si="17"/>
        <v>0.10609756097560975</v>
      </c>
      <c r="AS19" s="197">
        <v>216116030</v>
      </c>
      <c r="AT19" s="197">
        <v>172069650</v>
      </c>
      <c r="AU19" s="197">
        <f t="shared" si="18"/>
        <v>329445.16768292681</v>
      </c>
      <c r="AV19" s="197">
        <f t="shared" si="19"/>
        <v>395562.41379310342</v>
      </c>
      <c r="AW19" s="149">
        <v>1953</v>
      </c>
      <c r="AX19" s="149">
        <v>489</v>
      </c>
      <c r="AY19" s="149">
        <v>357</v>
      </c>
      <c r="AZ19" s="150">
        <f t="shared" si="20"/>
        <v>0.25038402457757297</v>
      </c>
      <c r="BA19" s="150">
        <f t="shared" si="21"/>
        <v>0.18279569892473119</v>
      </c>
      <c r="BB19" s="197">
        <v>156286280</v>
      </c>
      <c r="BC19" s="197">
        <v>132871970</v>
      </c>
      <c r="BD19" s="197">
        <f t="shared" si="22"/>
        <v>319603.84458077711</v>
      </c>
      <c r="BE19" s="197">
        <f t="shared" si="23"/>
        <v>372190.39215686277</v>
      </c>
      <c r="BF19" s="149">
        <v>856</v>
      </c>
      <c r="BG19" s="149">
        <v>285</v>
      </c>
      <c r="BH19" s="149">
        <v>216</v>
      </c>
      <c r="BI19" s="150">
        <f t="shared" si="24"/>
        <v>0.33294392523364486</v>
      </c>
      <c r="BJ19" s="150">
        <f t="shared" si="25"/>
        <v>0.25233644859813081</v>
      </c>
      <c r="BK19" s="197">
        <v>89903130</v>
      </c>
      <c r="BL19" s="197">
        <v>84278080</v>
      </c>
      <c r="BM19" s="197">
        <f t="shared" si="26"/>
        <v>315449.57894736843</v>
      </c>
      <c r="BN19" s="197">
        <f t="shared" si="27"/>
        <v>390176.29629629629</v>
      </c>
      <c r="BO19" s="149">
        <f t="shared" si="43"/>
        <v>20420</v>
      </c>
      <c r="BP19" s="149">
        <f t="shared" si="29"/>
        <v>2242</v>
      </c>
      <c r="BQ19" s="149">
        <f t="shared" si="29"/>
        <v>1498</v>
      </c>
      <c r="BR19" s="150">
        <f t="shared" si="30"/>
        <v>0.10979431929480901</v>
      </c>
      <c r="BS19" s="150">
        <f t="shared" si="31"/>
        <v>7.3359451518119484E-2</v>
      </c>
      <c r="BT19" s="197">
        <f t="shared" si="32"/>
        <v>707820370</v>
      </c>
      <c r="BU19" s="197">
        <f t="shared" si="32"/>
        <v>584969580</v>
      </c>
      <c r="BV19" s="197">
        <f t="shared" si="33"/>
        <v>315709.35325602139</v>
      </c>
      <c r="BW19" s="197">
        <f t="shared" si="34"/>
        <v>390500.38718291052</v>
      </c>
      <c r="BY19" s="113" t="str">
        <f t="shared" si="35"/>
        <v>天王寺区</v>
      </c>
      <c r="BZ19" s="114">
        <f t="shared" si="36"/>
        <v>0.11836640516843562</v>
      </c>
      <c r="CA19" s="253">
        <f t="shared" si="37"/>
        <v>0.11799999999999999</v>
      </c>
      <c r="CB19" s="113" t="str">
        <f t="shared" si="38"/>
        <v>豊中市</v>
      </c>
      <c r="CC19" s="114">
        <f t="shared" si="39"/>
        <v>7.8971025516907545E-2</v>
      </c>
      <c r="CD19" s="114">
        <f t="shared" si="40"/>
        <v>7.9000000000000001E-2</v>
      </c>
      <c r="CE19" s="115"/>
      <c r="CF19" s="114">
        <f t="shared" si="41"/>
        <v>0.107</v>
      </c>
      <c r="CG19" s="114">
        <f t="shared" si="42"/>
        <v>7.0000000000000007E-2</v>
      </c>
      <c r="CH19" s="113">
        <v>0</v>
      </c>
    </row>
    <row r="20" spans="2:86" s="20" customFormat="1" ht="12">
      <c r="B20" s="148">
        <v>14</v>
      </c>
      <c r="C20" s="141" t="s">
        <v>111</v>
      </c>
      <c r="D20" s="149">
        <v>53</v>
      </c>
      <c r="E20" s="149">
        <v>10</v>
      </c>
      <c r="F20" s="149">
        <v>6</v>
      </c>
      <c r="G20" s="150">
        <f t="shared" si="0"/>
        <v>0.18867924528301888</v>
      </c>
      <c r="H20" s="150">
        <f t="shared" si="1"/>
        <v>0.11320754716981132</v>
      </c>
      <c r="I20" s="197">
        <v>3829050</v>
      </c>
      <c r="J20" s="197">
        <v>2727450</v>
      </c>
      <c r="K20" s="197">
        <f t="shared" si="2"/>
        <v>382905</v>
      </c>
      <c r="L20" s="197">
        <f t="shared" si="3"/>
        <v>454575</v>
      </c>
      <c r="M20" s="149">
        <v>120</v>
      </c>
      <c r="N20" s="149">
        <v>10</v>
      </c>
      <c r="O20" s="149">
        <v>7</v>
      </c>
      <c r="P20" s="150">
        <f t="shared" si="4"/>
        <v>8.3333333333333329E-2</v>
      </c>
      <c r="Q20" s="150">
        <f t="shared" si="5"/>
        <v>5.8333333333333334E-2</v>
      </c>
      <c r="R20" s="197">
        <v>5299570</v>
      </c>
      <c r="S20" s="197">
        <v>3399310</v>
      </c>
      <c r="T20" s="197">
        <f t="shared" si="6"/>
        <v>529957</v>
      </c>
      <c r="U20" s="197">
        <f t="shared" si="7"/>
        <v>485615.71428571426</v>
      </c>
      <c r="V20" s="149">
        <v>5243</v>
      </c>
      <c r="W20" s="149">
        <v>233</v>
      </c>
      <c r="X20" s="149">
        <v>149</v>
      </c>
      <c r="Y20" s="150">
        <f t="shared" si="8"/>
        <v>4.444020598893763E-2</v>
      </c>
      <c r="Z20" s="150">
        <f t="shared" si="9"/>
        <v>2.8418844173183293E-2</v>
      </c>
      <c r="AA20" s="197">
        <v>78027940</v>
      </c>
      <c r="AB20" s="197">
        <v>65763140</v>
      </c>
      <c r="AC20" s="197">
        <f t="shared" si="10"/>
        <v>334883.86266094423</v>
      </c>
      <c r="AD20" s="197">
        <f t="shared" si="11"/>
        <v>441363.35570469801</v>
      </c>
      <c r="AE20" s="149">
        <v>4350</v>
      </c>
      <c r="AF20" s="149">
        <v>385</v>
      </c>
      <c r="AG20" s="149">
        <v>241</v>
      </c>
      <c r="AH20" s="150">
        <f t="shared" si="12"/>
        <v>8.8505747126436787E-2</v>
      </c>
      <c r="AI20" s="150">
        <f t="shared" si="13"/>
        <v>5.540229885057471E-2</v>
      </c>
      <c r="AJ20" s="197">
        <v>121454960</v>
      </c>
      <c r="AK20" s="197">
        <v>97218640</v>
      </c>
      <c r="AL20" s="197">
        <f t="shared" si="14"/>
        <v>315467.42857142858</v>
      </c>
      <c r="AM20" s="197">
        <f t="shared" si="15"/>
        <v>403396.84647302906</v>
      </c>
      <c r="AN20" s="149">
        <v>3312</v>
      </c>
      <c r="AO20" s="149">
        <v>575</v>
      </c>
      <c r="AP20" s="149">
        <v>388</v>
      </c>
      <c r="AQ20" s="150">
        <f t="shared" si="16"/>
        <v>0.1736111111111111</v>
      </c>
      <c r="AR20" s="150">
        <f t="shared" si="17"/>
        <v>0.11714975845410629</v>
      </c>
      <c r="AS20" s="197">
        <v>182976270</v>
      </c>
      <c r="AT20" s="197">
        <v>152927620</v>
      </c>
      <c r="AU20" s="197">
        <f t="shared" si="18"/>
        <v>318219.59999999998</v>
      </c>
      <c r="AV20" s="197">
        <f t="shared" si="19"/>
        <v>394143.35051546391</v>
      </c>
      <c r="AW20" s="149">
        <v>1660</v>
      </c>
      <c r="AX20" s="149">
        <v>486</v>
      </c>
      <c r="AY20" s="149">
        <v>344</v>
      </c>
      <c r="AZ20" s="150">
        <f t="shared" si="20"/>
        <v>0.29277108433734939</v>
      </c>
      <c r="BA20" s="150">
        <f t="shared" si="21"/>
        <v>0.20722891566265061</v>
      </c>
      <c r="BB20" s="197">
        <v>182955380</v>
      </c>
      <c r="BC20" s="197">
        <v>144885750</v>
      </c>
      <c r="BD20" s="197">
        <f t="shared" si="22"/>
        <v>376451.39917695476</v>
      </c>
      <c r="BE20" s="197">
        <f t="shared" si="23"/>
        <v>421179.50581395347</v>
      </c>
      <c r="BF20" s="149">
        <v>629</v>
      </c>
      <c r="BG20" s="149">
        <v>207</v>
      </c>
      <c r="BH20" s="149">
        <v>170</v>
      </c>
      <c r="BI20" s="150">
        <f t="shared" si="24"/>
        <v>0.32909379968203495</v>
      </c>
      <c r="BJ20" s="150">
        <f t="shared" si="25"/>
        <v>0.27027027027027029</v>
      </c>
      <c r="BK20" s="197">
        <v>77510190</v>
      </c>
      <c r="BL20" s="197">
        <v>65631510</v>
      </c>
      <c r="BM20" s="197">
        <f t="shared" si="26"/>
        <v>374445.36231884058</v>
      </c>
      <c r="BN20" s="197">
        <f t="shared" si="27"/>
        <v>386067.70588235295</v>
      </c>
      <c r="BO20" s="149">
        <f t="shared" si="43"/>
        <v>15367</v>
      </c>
      <c r="BP20" s="149">
        <f t="shared" si="29"/>
        <v>1906</v>
      </c>
      <c r="BQ20" s="149">
        <f t="shared" si="29"/>
        <v>1305</v>
      </c>
      <c r="BR20" s="150">
        <f t="shared" si="30"/>
        <v>0.12403201665907464</v>
      </c>
      <c r="BS20" s="150">
        <f t="shared" si="31"/>
        <v>8.4922235960174397E-2</v>
      </c>
      <c r="BT20" s="197">
        <f t="shared" si="32"/>
        <v>652053360</v>
      </c>
      <c r="BU20" s="197">
        <f t="shared" si="32"/>
        <v>532553420</v>
      </c>
      <c r="BV20" s="197">
        <f t="shared" si="33"/>
        <v>342105.64533053513</v>
      </c>
      <c r="BW20" s="197">
        <f t="shared" si="34"/>
        <v>408086.91187739465</v>
      </c>
      <c r="BY20" s="113" t="str">
        <f t="shared" si="35"/>
        <v>阿倍野区</v>
      </c>
      <c r="BZ20" s="114">
        <f t="shared" si="36"/>
        <v>0.11722589648686366</v>
      </c>
      <c r="CA20" s="253">
        <f t="shared" si="37"/>
        <v>0.11700000000000001</v>
      </c>
      <c r="CB20" s="113" t="str">
        <f t="shared" si="38"/>
        <v>北区</v>
      </c>
      <c r="CC20" s="114">
        <f t="shared" si="39"/>
        <v>7.8628571428571423E-2</v>
      </c>
      <c r="CD20" s="114">
        <f t="shared" si="40"/>
        <v>7.9000000000000001E-2</v>
      </c>
      <c r="CE20" s="115"/>
      <c r="CF20" s="114">
        <f t="shared" si="41"/>
        <v>0.107</v>
      </c>
      <c r="CG20" s="114">
        <f t="shared" si="42"/>
        <v>7.0000000000000007E-2</v>
      </c>
      <c r="CH20" s="113">
        <v>0</v>
      </c>
    </row>
    <row r="21" spans="2:86" s="20" customFormat="1" ht="12">
      <c r="B21" s="148">
        <v>15</v>
      </c>
      <c r="C21" s="141" t="s">
        <v>112</v>
      </c>
      <c r="D21" s="149">
        <v>113</v>
      </c>
      <c r="E21" s="149">
        <v>21</v>
      </c>
      <c r="F21" s="149">
        <v>13</v>
      </c>
      <c r="G21" s="150">
        <f t="shared" si="0"/>
        <v>0.18584070796460178</v>
      </c>
      <c r="H21" s="150">
        <f t="shared" si="1"/>
        <v>0.11504424778761062</v>
      </c>
      <c r="I21" s="197">
        <v>10842150</v>
      </c>
      <c r="J21" s="197">
        <v>7521290</v>
      </c>
      <c r="K21" s="197">
        <f t="shared" si="2"/>
        <v>516292.85714285716</v>
      </c>
      <c r="L21" s="197">
        <f t="shared" si="3"/>
        <v>578560.76923076925</v>
      </c>
      <c r="M21" s="149">
        <v>229</v>
      </c>
      <c r="N21" s="149">
        <v>35</v>
      </c>
      <c r="O21" s="149">
        <v>19</v>
      </c>
      <c r="P21" s="150">
        <f t="shared" si="4"/>
        <v>0.15283842794759825</v>
      </c>
      <c r="Q21" s="150">
        <f t="shared" si="5"/>
        <v>8.296943231441048E-2</v>
      </c>
      <c r="R21" s="197">
        <v>13895150</v>
      </c>
      <c r="S21" s="197">
        <v>12328670</v>
      </c>
      <c r="T21" s="197">
        <f t="shared" si="6"/>
        <v>397004.28571428574</v>
      </c>
      <c r="U21" s="197">
        <f t="shared" si="7"/>
        <v>648877.36842105258</v>
      </c>
      <c r="V21" s="149">
        <v>9039</v>
      </c>
      <c r="W21" s="149">
        <v>400</v>
      </c>
      <c r="X21" s="149">
        <v>239</v>
      </c>
      <c r="Y21" s="150">
        <f t="shared" si="8"/>
        <v>4.4252682818895897E-2</v>
      </c>
      <c r="Z21" s="150">
        <f t="shared" si="9"/>
        <v>2.6440977984290296E-2</v>
      </c>
      <c r="AA21" s="197">
        <v>124883320</v>
      </c>
      <c r="AB21" s="197">
        <v>95101730</v>
      </c>
      <c r="AC21" s="197">
        <f t="shared" si="10"/>
        <v>312208.3</v>
      </c>
      <c r="AD21" s="197">
        <f t="shared" si="11"/>
        <v>397915.18828451884</v>
      </c>
      <c r="AE21" s="149">
        <v>7008</v>
      </c>
      <c r="AF21" s="149">
        <v>642</v>
      </c>
      <c r="AG21" s="149">
        <v>377</v>
      </c>
      <c r="AH21" s="150">
        <f t="shared" si="12"/>
        <v>9.1609589041095896E-2</v>
      </c>
      <c r="AI21" s="150">
        <f t="shared" si="13"/>
        <v>5.3795662100456623E-2</v>
      </c>
      <c r="AJ21" s="197">
        <v>173311370</v>
      </c>
      <c r="AK21" s="197">
        <v>139142820</v>
      </c>
      <c r="AL21" s="197">
        <f t="shared" si="14"/>
        <v>269955.40498442366</v>
      </c>
      <c r="AM21" s="197">
        <f t="shared" si="15"/>
        <v>369079.09814323607</v>
      </c>
      <c r="AN21" s="149">
        <v>4951</v>
      </c>
      <c r="AO21" s="149">
        <v>836</v>
      </c>
      <c r="AP21" s="149">
        <v>585</v>
      </c>
      <c r="AQ21" s="150">
        <f t="shared" si="16"/>
        <v>0.16885477681276509</v>
      </c>
      <c r="AR21" s="150">
        <f t="shared" si="17"/>
        <v>0.11815794788931529</v>
      </c>
      <c r="AS21" s="197">
        <v>256497940</v>
      </c>
      <c r="AT21" s="197">
        <v>221487030</v>
      </c>
      <c r="AU21" s="197">
        <f t="shared" si="18"/>
        <v>306815.71770334931</v>
      </c>
      <c r="AV21" s="197">
        <f t="shared" si="19"/>
        <v>378610.30769230769</v>
      </c>
      <c r="AW21" s="149">
        <v>2257</v>
      </c>
      <c r="AX21" s="149">
        <v>616</v>
      </c>
      <c r="AY21" s="149">
        <v>470</v>
      </c>
      <c r="AZ21" s="150">
        <f t="shared" si="20"/>
        <v>0.27292866637128932</v>
      </c>
      <c r="BA21" s="150">
        <f t="shared" si="21"/>
        <v>0.20824102791315907</v>
      </c>
      <c r="BB21" s="197">
        <v>185316120</v>
      </c>
      <c r="BC21" s="197">
        <v>169464700</v>
      </c>
      <c r="BD21" s="197">
        <f t="shared" si="22"/>
        <v>300837.85714285716</v>
      </c>
      <c r="BE21" s="197">
        <f t="shared" si="23"/>
        <v>360563.19148936169</v>
      </c>
      <c r="BF21" s="149">
        <v>822</v>
      </c>
      <c r="BG21" s="149">
        <v>277</v>
      </c>
      <c r="BH21" s="149">
        <v>228</v>
      </c>
      <c r="BI21" s="150">
        <f t="shared" si="24"/>
        <v>0.33698296836982966</v>
      </c>
      <c r="BJ21" s="150">
        <f t="shared" si="25"/>
        <v>0.27737226277372262</v>
      </c>
      <c r="BK21" s="197">
        <v>108542110</v>
      </c>
      <c r="BL21" s="197">
        <v>98544070</v>
      </c>
      <c r="BM21" s="197">
        <f t="shared" si="26"/>
        <v>391848.77256317687</v>
      </c>
      <c r="BN21" s="197">
        <f t="shared" si="27"/>
        <v>432210.83333333331</v>
      </c>
      <c r="BO21" s="149">
        <f t="shared" si="43"/>
        <v>24419</v>
      </c>
      <c r="BP21" s="149">
        <f t="shared" si="29"/>
        <v>2827</v>
      </c>
      <c r="BQ21" s="149">
        <f t="shared" si="29"/>
        <v>1931</v>
      </c>
      <c r="BR21" s="150">
        <f t="shared" si="30"/>
        <v>0.11577050657275073</v>
      </c>
      <c r="BS21" s="150">
        <f t="shared" si="31"/>
        <v>7.9077767312338759E-2</v>
      </c>
      <c r="BT21" s="197">
        <f t="shared" si="32"/>
        <v>873288160</v>
      </c>
      <c r="BU21" s="197">
        <f t="shared" si="32"/>
        <v>743590310</v>
      </c>
      <c r="BV21" s="197">
        <f t="shared" si="33"/>
        <v>308909.85496993281</v>
      </c>
      <c r="BW21" s="197">
        <f t="shared" si="34"/>
        <v>385080.42982910411</v>
      </c>
      <c r="BY21" s="113" t="str">
        <f t="shared" si="35"/>
        <v>豊中市</v>
      </c>
      <c r="BZ21" s="114">
        <f t="shared" si="36"/>
        <v>0.11610538690270382</v>
      </c>
      <c r="CA21" s="253">
        <f t="shared" si="37"/>
        <v>0.11600000000000001</v>
      </c>
      <c r="CB21" s="113" t="str">
        <f t="shared" si="38"/>
        <v>高石市</v>
      </c>
      <c r="CC21" s="114">
        <f t="shared" si="39"/>
        <v>7.7732518669382217E-2</v>
      </c>
      <c r="CD21" s="114">
        <f t="shared" si="40"/>
        <v>7.8E-2</v>
      </c>
      <c r="CE21" s="115"/>
      <c r="CF21" s="114">
        <f t="shared" si="41"/>
        <v>0.107</v>
      </c>
      <c r="CG21" s="114">
        <f t="shared" si="42"/>
        <v>7.0000000000000007E-2</v>
      </c>
      <c r="CH21" s="113">
        <v>0</v>
      </c>
    </row>
    <row r="22" spans="2:86" s="20" customFormat="1" ht="12">
      <c r="B22" s="148">
        <v>16</v>
      </c>
      <c r="C22" s="141" t="s">
        <v>63</v>
      </c>
      <c r="D22" s="149">
        <v>49</v>
      </c>
      <c r="E22" s="149">
        <v>7</v>
      </c>
      <c r="F22" s="149">
        <v>5</v>
      </c>
      <c r="G22" s="150">
        <f t="shared" si="0"/>
        <v>0.14285714285714285</v>
      </c>
      <c r="H22" s="150">
        <f t="shared" si="1"/>
        <v>0.10204081632653061</v>
      </c>
      <c r="I22" s="197">
        <v>2206050</v>
      </c>
      <c r="J22" s="197">
        <v>2031860</v>
      </c>
      <c r="K22" s="197">
        <f t="shared" si="2"/>
        <v>315150</v>
      </c>
      <c r="L22" s="197">
        <f t="shared" si="3"/>
        <v>406372</v>
      </c>
      <c r="M22" s="149">
        <v>131</v>
      </c>
      <c r="N22" s="149">
        <v>24</v>
      </c>
      <c r="O22" s="149">
        <v>12</v>
      </c>
      <c r="P22" s="150">
        <f t="shared" si="4"/>
        <v>0.18320610687022901</v>
      </c>
      <c r="Q22" s="150">
        <f t="shared" si="5"/>
        <v>9.1603053435114504E-2</v>
      </c>
      <c r="R22" s="197">
        <v>5755800</v>
      </c>
      <c r="S22" s="197">
        <v>3909640</v>
      </c>
      <c r="T22" s="197">
        <f t="shared" si="6"/>
        <v>239825</v>
      </c>
      <c r="U22" s="197">
        <f t="shared" si="7"/>
        <v>325803.33333333331</v>
      </c>
      <c r="V22" s="149">
        <v>5412</v>
      </c>
      <c r="W22" s="149">
        <v>213</v>
      </c>
      <c r="X22" s="149">
        <v>120</v>
      </c>
      <c r="Y22" s="150">
        <f t="shared" si="8"/>
        <v>3.9356984478935701E-2</v>
      </c>
      <c r="Z22" s="150">
        <f t="shared" si="9"/>
        <v>2.2172949002217297E-2</v>
      </c>
      <c r="AA22" s="197">
        <v>61978600</v>
      </c>
      <c r="AB22" s="197">
        <v>46381740</v>
      </c>
      <c r="AC22" s="197">
        <f t="shared" si="10"/>
        <v>290979.34272300469</v>
      </c>
      <c r="AD22" s="197">
        <f t="shared" si="11"/>
        <v>386514.5</v>
      </c>
      <c r="AE22" s="149">
        <v>4601</v>
      </c>
      <c r="AF22" s="149">
        <v>356</v>
      </c>
      <c r="AG22" s="149">
        <v>208</v>
      </c>
      <c r="AH22" s="150">
        <f t="shared" si="12"/>
        <v>7.737448380786785E-2</v>
      </c>
      <c r="AI22" s="150">
        <f t="shared" si="13"/>
        <v>4.5207563573136274E-2</v>
      </c>
      <c r="AJ22" s="197">
        <v>108850980</v>
      </c>
      <c r="AK22" s="197">
        <v>96831310</v>
      </c>
      <c r="AL22" s="197">
        <f t="shared" si="14"/>
        <v>305761.17977528088</v>
      </c>
      <c r="AM22" s="197">
        <f t="shared" si="15"/>
        <v>465535.14423076925</v>
      </c>
      <c r="AN22" s="149">
        <v>3666</v>
      </c>
      <c r="AO22" s="149">
        <v>604</v>
      </c>
      <c r="AP22" s="149">
        <v>393</v>
      </c>
      <c r="AQ22" s="150">
        <f t="shared" si="16"/>
        <v>0.16475722858701583</v>
      </c>
      <c r="AR22" s="150">
        <f t="shared" si="17"/>
        <v>0.1072013093289689</v>
      </c>
      <c r="AS22" s="197">
        <v>167419960</v>
      </c>
      <c r="AT22" s="197">
        <v>146914180</v>
      </c>
      <c r="AU22" s="197">
        <f t="shared" si="18"/>
        <v>277185.36423841061</v>
      </c>
      <c r="AV22" s="197">
        <f t="shared" si="19"/>
        <v>373827.4300254453</v>
      </c>
      <c r="AW22" s="149">
        <v>1917</v>
      </c>
      <c r="AX22" s="149">
        <v>502</v>
      </c>
      <c r="AY22" s="149">
        <v>354</v>
      </c>
      <c r="AZ22" s="150">
        <f t="shared" si="20"/>
        <v>0.26186750130412101</v>
      </c>
      <c r="BA22" s="150">
        <f t="shared" si="21"/>
        <v>0.18466353677621283</v>
      </c>
      <c r="BB22" s="197">
        <v>170748900</v>
      </c>
      <c r="BC22" s="197">
        <v>151652810</v>
      </c>
      <c r="BD22" s="197">
        <f t="shared" si="22"/>
        <v>340137.25099601591</v>
      </c>
      <c r="BE22" s="197">
        <f t="shared" si="23"/>
        <v>428397.7683615819</v>
      </c>
      <c r="BF22" s="149">
        <v>705</v>
      </c>
      <c r="BG22" s="149">
        <v>226</v>
      </c>
      <c r="BH22" s="149">
        <v>175</v>
      </c>
      <c r="BI22" s="150">
        <f t="shared" si="24"/>
        <v>0.32056737588652484</v>
      </c>
      <c r="BJ22" s="150">
        <f t="shared" si="25"/>
        <v>0.24822695035460993</v>
      </c>
      <c r="BK22" s="197">
        <v>78779760</v>
      </c>
      <c r="BL22" s="197">
        <v>70193170</v>
      </c>
      <c r="BM22" s="197">
        <f t="shared" si="26"/>
        <v>348583.00884955755</v>
      </c>
      <c r="BN22" s="197">
        <f t="shared" si="27"/>
        <v>401103.82857142854</v>
      </c>
      <c r="BO22" s="149">
        <f t="shared" si="43"/>
        <v>16481</v>
      </c>
      <c r="BP22" s="149">
        <f t="shared" si="29"/>
        <v>1932</v>
      </c>
      <c r="BQ22" s="149">
        <f t="shared" si="29"/>
        <v>1267</v>
      </c>
      <c r="BR22" s="150">
        <f t="shared" si="30"/>
        <v>0.11722589648686366</v>
      </c>
      <c r="BS22" s="150">
        <f t="shared" si="31"/>
        <v>7.6876403130877985E-2</v>
      </c>
      <c r="BT22" s="197">
        <f t="shared" si="32"/>
        <v>595740050</v>
      </c>
      <c r="BU22" s="197">
        <f t="shared" si="32"/>
        <v>517914710</v>
      </c>
      <c r="BV22" s="197">
        <f t="shared" si="33"/>
        <v>308354.06314699794</v>
      </c>
      <c r="BW22" s="197">
        <f t="shared" si="34"/>
        <v>408772.46250986581</v>
      </c>
      <c r="BY22" s="113" t="str">
        <f t="shared" si="35"/>
        <v>城東区</v>
      </c>
      <c r="BZ22" s="114">
        <f t="shared" si="36"/>
        <v>0.11577050657275073</v>
      </c>
      <c r="CA22" s="253">
        <f t="shared" si="37"/>
        <v>0.11600000000000001</v>
      </c>
      <c r="CB22" s="113" t="str">
        <f t="shared" si="38"/>
        <v>住吉区</v>
      </c>
      <c r="CC22" s="114">
        <f t="shared" si="39"/>
        <v>7.711708630786987E-2</v>
      </c>
      <c r="CD22" s="114">
        <f t="shared" si="40"/>
        <v>7.6999999999999999E-2</v>
      </c>
      <c r="CE22" s="115"/>
      <c r="CF22" s="114">
        <f t="shared" si="41"/>
        <v>0.107</v>
      </c>
      <c r="CG22" s="114">
        <f t="shared" si="42"/>
        <v>7.0000000000000007E-2</v>
      </c>
      <c r="CH22" s="113">
        <v>0</v>
      </c>
    </row>
    <row r="23" spans="2:86" s="20" customFormat="1" ht="12">
      <c r="B23" s="148">
        <v>17</v>
      </c>
      <c r="C23" s="141" t="s">
        <v>113</v>
      </c>
      <c r="D23" s="149">
        <v>101</v>
      </c>
      <c r="E23" s="149">
        <v>17</v>
      </c>
      <c r="F23" s="149">
        <v>10</v>
      </c>
      <c r="G23" s="150">
        <f t="shared" si="0"/>
        <v>0.16831683168316833</v>
      </c>
      <c r="H23" s="150">
        <f t="shared" si="1"/>
        <v>9.9009900990099015E-2</v>
      </c>
      <c r="I23" s="197">
        <v>6374170</v>
      </c>
      <c r="J23" s="197">
        <v>4483690</v>
      </c>
      <c r="K23" s="197">
        <f t="shared" si="2"/>
        <v>374951.17647058825</v>
      </c>
      <c r="L23" s="197">
        <f t="shared" si="3"/>
        <v>448369</v>
      </c>
      <c r="M23" s="149">
        <v>202</v>
      </c>
      <c r="N23" s="149">
        <v>30</v>
      </c>
      <c r="O23" s="149">
        <v>14</v>
      </c>
      <c r="P23" s="150">
        <f t="shared" si="4"/>
        <v>0.14851485148514851</v>
      </c>
      <c r="Q23" s="150">
        <f t="shared" si="5"/>
        <v>6.9306930693069313E-2</v>
      </c>
      <c r="R23" s="197">
        <v>6973970</v>
      </c>
      <c r="S23" s="197">
        <v>6235300</v>
      </c>
      <c r="T23" s="197">
        <f t="shared" si="6"/>
        <v>232465.66666666666</v>
      </c>
      <c r="U23" s="197">
        <f t="shared" si="7"/>
        <v>445378.57142857142</v>
      </c>
      <c r="V23" s="149">
        <v>7980</v>
      </c>
      <c r="W23" s="149">
        <v>322</v>
      </c>
      <c r="X23" s="149">
        <v>165</v>
      </c>
      <c r="Y23" s="150">
        <f t="shared" si="8"/>
        <v>4.0350877192982457E-2</v>
      </c>
      <c r="Z23" s="150">
        <f t="shared" si="9"/>
        <v>2.0676691729323307E-2</v>
      </c>
      <c r="AA23" s="197">
        <v>89682890</v>
      </c>
      <c r="AB23" s="197">
        <v>68986460</v>
      </c>
      <c r="AC23" s="197">
        <f t="shared" si="10"/>
        <v>278518.29192546586</v>
      </c>
      <c r="AD23" s="197">
        <f t="shared" si="11"/>
        <v>418099.75757575757</v>
      </c>
      <c r="AE23" s="149">
        <v>6729</v>
      </c>
      <c r="AF23" s="149">
        <v>563</v>
      </c>
      <c r="AG23" s="149">
        <v>320</v>
      </c>
      <c r="AH23" s="150">
        <f t="shared" si="12"/>
        <v>8.366770694010997E-2</v>
      </c>
      <c r="AI23" s="150">
        <f t="shared" si="13"/>
        <v>4.7555357408233023E-2</v>
      </c>
      <c r="AJ23" s="197">
        <v>167037930</v>
      </c>
      <c r="AK23" s="197">
        <v>128143180</v>
      </c>
      <c r="AL23" s="197">
        <f t="shared" si="14"/>
        <v>296692.59325044404</v>
      </c>
      <c r="AM23" s="197">
        <f t="shared" si="15"/>
        <v>400447.4375</v>
      </c>
      <c r="AN23" s="149">
        <v>5029</v>
      </c>
      <c r="AO23" s="149">
        <v>904</v>
      </c>
      <c r="AP23" s="149">
        <v>588</v>
      </c>
      <c r="AQ23" s="150">
        <f t="shared" si="16"/>
        <v>0.17975740703917278</v>
      </c>
      <c r="AR23" s="150">
        <f t="shared" si="17"/>
        <v>0.11692185325114336</v>
      </c>
      <c r="AS23" s="197">
        <v>256282330</v>
      </c>
      <c r="AT23" s="197">
        <v>214935330</v>
      </c>
      <c r="AU23" s="197">
        <f t="shared" si="18"/>
        <v>283498.15265486727</v>
      </c>
      <c r="AV23" s="197">
        <f t="shared" si="19"/>
        <v>365536.27551020408</v>
      </c>
      <c r="AW23" s="149">
        <v>2461</v>
      </c>
      <c r="AX23" s="149">
        <v>652</v>
      </c>
      <c r="AY23" s="149">
        <v>475</v>
      </c>
      <c r="AZ23" s="150">
        <f t="shared" si="20"/>
        <v>0.26493295408370582</v>
      </c>
      <c r="BA23" s="150">
        <f t="shared" si="21"/>
        <v>0.19301097114993904</v>
      </c>
      <c r="BB23" s="197">
        <v>214102660</v>
      </c>
      <c r="BC23" s="197">
        <v>195692200</v>
      </c>
      <c r="BD23" s="197">
        <f t="shared" si="22"/>
        <v>328378.31288343557</v>
      </c>
      <c r="BE23" s="197">
        <f t="shared" si="23"/>
        <v>411983.57894736843</v>
      </c>
      <c r="BF23" s="149">
        <v>891</v>
      </c>
      <c r="BG23" s="149">
        <v>295</v>
      </c>
      <c r="BH23" s="149">
        <v>232</v>
      </c>
      <c r="BI23" s="150">
        <f t="shared" si="24"/>
        <v>0.33108866442199775</v>
      </c>
      <c r="BJ23" s="150">
        <f t="shared" si="25"/>
        <v>0.26038159371492703</v>
      </c>
      <c r="BK23" s="197">
        <v>112560710</v>
      </c>
      <c r="BL23" s="197">
        <v>102913800</v>
      </c>
      <c r="BM23" s="197">
        <f t="shared" si="26"/>
        <v>381561.72881355934</v>
      </c>
      <c r="BN23" s="197">
        <f t="shared" si="27"/>
        <v>443593.96551724139</v>
      </c>
      <c r="BO23" s="149">
        <f t="shared" si="43"/>
        <v>23393</v>
      </c>
      <c r="BP23" s="149">
        <f t="shared" si="43"/>
        <v>2783</v>
      </c>
      <c r="BQ23" s="149">
        <f t="shared" si="43"/>
        <v>1804</v>
      </c>
      <c r="BR23" s="150">
        <f t="shared" si="30"/>
        <v>0.11896721241396999</v>
      </c>
      <c r="BS23" s="150">
        <f t="shared" si="31"/>
        <v>7.711708630786987E-2</v>
      </c>
      <c r="BT23" s="197">
        <f t="shared" ref="BT23:BU80" si="44">SUM(I23,R23,AA23,AJ23,AS23,BB23,BK23)</f>
        <v>853014660</v>
      </c>
      <c r="BU23" s="197">
        <f t="shared" si="44"/>
        <v>721389960</v>
      </c>
      <c r="BV23" s="197">
        <f t="shared" si="33"/>
        <v>306509.04060366511</v>
      </c>
      <c r="BW23" s="197">
        <f t="shared" si="34"/>
        <v>399883.56984478934</v>
      </c>
      <c r="BY23" s="113" t="str">
        <f t="shared" si="35"/>
        <v>八尾市</v>
      </c>
      <c r="BZ23" s="114">
        <f t="shared" si="36"/>
        <v>0.11492971400872516</v>
      </c>
      <c r="CA23" s="253">
        <f t="shared" si="37"/>
        <v>0.115</v>
      </c>
      <c r="CB23" s="113" t="str">
        <f t="shared" si="38"/>
        <v>阿倍野区</v>
      </c>
      <c r="CC23" s="114">
        <f t="shared" si="39"/>
        <v>7.6876403130877985E-2</v>
      </c>
      <c r="CD23" s="114">
        <f t="shared" si="40"/>
        <v>7.6999999999999999E-2</v>
      </c>
      <c r="CE23" s="115"/>
      <c r="CF23" s="114">
        <f t="shared" si="41"/>
        <v>0.107</v>
      </c>
      <c r="CG23" s="114">
        <f t="shared" si="42"/>
        <v>7.0000000000000007E-2</v>
      </c>
      <c r="CH23" s="113">
        <v>0</v>
      </c>
    </row>
    <row r="24" spans="2:86" s="20" customFormat="1" ht="12">
      <c r="B24" s="148">
        <v>18</v>
      </c>
      <c r="C24" s="141" t="s">
        <v>64</v>
      </c>
      <c r="D24" s="149">
        <v>69</v>
      </c>
      <c r="E24" s="149">
        <v>11</v>
      </c>
      <c r="F24" s="149">
        <v>10</v>
      </c>
      <c r="G24" s="150">
        <f t="shared" si="0"/>
        <v>0.15942028985507245</v>
      </c>
      <c r="H24" s="150">
        <f t="shared" si="1"/>
        <v>0.14492753623188406</v>
      </c>
      <c r="I24" s="197">
        <v>11137320</v>
      </c>
      <c r="J24" s="197">
        <v>10409670</v>
      </c>
      <c r="K24" s="197">
        <f t="shared" si="2"/>
        <v>1012483.6363636364</v>
      </c>
      <c r="L24" s="197">
        <f t="shared" si="3"/>
        <v>1040967</v>
      </c>
      <c r="M24" s="149">
        <v>148</v>
      </c>
      <c r="N24" s="149">
        <v>26</v>
      </c>
      <c r="O24" s="149">
        <v>20</v>
      </c>
      <c r="P24" s="150">
        <f t="shared" si="4"/>
        <v>0.17567567567567569</v>
      </c>
      <c r="Q24" s="150">
        <f t="shared" si="5"/>
        <v>0.13513513513513514</v>
      </c>
      <c r="R24" s="197">
        <v>8328210</v>
      </c>
      <c r="S24" s="197">
        <v>6794300</v>
      </c>
      <c r="T24" s="197">
        <f t="shared" si="6"/>
        <v>320315.76923076925</v>
      </c>
      <c r="U24" s="197">
        <f t="shared" si="7"/>
        <v>339715</v>
      </c>
      <c r="V24" s="149">
        <v>7291</v>
      </c>
      <c r="W24" s="149">
        <v>315</v>
      </c>
      <c r="X24" s="149">
        <v>175</v>
      </c>
      <c r="Y24" s="150">
        <f t="shared" si="8"/>
        <v>4.3203950075435468E-2</v>
      </c>
      <c r="Z24" s="150">
        <f t="shared" si="9"/>
        <v>2.4002194486353039E-2</v>
      </c>
      <c r="AA24" s="197">
        <v>98882130</v>
      </c>
      <c r="AB24" s="197">
        <v>67137810</v>
      </c>
      <c r="AC24" s="197">
        <f t="shared" si="10"/>
        <v>313911.52380952379</v>
      </c>
      <c r="AD24" s="197">
        <f t="shared" si="11"/>
        <v>383644.62857142859</v>
      </c>
      <c r="AE24" s="149">
        <v>6045</v>
      </c>
      <c r="AF24" s="149">
        <v>551</v>
      </c>
      <c r="AG24" s="149">
        <v>346</v>
      </c>
      <c r="AH24" s="150">
        <f t="shared" si="12"/>
        <v>9.1149710504549217E-2</v>
      </c>
      <c r="AI24" s="150">
        <f t="shared" si="13"/>
        <v>5.7237386269644336E-2</v>
      </c>
      <c r="AJ24" s="197">
        <v>171871890</v>
      </c>
      <c r="AK24" s="197">
        <v>146441950</v>
      </c>
      <c r="AL24" s="197">
        <f t="shared" si="14"/>
        <v>311927.20508166967</v>
      </c>
      <c r="AM24" s="197">
        <f t="shared" si="15"/>
        <v>423242.63005780347</v>
      </c>
      <c r="AN24" s="149">
        <v>4470</v>
      </c>
      <c r="AO24" s="149">
        <v>804</v>
      </c>
      <c r="AP24" s="149">
        <v>556</v>
      </c>
      <c r="AQ24" s="150">
        <f t="shared" si="16"/>
        <v>0.17986577181208055</v>
      </c>
      <c r="AR24" s="150">
        <f t="shared" si="17"/>
        <v>0.1243847874720358</v>
      </c>
      <c r="AS24" s="197">
        <v>275308960</v>
      </c>
      <c r="AT24" s="197">
        <v>230138560</v>
      </c>
      <c r="AU24" s="197">
        <f t="shared" si="18"/>
        <v>342424.07960199006</v>
      </c>
      <c r="AV24" s="197">
        <f t="shared" si="19"/>
        <v>413918.27338129497</v>
      </c>
      <c r="AW24" s="149">
        <v>2290</v>
      </c>
      <c r="AX24" s="149">
        <v>627</v>
      </c>
      <c r="AY24" s="149">
        <v>482</v>
      </c>
      <c r="AZ24" s="150">
        <f t="shared" si="20"/>
        <v>0.27379912663755457</v>
      </c>
      <c r="BA24" s="150">
        <f t="shared" si="21"/>
        <v>0.21048034934497817</v>
      </c>
      <c r="BB24" s="197">
        <v>194268770</v>
      </c>
      <c r="BC24" s="197">
        <v>172170990</v>
      </c>
      <c r="BD24" s="197">
        <f t="shared" si="22"/>
        <v>309838.54864433809</v>
      </c>
      <c r="BE24" s="197">
        <f t="shared" si="23"/>
        <v>357201.22406639002</v>
      </c>
      <c r="BF24" s="149">
        <v>842</v>
      </c>
      <c r="BG24" s="149">
        <v>308</v>
      </c>
      <c r="BH24" s="149">
        <v>244</v>
      </c>
      <c r="BI24" s="150">
        <f t="shared" si="24"/>
        <v>0.36579572446555819</v>
      </c>
      <c r="BJ24" s="150">
        <f t="shared" si="25"/>
        <v>0.28978622327790976</v>
      </c>
      <c r="BK24" s="197">
        <v>113948130</v>
      </c>
      <c r="BL24" s="197">
        <v>102303170</v>
      </c>
      <c r="BM24" s="197">
        <f t="shared" si="26"/>
        <v>369961.46103896102</v>
      </c>
      <c r="BN24" s="197">
        <f t="shared" si="27"/>
        <v>419275.28688524588</v>
      </c>
      <c r="BO24" s="149">
        <f t="shared" si="43"/>
        <v>21155</v>
      </c>
      <c r="BP24" s="149">
        <f t="shared" si="43"/>
        <v>2642</v>
      </c>
      <c r="BQ24" s="149">
        <f t="shared" si="43"/>
        <v>1833</v>
      </c>
      <c r="BR24" s="150">
        <f t="shared" si="30"/>
        <v>0.1248877333963602</v>
      </c>
      <c r="BS24" s="150">
        <f t="shared" si="31"/>
        <v>8.664618293547624E-2</v>
      </c>
      <c r="BT24" s="197">
        <f t="shared" si="44"/>
        <v>873745410</v>
      </c>
      <c r="BU24" s="197">
        <f t="shared" si="44"/>
        <v>735396450</v>
      </c>
      <c r="BV24" s="197">
        <f t="shared" si="33"/>
        <v>330713.62982588948</v>
      </c>
      <c r="BW24" s="197">
        <f t="shared" si="34"/>
        <v>401198.28150572832</v>
      </c>
      <c r="BY24" s="113" t="str">
        <f t="shared" si="35"/>
        <v>高石市</v>
      </c>
      <c r="BZ24" s="114">
        <f t="shared" si="36"/>
        <v>0.11405295315682282</v>
      </c>
      <c r="CA24" s="253">
        <f t="shared" si="37"/>
        <v>0.114</v>
      </c>
      <c r="CB24" s="113" t="str">
        <f t="shared" si="38"/>
        <v>吹田市</v>
      </c>
      <c r="CC24" s="114">
        <f t="shared" si="39"/>
        <v>7.5417208160570987E-2</v>
      </c>
      <c r="CD24" s="114">
        <f t="shared" si="40"/>
        <v>7.4999999999999997E-2</v>
      </c>
      <c r="CE24" s="115"/>
      <c r="CF24" s="114">
        <f t="shared" si="41"/>
        <v>0.107</v>
      </c>
      <c r="CG24" s="114">
        <f t="shared" si="42"/>
        <v>7.0000000000000007E-2</v>
      </c>
      <c r="CH24" s="113">
        <v>0</v>
      </c>
    </row>
    <row r="25" spans="2:86" s="20" customFormat="1" ht="12">
      <c r="B25" s="148">
        <v>19</v>
      </c>
      <c r="C25" s="141" t="s">
        <v>114</v>
      </c>
      <c r="D25" s="149">
        <v>102</v>
      </c>
      <c r="E25" s="149">
        <v>13</v>
      </c>
      <c r="F25" s="149">
        <v>9</v>
      </c>
      <c r="G25" s="150">
        <f t="shared" si="0"/>
        <v>0.12745098039215685</v>
      </c>
      <c r="H25" s="150">
        <f t="shared" si="1"/>
        <v>8.8235294117647065E-2</v>
      </c>
      <c r="I25" s="197">
        <v>4285250</v>
      </c>
      <c r="J25" s="197">
        <v>3902640</v>
      </c>
      <c r="K25" s="197">
        <f t="shared" si="2"/>
        <v>329634.61538461538</v>
      </c>
      <c r="L25" s="197">
        <f t="shared" si="3"/>
        <v>433626.66666666669</v>
      </c>
      <c r="M25" s="149">
        <v>155</v>
      </c>
      <c r="N25" s="149">
        <v>23</v>
      </c>
      <c r="O25" s="149">
        <v>14</v>
      </c>
      <c r="P25" s="150">
        <f t="shared" si="4"/>
        <v>0.14838709677419354</v>
      </c>
      <c r="Q25" s="150">
        <f t="shared" si="5"/>
        <v>9.0322580645161285E-2</v>
      </c>
      <c r="R25" s="197">
        <v>13724050</v>
      </c>
      <c r="S25" s="197">
        <v>13119570</v>
      </c>
      <c r="T25" s="197">
        <f t="shared" si="6"/>
        <v>596697.82608695654</v>
      </c>
      <c r="U25" s="197">
        <f t="shared" si="7"/>
        <v>937112.14285714284</v>
      </c>
      <c r="V25" s="149">
        <v>5292</v>
      </c>
      <c r="W25" s="149">
        <v>202</v>
      </c>
      <c r="X25" s="149">
        <v>99</v>
      </c>
      <c r="Y25" s="150">
        <f t="shared" si="8"/>
        <v>3.8170823885109596E-2</v>
      </c>
      <c r="Z25" s="150">
        <f t="shared" si="9"/>
        <v>1.8707482993197279E-2</v>
      </c>
      <c r="AA25" s="197">
        <v>48764330</v>
      </c>
      <c r="AB25" s="197">
        <v>38097430</v>
      </c>
      <c r="AC25" s="197">
        <f t="shared" si="10"/>
        <v>241407.57425742573</v>
      </c>
      <c r="AD25" s="197">
        <f t="shared" si="11"/>
        <v>384822.52525252523</v>
      </c>
      <c r="AE25" s="149">
        <v>4266</v>
      </c>
      <c r="AF25" s="149">
        <v>353</v>
      </c>
      <c r="AG25" s="149">
        <v>189</v>
      </c>
      <c r="AH25" s="150">
        <f t="shared" si="12"/>
        <v>8.2747304266291608E-2</v>
      </c>
      <c r="AI25" s="150">
        <f t="shared" si="13"/>
        <v>4.4303797468354431E-2</v>
      </c>
      <c r="AJ25" s="197">
        <v>92889560</v>
      </c>
      <c r="AK25" s="197">
        <v>73911920</v>
      </c>
      <c r="AL25" s="197">
        <f t="shared" si="14"/>
        <v>263143.22946175636</v>
      </c>
      <c r="AM25" s="197">
        <f t="shared" si="15"/>
        <v>391068.35978835978</v>
      </c>
      <c r="AN25" s="149">
        <v>2907</v>
      </c>
      <c r="AO25" s="149">
        <v>385</v>
      </c>
      <c r="AP25" s="149">
        <v>220</v>
      </c>
      <c r="AQ25" s="150">
        <f t="shared" si="16"/>
        <v>0.1324389404884761</v>
      </c>
      <c r="AR25" s="150">
        <f t="shared" si="17"/>
        <v>7.5679394564843475E-2</v>
      </c>
      <c r="AS25" s="197">
        <v>104298690</v>
      </c>
      <c r="AT25" s="197">
        <v>85261260</v>
      </c>
      <c r="AU25" s="197">
        <f t="shared" si="18"/>
        <v>270905.68831168831</v>
      </c>
      <c r="AV25" s="197">
        <f t="shared" si="19"/>
        <v>387551.18181818182</v>
      </c>
      <c r="AW25" s="149">
        <v>1450</v>
      </c>
      <c r="AX25" s="149">
        <v>336</v>
      </c>
      <c r="AY25" s="149">
        <v>242</v>
      </c>
      <c r="AZ25" s="150">
        <f t="shared" si="20"/>
        <v>0.2317241379310345</v>
      </c>
      <c r="BA25" s="150">
        <f t="shared" si="21"/>
        <v>0.16689655172413792</v>
      </c>
      <c r="BB25" s="197">
        <v>111256070</v>
      </c>
      <c r="BC25" s="197">
        <v>97458820</v>
      </c>
      <c r="BD25" s="197">
        <f t="shared" si="22"/>
        <v>331119.25595238095</v>
      </c>
      <c r="BE25" s="197">
        <f t="shared" si="23"/>
        <v>402722.3966942149</v>
      </c>
      <c r="BF25" s="149">
        <v>532</v>
      </c>
      <c r="BG25" s="149">
        <v>137</v>
      </c>
      <c r="BH25" s="149">
        <v>96</v>
      </c>
      <c r="BI25" s="150">
        <f t="shared" si="24"/>
        <v>0.2575187969924812</v>
      </c>
      <c r="BJ25" s="150">
        <f t="shared" si="25"/>
        <v>0.18045112781954886</v>
      </c>
      <c r="BK25" s="197">
        <v>42027270</v>
      </c>
      <c r="BL25" s="197">
        <v>38043960</v>
      </c>
      <c r="BM25" s="197">
        <f t="shared" si="26"/>
        <v>306768.39416058396</v>
      </c>
      <c r="BN25" s="197">
        <f t="shared" si="27"/>
        <v>396291.25</v>
      </c>
      <c r="BO25" s="149">
        <f t="shared" si="43"/>
        <v>14704</v>
      </c>
      <c r="BP25" s="149">
        <f t="shared" si="43"/>
        <v>1449</v>
      </c>
      <c r="BQ25" s="149">
        <f t="shared" si="43"/>
        <v>869</v>
      </c>
      <c r="BR25" s="150">
        <f t="shared" si="30"/>
        <v>9.8544613710554951E-2</v>
      </c>
      <c r="BS25" s="150">
        <f t="shared" si="31"/>
        <v>5.9099564744287271E-2</v>
      </c>
      <c r="BT25" s="197">
        <f t="shared" si="44"/>
        <v>417245220</v>
      </c>
      <c r="BU25" s="197">
        <f t="shared" si="44"/>
        <v>349795600</v>
      </c>
      <c r="BV25" s="197">
        <f t="shared" si="33"/>
        <v>287953.91304347827</v>
      </c>
      <c r="BW25" s="197">
        <f t="shared" si="34"/>
        <v>402526.58227848099</v>
      </c>
      <c r="BY25" s="113" t="str">
        <f t="shared" si="35"/>
        <v>福島区</v>
      </c>
      <c r="BZ25" s="114">
        <f t="shared" si="36"/>
        <v>0.11310084825636192</v>
      </c>
      <c r="CA25" s="253">
        <f t="shared" si="37"/>
        <v>0.113</v>
      </c>
      <c r="CB25" s="113" t="str">
        <f t="shared" si="38"/>
        <v>守口市</v>
      </c>
      <c r="CC25" s="114">
        <f t="shared" si="39"/>
        <v>7.4402847463441835E-2</v>
      </c>
      <c r="CD25" s="114">
        <f t="shared" si="40"/>
        <v>7.3999999999999996E-2</v>
      </c>
      <c r="CE25" s="115"/>
      <c r="CF25" s="114">
        <f t="shared" si="41"/>
        <v>0.107</v>
      </c>
      <c r="CG25" s="114">
        <f t="shared" si="42"/>
        <v>7.0000000000000007E-2</v>
      </c>
      <c r="CH25" s="113">
        <v>0</v>
      </c>
    </row>
    <row r="26" spans="2:86" s="20" customFormat="1" ht="12">
      <c r="B26" s="148">
        <v>20</v>
      </c>
      <c r="C26" s="141" t="s">
        <v>115</v>
      </c>
      <c r="D26" s="149">
        <v>84</v>
      </c>
      <c r="E26" s="149">
        <v>6</v>
      </c>
      <c r="F26" s="149">
        <v>4</v>
      </c>
      <c r="G26" s="150">
        <f t="shared" si="0"/>
        <v>7.1428571428571425E-2</v>
      </c>
      <c r="H26" s="150">
        <f t="shared" si="1"/>
        <v>4.7619047619047616E-2</v>
      </c>
      <c r="I26" s="197">
        <v>2531060</v>
      </c>
      <c r="J26" s="197">
        <v>2370290</v>
      </c>
      <c r="K26" s="197">
        <f t="shared" si="2"/>
        <v>421843.33333333331</v>
      </c>
      <c r="L26" s="197">
        <f t="shared" si="3"/>
        <v>592572.5</v>
      </c>
      <c r="M26" s="149">
        <v>200</v>
      </c>
      <c r="N26" s="149">
        <v>27</v>
      </c>
      <c r="O26" s="149">
        <v>14</v>
      </c>
      <c r="P26" s="150">
        <f t="shared" si="4"/>
        <v>0.13500000000000001</v>
      </c>
      <c r="Q26" s="150">
        <f t="shared" si="5"/>
        <v>7.0000000000000007E-2</v>
      </c>
      <c r="R26" s="197">
        <v>9303170</v>
      </c>
      <c r="S26" s="197">
        <v>6819640</v>
      </c>
      <c r="T26" s="197">
        <f t="shared" si="6"/>
        <v>344561.85185185185</v>
      </c>
      <c r="U26" s="197">
        <f t="shared" si="7"/>
        <v>487117.14285714284</v>
      </c>
      <c r="V26" s="149">
        <v>8178</v>
      </c>
      <c r="W26" s="149">
        <v>297</v>
      </c>
      <c r="X26" s="149">
        <v>154</v>
      </c>
      <c r="Y26" s="150">
        <f t="shared" si="8"/>
        <v>3.6316947909024212E-2</v>
      </c>
      <c r="Z26" s="150">
        <f t="shared" si="9"/>
        <v>1.8831010026901442E-2</v>
      </c>
      <c r="AA26" s="197">
        <v>82714260</v>
      </c>
      <c r="AB26" s="197">
        <v>60284060</v>
      </c>
      <c r="AC26" s="197">
        <f t="shared" si="10"/>
        <v>278499.19191919192</v>
      </c>
      <c r="AD26" s="197">
        <f t="shared" si="11"/>
        <v>391454.93506493507</v>
      </c>
      <c r="AE26" s="149">
        <v>6227</v>
      </c>
      <c r="AF26" s="149">
        <v>469</v>
      </c>
      <c r="AG26" s="149">
        <v>282</v>
      </c>
      <c r="AH26" s="150">
        <f t="shared" si="12"/>
        <v>7.5317167175204758E-2</v>
      </c>
      <c r="AI26" s="150">
        <f t="shared" si="13"/>
        <v>4.5286654889995184E-2</v>
      </c>
      <c r="AJ26" s="197">
        <v>131059190</v>
      </c>
      <c r="AK26" s="197">
        <v>110980710</v>
      </c>
      <c r="AL26" s="197">
        <f t="shared" si="14"/>
        <v>279443.90191897657</v>
      </c>
      <c r="AM26" s="197">
        <f t="shared" si="15"/>
        <v>393548.61702127662</v>
      </c>
      <c r="AN26" s="149">
        <v>4296</v>
      </c>
      <c r="AO26" s="149">
        <v>669</v>
      </c>
      <c r="AP26" s="149">
        <v>447</v>
      </c>
      <c r="AQ26" s="150">
        <f t="shared" si="16"/>
        <v>0.15572625698324022</v>
      </c>
      <c r="AR26" s="150">
        <f t="shared" si="17"/>
        <v>0.10405027932960893</v>
      </c>
      <c r="AS26" s="197">
        <v>184774140</v>
      </c>
      <c r="AT26" s="197">
        <v>161111830</v>
      </c>
      <c r="AU26" s="197">
        <f t="shared" si="18"/>
        <v>276194.52914798207</v>
      </c>
      <c r="AV26" s="197">
        <f t="shared" si="19"/>
        <v>360429.14988814318</v>
      </c>
      <c r="AW26" s="149">
        <v>2027</v>
      </c>
      <c r="AX26" s="149">
        <v>506</v>
      </c>
      <c r="AY26" s="149">
        <v>384</v>
      </c>
      <c r="AZ26" s="150">
        <f t="shared" si="20"/>
        <v>0.24962999506660088</v>
      </c>
      <c r="BA26" s="150">
        <f t="shared" si="21"/>
        <v>0.18944252590034533</v>
      </c>
      <c r="BB26" s="197">
        <v>150600220</v>
      </c>
      <c r="BC26" s="197">
        <v>137326560</v>
      </c>
      <c r="BD26" s="197">
        <f t="shared" si="22"/>
        <v>297628.89328063239</v>
      </c>
      <c r="BE26" s="197">
        <f t="shared" si="23"/>
        <v>357621.25</v>
      </c>
      <c r="BF26" s="149">
        <v>785</v>
      </c>
      <c r="BG26" s="149">
        <v>260</v>
      </c>
      <c r="BH26" s="149">
        <v>204</v>
      </c>
      <c r="BI26" s="150">
        <f t="shared" si="24"/>
        <v>0.33121019108280253</v>
      </c>
      <c r="BJ26" s="150">
        <f t="shared" si="25"/>
        <v>0.25987261146496815</v>
      </c>
      <c r="BK26" s="197">
        <v>87039960</v>
      </c>
      <c r="BL26" s="197">
        <v>79152030</v>
      </c>
      <c r="BM26" s="197">
        <f t="shared" si="26"/>
        <v>334769.07692307694</v>
      </c>
      <c r="BN26" s="197">
        <f t="shared" si="27"/>
        <v>388000.14705882355</v>
      </c>
      <c r="BO26" s="149">
        <f t="shared" si="43"/>
        <v>21797</v>
      </c>
      <c r="BP26" s="149">
        <f t="shared" si="43"/>
        <v>2234</v>
      </c>
      <c r="BQ26" s="149">
        <f t="shared" si="43"/>
        <v>1489</v>
      </c>
      <c r="BR26" s="150">
        <f t="shared" si="30"/>
        <v>0.1024911685094279</v>
      </c>
      <c r="BS26" s="150">
        <f t="shared" si="31"/>
        <v>6.8312153048584665E-2</v>
      </c>
      <c r="BT26" s="197">
        <f t="shared" si="44"/>
        <v>648022000</v>
      </c>
      <c r="BU26" s="197">
        <f t="shared" si="44"/>
        <v>558045120</v>
      </c>
      <c r="BV26" s="197">
        <f t="shared" si="33"/>
        <v>290072.5156669651</v>
      </c>
      <c r="BW26" s="197">
        <f t="shared" si="34"/>
        <v>374778.45533915382</v>
      </c>
      <c r="BY26" s="113" t="str">
        <f t="shared" si="35"/>
        <v>大阪市</v>
      </c>
      <c r="BZ26" s="114">
        <f t="shared" si="36"/>
        <v>0.1122097938388824</v>
      </c>
      <c r="CA26" s="253">
        <f t="shared" si="37"/>
        <v>0.112</v>
      </c>
      <c r="CB26" s="113" t="str">
        <f t="shared" si="38"/>
        <v>岬町</v>
      </c>
      <c r="CC26" s="114">
        <f t="shared" si="39"/>
        <v>7.3839053937121424E-2</v>
      </c>
      <c r="CD26" s="114">
        <f t="shared" si="40"/>
        <v>7.3999999999999996E-2</v>
      </c>
      <c r="CE26" s="115"/>
      <c r="CF26" s="114">
        <f t="shared" si="41"/>
        <v>0.107</v>
      </c>
      <c r="CG26" s="114">
        <f t="shared" si="42"/>
        <v>7.0000000000000007E-2</v>
      </c>
      <c r="CH26" s="113">
        <v>0</v>
      </c>
    </row>
    <row r="27" spans="2:86" s="20" customFormat="1" ht="12">
      <c r="B27" s="148">
        <v>21</v>
      </c>
      <c r="C27" s="141" t="s">
        <v>116</v>
      </c>
      <c r="D27" s="149">
        <v>61</v>
      </c>
      <c r="E27" s="149">
        <v>7</v>
      </c>
      <c r="F27" s="149">
        <v>2</v>
      </c>
      <c r="G27" s="150">
        <f t="shared" si="0"/>
        <v>0.11475409836065574</v>
      </c>
      <c r="H27" s="150">
        <f t="shared" si="1"/>
        <v>3.2786885245901641E-2</v>
      </c>
      <c r="I27" s="197">
        <v>3182910</v>
      </c>
      <c r="J27" s="197">
        <v>1178700</v>
      </c>
      <c r="K27" s="197">
        <f t="shared" si="2"/>
        <v>454701.42857142858</v>
      </c>
      <c r="L27" s="197">
        <f t="shared" si="3"/>
        <v>589350</v>
      </c>
      <c r="M27" s="149">
        <v>112</v>
      </c>
      <c r="N27" s="149">
        <v>11</v>
      </c>
      <c r="O27" s="149">
        <v>9</v>
      </c>
      <c r="P27" s="150">
        <f t="shared" si="4"/>
        <v>9.8214285714285712E-2</v>
      </c>
      <c r="Q27" s="150">
        <f t="shared" si="5"/>
        <v>8.0357142857142863E-2</v>
      </c>
      <c r="R27" s="197">
        <v>5052240</v>
      </c>
      <c r="S27" s="197">
        <v>4069550</v>
      </c>
      <c r="T27" s="197">
        <f t="shared" si="6"/>
        <v>459294.54545454547</v>
      </c>
      <c r="U27" s="197">
        <f t="shared" si="7"/>
        <v>452172.22222222225</v>
      </c>
      <c r="V27" s="149">
        <v>5492</v>
      </c>
      <c r="W27" s="149">
        <v>212</v>
      </c>
      <c r="X27" s="149">
        <v>102</v>
      </c>
      <c r="Y27" s="150">
        <f t="shared" si="8"/>
        <v>3.8601602330662781E-2</v>
      </c>
      <c r="Z27" s="150">
        <f t="shared" si="9"/>
        <v>1.8572469045884922E-2</v>
      </c>
      <c r="AA27" s="197">
        <v>59628840</v>
      </c>
      <c r="AB27" s="197">
        <v>44818880</v>
      </c>
      <c r="AC27" s="197">
        <f t="shared" si="10"/>
        <v>281268.11320754717</v>
      </c>
      <c r="AD27" s="197">
        <f t="shared" si="11"/>
        <v>439400.78431372548</v>
      </c>
      <c r="AE27" s="149">
        <v>4420</v>
      </c>
      <c r="AF27" s="149">
        <v>379</v>
      </c>
      <c r="AG27" s="149">
        <v>221</v>
      </c>
      <c r="AH27" s="150">
        <f t="shared" si="12"/>
        <v>8.574660633484163E-2</v>
      </c>
      <c r="AI27" s="150">
        <f t="shared" si="13"/>
        <v>0.05</v>
      </c>
      <c r="AJ27" s="197">
        <v>132025340</v>
      </c>
      <c r="AK27" s="197">
        <v>98923880</v>
      </c>
      <c r="AL27" s="197">
        <f t="shared" si="14"/>
        <v>348351.82058047492</v>
      </c>
      <c r="AM27" s="197">
        <f t="shared" si="15"/>
        <v>447619.36651583709</v>
      </c>
      <c r="AN27" s="149">
        <v>2895</v>
      </c>
      <c r="AO27" s="149">
        <v>507</v>
      </c>
      <c r="AP27" s="149">
        <v>328</v>
      </c>
      <c r="AQ27" s="150">
        <f t="shared" si="16"/>
        <v>0.17512953367875647</v>
      </c>
      <c r="AR27" s="150">
        <f t="shared" si="17"/>
        <v>0.11329879101899827</v>
      </c>
      <c r="AS27" s="197">
        <v>158480170</v>
      </c>
      <c r="AT27" s="197">
        <v>129150130</v>
      </c>
      <c r="AU27" s="197">
        <f t="shared" si="18"/>
        <v>312584.16173570021</v>
      </c>
      <c r="AV27" s="197">
        <f t="shared" si="19"/>
        <v>393750.39634146343</v>
      </c>
      <c r="AW27" s="149">
        <v>1175</v>
      </c>
      <c r="AX27" s="149">
        <v>269</v>
      </c>
      <c r="AY27" s="149">
        <v>192</v>
      </c>
      <c r="AZ27" s="150">
        <f t="shared" si="20"/>
        <v>0.22893617021276597</v>
      </c>
      <c r="BA27" s="150">
        <f t="shared" si="21"/>
        <v>0.16340425531914893</v>
      </c>
      <c r="BB27" s="197">
        <v>96442000</v>
      </c>
      <c r="BC27" s="197">
        <v>84579440</v>
      </c>
      <c r="BD27" s="197">
        <f t="shared" si="22"/>
        <v>358520.44609665428</v>
      </c>
      <c r="BE27" s="197">
        <f t="shared" si="23"/>
        <v>440517.91666666669</v>
      </c>
      <c r="BF27" s="149">
        <v>380</v>
      </c>
      <c r="BG27" s="149">
        <v>138</v>
      </c>
      <c r="BH27" s="149">
        <v>106</v>
      </c>
      <c r="BI27" s="150">
        <f t="shared" si="24"/>
        <v>0.36315789473684212</v>
      </c>
      <c r="BJ27" s="150">
        <f t="shared" si="25"/>
        <v>0.27894736842105261</v>
      </c>
      <c r="BK27" s="197">
        <v>47960010</v>
      </c>
      <c r="BL27" s="197">
        <v>45173540</v>
      </c>
      <c r="BM27" s="197">
        <f t="shared" si="26"/>
        <v>347536.30434782611</v>
      </c>
      <c r="BN27" s="197">
        <f t="shared" si="27"/>
        <v>426165.47169811319</v>
      </c>
      <c r="BO27" s="149">
        <f t="shared" si="43"/>
        <v>14535</v>
      </c>
      <c r="BP27" s="149">
        <f t="shared" si="43"/>
        <v>1523</v>
      </c>
      <c r="BQ27" s="149">
        <f t="shared" si="43"/>
        <v>960</v>
      </c>
      <c r="BR27" s="150">
        <f t="shared" si="30"/>
        <v>0.10478156174750602</v>
      </c>
      <c r="BS27" s="150">
        <f t="shared" si="31"/>
        <v>6.6047471620227033E-2</v>
      </c>
      <c r="BT27" s="197">
        <f t="shared" si="44"/>
        <v>502771510</v>
      </c>
      <c r="BU27" s="197">
        <f t="shared" si="44"/>
        <v>407894120</v>
      </c>
      <c r="BV27" s="197">
        <f t="shared" si="33"/>
        <v>330119.17925147736</v>
      </c>
      <c r="BW27" s="197">
        <f t="shared" si="34"/>
        <v>424889.70833333331</v>
      </c>
      <c r="BY27" s="113" t="str">
        <f t="shared" si="35"/>
        <v>守口市</v>
      </c>
      <c r="BZ27" s="114">
        <f t="shared" si="36"/>
        <v>0.11059650928427463</v>
      </c>
      <c r="CA27" s="253">
        <f t="shared" si="37"/>
        <v>0.111</v>
      </c>
      <c r="CB27" s="113" t="str">
        <f t="shared" si="38"/>
        <v>生野区</v>
      </c>
      <c r="CC27" s="114">
        <f t="shared" si="39"/>
        <v>7.3359451518119484E-2</v>
      </c>
      <c r="CD27" s="114">
        <f t="shared" si="40"/>
        <v>7.2999999999999995E-2</v>
      </c>
      <c r="CE27" s="115"/>
      <c r="CF27" s="114">
        <f t="shared" si="41"/>
        <v>0.107</v>
      </c>
      <c r="CG27" s="114">
        <f t="shared" si="42"/>
        <v>7.0000000000000007E-2</v>
      </c>
      <c r="CH27" s="113">
        <v>0</v>
      </c>
    </row>
    <row r="28" spans="2:86" s="20" customFormat="1" ht="12">
      <c r="B28" s="148">
        <v>22</v>
      </c>
      <c r="C28" s="141" t="s">
        <v>65</v>
      </c>
      <c r="D28" s="149">
        <v>85</v>
      </c>
      <c r="E28" s="149">
        <v>12</v>
      </c>
      <c r="F28" s="149">
        <v>5</v>
      </c>
      <c r="G28" s="150">
        <f t="shared" si="0"/>
        <v>0.14117647058823529</v>
      </c>
      <c r="H28" s="150">
        <f t="shared" si="1"/>
        <v>5.8823529411764705E-2</v>
      </c>
      <c r="I28" s="197">
        <v>6885930</v>
      </c>
      <c r="J28" s="197">
        <v>4796600</v>
      </c>
      <c r="K28" s="197">
        <f t="shared" si="2"/>
        <v>573827.5</v>
      </c>
      <c r="L28" s="197">
        <f t="shared" si="3"/>
        <v>959320</v>
      </c>
      <c r="M28" s="149">
        <v>191</v>
      </c>
      <c r="N28" s="149">
        <v>25</v>
      </c>
      <c r="O28" s="149">
        <v>14</v>
      </c>
      <c r="P28" s="150">
        <f t="shared" si="4"/>
        <v>0.13089005235602094</v>
      </c>
      <c r="Q28" s="150">
        <f t="shared" si="5"/>
        <v>7.3298429319371722E-2</v>
      </c>
      <c r="R28" s="197">
        <v>13598170</v>
      </c>
      <c r="S28" s="197">
        <v>9698510</v>
      </c>
      <c r="T28" s="197">
        <f t="shared" si="6"/>
        <v>543926.80000000005</v>
      </c>
      <c r="U28" s="197">
        <f t="shared" si="7"/>
        <v>692750.71428571432</v>
      </c>
      <c r="V28" s="149">
        <v>7157</v>
      </c>
      <c r="W28" s="149">
        <v>233</v>
      </c>
      <c r="X28" s="149">
        <v>128</v>
      </c>
      <c r="Y28" s="150">
        <f t="shared" si="8"/>
        <v>3.2555540030739134E-2</v>
      </c>
      <c r="Z28" s="150">
        <f t="shared" si="9"/>
        <v>1.7884588514740812E-2</v>
      </c>
      <c r="AA28" s="197">
        <v>69158130</v>
      </c>
      <c r="AB28" s="197">
        <v>53383270</v>
      </c>
      <c r="AC28" s="197">
        <f t="shared" si="10"/>
        <v>296816.00858369097</v>
      </c>
      <c r="AD28" s="197">
        <f t="shared" si="11"/>
        <v>417056.796875</v>
      </c>
      <c r="AE28" s="149">
        <v>5374</v>
      </c>
      <c r="AF28" s="149">
        <v>419</v>
      </c>
      <c r="AG28" s="149">
        <v>240</v>
      </c>
      <c r="AH28" s="150">
        <f t="shared" si="12"/>
        <v>7.7967994045403791E-2</v>
      </c>
      <c r="AI28" s="150">
        <f t="shared" si="13"/>
        <v>4.4659471529586901E-2</v>
      </c>
      <c r="AJ28" s="197">
        <v>117293170</v>
      </c>
      <c r="AK28" s="197">
        <v>89691900</v>
      </c>
      <c r="AL28" s="197">
        <f t="shared" si="14"/>
        <v>279935.96658711217</v>
      </c>
      <c r="AM28" s="197">
        <f t="shared" si="15"/>
        <v>373716.25</v>
      </c>
      <c r="AN28" s="149">
        <v>3501</v>
      </c>
      <c r="AO28" s="149">
        <v>507</v>
      </c>
      <c r="AP28" s="149">
        <v>334</v>
      </c>
      <c r="AQ28" s="150">
        <f t="shared" si="16"/>
        <v>0.14481576692373607</v>
      </c>
      <c r="AR28" s="150">
        <f t="shared" si="17"/>
        <v>9.5401313910311342E-2</v>
      </c>
      <c r="AS28" s="197">
        <v>135187770</v>
      </c>
      <c r="AT28" s="197">
        <v>114458720</v>
      </c>
      <c r="AU28" s="197">
        <f t="shared" si="18"/>
        <v>266642.54437869822</v>
      </c>
      <c r="AV28" s="197">
        <f t="shared" si="19"/>
        <v>342690.77844311378</v>
      </c>
      <c r="AW28" s="149">
        <v>1606</v>
      </c>
      <c r="AX28" s="149">
        <v>388</v>
      </c>
      <c r="AY28" s="149">
        <v>287</v>
      </c>
      <c r="AZ28" s="150">
        <f t="shared" si="20"/>
        <v>0.24159402241594022</v>
      </c>
      <c r="BA28" s="150">
        <f t="shared" si="21"/>
        <v>0.17870485678704856</v>
      </c>
      <c r="BB28" s="197">
        <v>129620430</v>
      </c>
      <c r="BC28" s="197">
        <v>116889400</v>
      </c>
      <c r="BD28" s="197">
        <f t="shared" si="22"/>
        <v>334073.27319587627</v>
      </c>
      <c r="BE28" s="197">
        <f t="shared" si="23"/>
        <v>407280.1393728223</v>
      </c>
      <c r="BF28" s="149">
        <v>625</v>
      </c>
      <c r="BG28" s="149">
        <v>186</v>
      </c>
      <c r="BH28" s="149">
        <v>150</v>
      </c>
      <c r="BI28" s="150">
        <f t="shared" si="24"/>
        <v>0.29759999999999998</v>
      </c>
      <c r="BJ28" s="150">
        <f t="shared" si="25"/>
        <v>0.24</v>
      </c>
      <c r="BK28" s="197">
        <v>64615510</v>
      </c>
      <c r="BL28" s="197">
        <v>59201520</v>
      </c>
      <c r="BM28" s="197">
        <f t="shared" si="26"/>
        <v>347395.21505376342</v>
      </c>
      <c r="BN28" s="197">
        <f t="shared" si="27"/>
        <v>394676.8</v>
      </c>
      <c r="BO28" s="149">
        <f t="shared" si="43"/>
        <v>18539</v>
      </c>
      <c r="BP28" s="149">
        <f t="shared" si="43"/>
        <v>1770</v>
      </c>
      <c r="BQ28" s="149">
        <f t="shared" si="43"/>
        <v>1158</v>
      </c>
      <c r="BR28" s="150">
        <f t="shared" si="30"/>
        <v>9.5474405307729646E-2</v>
      </c>
      <c r="BS28" s="150">
        <f t="shared" si="31"/>
        <v>6.2462916014887536E-2</v>
      </c>
      <c r="BT28" s="197">
        <f t="shared" si="44"/>
        <v>536359110</v>
      </c>
      <c r="BU28" s="197">
        <f t="shared" si="44"/>
        <v>448119920</v>
      </c>
      <c r="BV28" s="197">
        <f t="shared" si="33"/>
        <v>303027.74576271186</v>
      </c>
      <c r="BW28" s="197">
        <f t="shared" si="34"/>
        <v>386977.47841105354</v>
      </c>
      <c r="BY28" s="113" t="str">
        <f t="shared" si="35"/>
        <v>富田林市</v>
      </c>
      <c r="BZ28" s="114">
        <f t="shared" si="36"/>
        <v>0.11035653650254669</v>
      </c>
      <c r="CA28" s="253">
        <f t="shared" si="37"/>
        <v>0.11</v>
      </c>
      <c r="CB28" s="113" t="str">
        <f t="shared" si="38"/>
        <v>大阪市</v>
      </c>
      <c r="CC28" s="114">
        <f t="shared" si="39"/>
        <v>7.3103633000287382E-2</v>
      </c>
      <c r="CD28" s="114">
        <f t="shared" si="40"/>
        <v>7.2999999999999995E-2</v>
      </c>
      <c r="CE28" s="115"/>
      <c r="CF28" s="114">
        <f t="shared" si="41"/>
        <v>0.107</v>
      </c>
      <c r="CG28" s="114">
        <f t="shared" si="42"/>
        <v>7.0000000000000007E-2</v>
      </c>
      <c r="CH28" s="113">
        <v>0</v>
      </c>
    </row>
    <row r="29" spans="2:86" s="20" customFormat="1" ht="12">
      <c r="B29" s="148">
        <v>23</v>
      </c>
      <c r="C29" s="141" t="s">
        <v>117</v>
      </c>
      <c r="D29" s="149">
        <v>134</v>
      </c>
      <c r="E29" s="149">
        <v>13</v>
      </c>
      <c r="F29" s="149">
        <v>11</v>
      </c>
      <c r="G29" s="150">
        <f t="shared" si="0"/>
        <v>9.7014925373134331E-2</v>
      </c>
      <c r="H29" s="150">
        <f t="shared" si="1"/>
        <v>8.2089552238805971E-2</v>
      </c>
      <c r="I29" s="197">
        <v>8070330</v>
      </c>
      <c r="J29" s="197">
        <v>8014270</v>
      </c>
      <c r="K29" s="197">
        <f t="shared" si="2"/>
        <v>620794.61538461538</v>
      </c>
      <c r="L29" s="197">
        <f t="shared" si="3"/>
        <v>728570</v>
      </c>
      <c r="M29" s="149">
        <v>300</v>
      </c>
      <c r="N29" s="149">
        <v>52</v>
      </c>
      <c r="O29" s="149">
        <v>29</v>
      </c>
      <c r="P29" s="150">
        <f t="shared" si="4"/>
        <v>0.17333333333333334</v>
      </c>
      <c r="Q29" s="150">
        <f t="shared" si="5"/>
        <v>9.6666666666666665E-2</v>
      </c>
      <c r="R29" s="197">
        <v>22238780</v>
      </c>
      <c r="S29" s="197">
        <v>16044420</v>
      </c>
      <c r="T29" s="197">
        <f t="shared" si="6"/>
        <v>427668.84615384613</v>
      </c>
      <c r="U29" s="197">
        <f t="shared" si="7"/>
        <v>553255.86206896557</v>
      </c>
      <c r="V29" s="149">
        <v>11577</v>
      </c>
      <c r="W29" s="149">
        <v>453</v>
      </c>
      <c r="X29" s="149">
        <v>270</v>
      </c>
      <c r="Y29" s="150">
        <f t="shared" si="8"/>
        <v>3.9129308110909561E-2</v>
      </c>
      <c r="Z29" s="150">
        <f t="shared" si="9"/>
        <v>2.3322104172065303E-2</v>
      </c>
      <c r="AA29" s="197">
        <v>154779220</v>
      </c>
      <c r="AB29" s="197">
        <v>126914610</v>
      </c>
      <c r="AC29" s="197">
        <f t="shared" si="10"/>
        <v>341675.98233995587</v>
      </c>
      <c r="AD29" s="197">
        <f t="shared" si="11"/>
        <v>470054.11111111112</v>
      </c>
      <c r="AE29" s="149">
        <v>9550</v>
      </c>
      <c r="AF29" s="149">
        <v>815</v>
      </c>
      <c r="AG29" s="149">
        <v>515</v>
      </c>
      <c r="AH29" s="150">
        <f t="shared" si="12"/>
        <v>8.5340314136125653E-2</v>
      </c>
      <c r="AI29" s="150">
        <f t="shared" si="13"/>
        <v>5.3926701570680628E-2</v>
      </c>
      <c r="AJ29" s="197">
        <v>283823390</v>
      </c>
      <c r="AK29" s="197">
        <v>224393760</v>
      </c>
      <c r="AL29" s="197">
        <f t="shared" si="14"/>
        <v>348249.55828220857</v>
      </c>
      <c r="AM29" s="197">
        <f t="shared" si="15"/>
        <v>435716.03883495147</v>
      </c>
      <c r="AN29" s="149">
        <v>5926</v>
      </c>
      <c r="AO29" s="149">
        <v>1004</v>
      </c>
      <c r="AP29" s="149">
        <v>710</v>
      </c>
      <c r="AQ29" s="150">
        <f t="shared" si="16"/>
        <v>0.16942288221397234</v>
      </c>
      <c r="AR29" s="150">
        <f t="shared" si="17"/>
        <v>0.11981100236247047</v>
      </c>
      <c r="AS29" s="197">
        <v>345742660</v>
      </c>
      <c r="AT29" s="197">
        <v>291309510</v>
      </c>
      <c r="AU29" s="197">
        <f t="shared" si="18"/>
        <v>344365.19920318725</v>
      </c>
      <c r="AV29" s="197">
        <f t="shared" si="19"/>
        <v>410295.08450704225</v>
      </c>
      <c r="AW29" s="149">
        <v>2451</v>
      </c>
      <c r="AX29" s="149">
        <v>639</v>
      </c>
      <c r="AY29" s="149">
        <v>480</v>
      </c>
      <c r="AZ29" s="150">
        <f t="shared" si="20"/>
        <v>0.26070991432068541</v>
      </c>
      <c r="BA29" s="150">
        <f t="shared" si="21"/>
        <v>0.19583843329253367</v>
      </c>
      <c r="BB29" s="197">
        <v>209431880</v>
      </c>
      <c r="BC29" s="197">
        <v>182070290</v>
      </c>
      <c r="BD29" s="197">
        <f t="shared" si="22"/>
        <v>327749.42097026604</v>
      </c>
      <c r="BE29" s="197">
        <f t="shared" si="23"/>
        <v>379313.10416666669</v>
      </c>
      <c r="BF29" s="149">
        <v>729</v>
      </c>
      <c r="BG29" s="149">
        <v>256</v>
      </c>
      <c r="BH29" s="149">
        <v>194</v>
      </c>
      <c r="BI29" s="150">
        <f t="shared" si="24"/>
        <v>0.3511659807956104</v>
      </c>
      <c r="BJ29" s="150">
        <f t="shared" si="25"/>
        <v>0.26611796982167352</v>
      </c>
      <c r="BK29" s="197">
        <v>89334450</v>
      </c>
      <c r="BL29" s="197">
        <v>80150460</v>
      </c>
      <c r="BM29" s="197">
        <f t="shared" si="26"/>
        <v>348962.6953125</v>
      </c>
      <c r="BN29" s="197">
        <f t="shared" si="27"/>
        <v>413146.70103092783</v>
      </c>
      <c r="BO29" s="149">
        <f t="shared" si="43"/>
        <v>30667</v>
      </c>
      <c r="BP29" s="149">
        <f t="shared" si="43"/>
        <v>3232</v>
      </c>
      <c r="BQ29" s="149">
        <f t="shared" si="43"/>
        <v>2209</v>
      </c>
      <c r="BR29" s="150">
        <f t="shared" si="30"/>
        <v>0.10539015880262172</v>
      </c>
      <c r="BS29" s="150">
        <f t="shared" si="31"/>
        <v>7.2031825741024555E-2</v>
      </c>
      <c r="BT29" s="197">
        <f t="shared" si="44"/>
        <v>1113420710</v>
      </c>
      <c r="BU29" s="197">
        <f t="shared" si="44"/>
        <v>928897320</v>
      </c>
      <c r="BV29" s="197">
        <f t="shared" si="33"/>
        <v>344498.98205445544</v>
      </c>
      <c r="BW29" s="197">
        <f t="shared" si="34"/>
        <v>420505.80353100953</v>
      </c>
      <c r="BY29" s="113" t="str">
        <f t="shared" si="35"/>
        <v>生野区</v>
      </c>
      <c r="BZ29" s="114">
        <f t="shared" si="36"/>
        <v>0.10979431929480901</v>
      </c>
      <c r="CA29" s="253">
        <f t="shared" si="37"/>
        <v>0.11</v>
      </c>
      <c r="CB29" s="113" t="str">
        <f t="shared" si="38"/>
        <v>平野区</v>
      </c>
      <c r="CC29" s="114">
        <f t="shared" si="39"/>
        <v>7.2031825741024555E-2</v>
      </c>
      <c r="CD29" s="114">
        <f t="shared" si="40"/>
        <v>7.1999999999999995E-2</v>
      </c>
      <c r="CE29" s="115"/>
      <c r="CF29" s="114">
        <f t="shared" si="41"/>
        <v>0.107</v>
      </c>
      <c r="CG29" s="114">
        <f t="shared" si="42"/>
        <v>7.0000000000000007E-2</v>
      </c>
      <c r="CH29" s="113">
        <v>0</v>
      </c>
    </row>
    <row r="30" spans="2:86" s="20" customFormat="1" ht="12">
      <c r="B30" s="148">
        <v>24</v>
      </c>
      <c r="C30" s="141" t="s">
        <v>118</v>
      </c>
      <c r="D30" s="149">
        <v>52</v>
      </c>
      <c r="E30" s="149">
        <v>4</v>
      </c>
      <c r="F30" s="149">
        <v>2</v>
      </c>
      <c r="G30" s="150">
        <f t="shared" si="0"/>
        <v>7.6923076923076927E-2</v>
      </c>
      <c r="H30" s="150">
        <f t="shared" si="1"/>
        <v>3.8461538461538464E-2</v>
      </c>
      <c r="I30" s="197">
        <v>1228910</v>
      </c>
      <c r="J30" s="197">
        <v>897330</v>
      </c>
      <c r="K30" s="197">
        <f t="shared" si="2"/>
        <v>307227.5</v>
      </c>
      <c r="L30" s="197">
        <f t="shared" si="3"/>
        <v>448665</v>
      </c>
      <c r="M30" s="149">
        <v>107</v>
      </c>
      <c r="N30" s="149">
        <v>19</v>
      </c>
      <c r="O30" s="149">
        <v>12</v>
      </c>
      <c r="P30" s="150">
        <f t="shared" si="4"/>
        <v>0.17757009345794392</v>
      </c>
      <c r="Q30" s="150">
        <f t="shared" si="5"/>
        <v>0.11214953271028037</v>
      </c>
      <c r="R30" s="197">
        <v>9785700</v>
      </c>
      <c r="S30" s="197">
        <v>8865830</v>
      </c>
      <c r="T30" s="197">
        <f t="shared" si="6"/>
        <v>515036.84210526315</v>
      </c>
      <c r="U30" s="197">
        <f t="shared" si="7"/>
        <v>738819.16666666663</v>
      </c>
      <c r="V30" s="149">
        <v>4692</v>
      </c>
      <c r="W30" s="149">
        <v>185</v>
      </c>
      <c r="X30" s="149">
        <v>95</v>
      </c>
      <c r="Y30" s="150">
        <f t="shared" si="8"/>
        <v>3.9428815004262575E-2</v>
      </c>
      <c r="Z30" s="150">
        <f t="shared" si="9"/>
        <v>2.0247229326513214E-2</v>
      </c>
      <c r="AA30" s="197">
        <v>50060690</v>
      </c>
      <c r="AB30" s="197">
        <v>40027610</v>
      </c>
      <c r="AC30" s="197">
        <f t="shared" si="10"/>
        <v>270598.32432432432</v>
      </c>
      <c r="AD30" s="197">
        <f t="shared" si="11"/>
        <v>421343.26315789472</v>
      </c>
      <c r="AE30" s="149">
        <v>3791</v>
      </c>
      <c r="AF30" s="149">
        <v>383</v>
      </c>
      <c r="AG30" s="149">
        <v>200</v>
      </c>
      <c r="AH30" s="150">
        <f t="shared" si="12"/>
        <v>0.10102875230809813</v>
      </c>
      <c r="AI30" s="150">
        <f t="shared" si="13"/>
        <v>5.2756528620416777E-2</v>
      </c>
      <c r="AJ30" s="197">
        <v>90185090</v>
      </c>
      <c r="AK30" s="197">
        <v>71809140</v>
      </c>
      <c r="AL30" s="197">
        <f t="shared" si="14"/>
        <v>235470.2088772846</v>
      </c>
      <c r="AM30" s="197">
        <f t="shared" si="15"/>
        <v>359045.7</v>
      </c>
      <c r="AN30" s="149">
        <v>2687</v>
      </c>
      <c r="AO30" s="149">
        <v>527</v>
      </c>
      <c r="AP30" s="149">
        <v>321</v>
      </c>
      <c r="AQ30" s="150">
        <f t="shared" si="16"/>
        <v>0.19612951246743579</v>
      </c>
      <c r="AR30" s="150">
        <f t="shared" si="17"/>
        <v>0.11946408634164496</v>
      </c>
      <c r="AS30" s="197">
        <v>145094790</v>
      </c>
      <c r="AT30" s="197">
        <v>122924680</v>
      </c>
      <c r="AU30" s="197">
        <f t="shared" si="18"/>
        <v>275322.18216318788</v>
      </c>
      <c r="AV30" s="197">
        <f t="shared" si="19"/>
        <v>382942.92834890966</v>
      </c>
      <c r="AW30" s="149">
        <v>1317</v>
      </c>
      <c r="AX30" s="149">
        <v>375</v>
      </c>
      <c r="AY30" s="149">
        <v>275</v>
      </c>
      <c r="AZ30" s="150">
        <f t="shared" si="20"/>
        <v>0.2847380410022779</v>
      </c>
      <c r="BA30" s="150">
        <f t="shared" si="21"/>
        <v>0.2088078967350038</v>
      </c>
      <c r="BB30" s="197">
        <v>112066210</v>
      </c>
      <c r="BC30" s="197">
        <v>99599010</v>
      </c>
      <c r="BD30" s="197">
        <f t="shared" si="22"/>
        <v>298843.22666666668</v>
      </c>
      <c r="BE30" s="197">
        <f t="shared" si="23"/>
        <v>362178.2181818182</v>
      </c>
      <c r="BF30" s="149">
        <v>479</v>
      </c>
      <c r="BG30" s="149">
        <v>169</v>
      </c>
      <c r="BH30" s="149">
        <v>127</v>
      </c>
      <c r="BI30" s="150">
        <f t="shared" si="24"/>
        <v>0.35281837160751567</v>
      </c>
      <c r="BJ30" s="150">
        <f t="shared" si="25"/>
        <v>0.26513569937369519</v>
      </c>
      <c r="BK30" s="197">
        <v>52576260</v>
      </c>
      <c r="BL30" s="197">
        <v>47707450</v>
      </c>
      <c r="BM30" s="197">
        <f t="shared" si="26"/>
        <v>311102.1301775148</v>
      </c>
      <c r="BN30" s="197">
        <f t="shared" si="27"/>
        <v>375649.21259842522</v>
      </c>
      <c r="BO30" s="149">
        <f t="shared" si="43"/>
        <v>13125</v>
      </c>
      <c r="BP30" s="149">
        <f t="shared" si="43"/>
        <v>1662</v>
      </c>
      <c r="BQ30" s="149">
        <f t="shared" si="43"/>
        <v>1032</v>
      </c>
      <c r="BR30" s="150">
        <f t="shared" si="30"/>
        <v>0.12662857142857142</v>
      </c>
      <c r="BS30" s="150">
        <f t="shared" si="31"/>
        <v>7.8628571428571423E-2</v>
      </c>
      <c r="BT30" s="197">
        <f t="shared" si="44"/>
        <v>460997650</v>
      </c>
      <c r="BU30" s="197">
        <f t="shared" si="44"/>
        <v>391831050</v>
      </c>
      <c r="BV30" s="197">
        <f t="shared" si="33"/>
        <v>277375.2406738869</v>
      </c>
      <c r="BW30" s="197">
        <f t="shared" si="34"/>
        <v>379681.25</v>
      </c>
      <c r="BY30" s="113" t="str">
        <f t="shared" si="35"/>
        <v>大阪狭山市</v>
      </c>
      <c r="BZ30" s="114">
        <f t="shared" si="36"/>
        <v>0.10783649503161698</v>
      </c>
      <c r="CA30" s="253">
        <f t="shared" si="37"/>
        <v>0.108</v>
      </c>
      <c r="CB30" s="113" t="str">
        <f t="shared" si="38"/>
        <v>東大阪市</v>
      </c>
      <c r="CC30" s="114">
        <f t="shared" si="39"/>
        <v>7.1822077127116912E-2</v>
      </c>
      <c r="CD30" s="114">
        <f t="shared" si="40"/>
        <v>7.1999999999999995E-2</v>
      </c>
      <c r="CE30" s="115"/>
      <c r="CF30" s="114">
        <f t="shared" si="41"/>
        <v>0.107</v>
      </c>
      <c r="CG30" s="114">
        <f t="shared" si="42"/>
        <v>7.0000000000000007E-2</v>
      </c>
      <c r="CH30" s="113">
        <v>0</v>
      </c>
    </row>
    <row r="31" spans="2:86" s="20" customFormat="1" ht="12">
      <c r="B31" s="148">
        <v>25</v>
      </c>
      <c r="C31" s="141" t="s">
        <v>119</v>
      </c>
      <c r="D31" s="149">
        <v>18</v>
      </c>
      <c r="E31" s="149">
        <v>5</v>
      </c>
      <c r="F31" s="149">
        <v>2</v>
      </c>
      <c r="G31" s="150">
        <f t="shared" si="0"/>
        <v>0.27777777777777779</v>
      </c>
      <c r="H31" s="150">
        <f t="shared" si="1"/>
        <v>0.1111111111111111</v>
      </c>
      <c r="I31" s="197">
        <v>994190</v>
      </c>
      <c r="J31" s="197">
        <v>574420</v>
      </c>
      <c r="K31" s="197">
        <f t="shared" si="2"/>
        <v>198838</v>
      </c>
      <c r="L31" s="197">
        <f t="shared" si="3"/>
        <v>287210</v>
      </c>
      <c r="M31" s="149">
        <v>68</v>
      </c>
      <c r="N31" s="149">
        <v>13</v>
      </c>
      <c r="O31" s="149">
        <v>9</v>
      </c>
      <c r="P31" s="150">
        <f t="shared" si="4"/>
        <v>0.19117647058823528</v>
      </c>
      <c r="Q31" s="150">
        <f t="shared" si="5"/>
        <v>0.13235294117647059</v>
      </c>
      <c r="R31" s="197">
        <v>5986650</v>
      </c>
      <c r="S31" s="197">
        <v>4200230</v>
      </c>
      <c r="T31" s="197">
        <f t="shared" si="6"/>
        <v>460511.53846153844</v>
      </c>
      <c r="U31" s="197">
        <f t="shared" si="7"/>
        <v>466692.22222222225</v>
      </c>
      <c r="V31" s="149">
        <v>3264</v>
      </c>
      <c r="W31" s="149">
        <v>143</v>
      </c>
      <c r="X31" s="149">
        <v>74</v>
      </c>
      <c r="Y31" s="150">
        <f t="shared" si="8"/>
        <v>4.3811274509803919E-2</v>
      </c>
      <c r="Z31" s="150">
        <f t="shared" si="9"/>
        <v>2.267156862745098E-2</v>
      </c>
      <c r="AA31" s="197">
        <v>34619620</v>
      </c>
      <c r="AB31" s="197">
        <v>28005980</v>
      </c>
      <c r="AC31" s="197">
        <f t="shared" si="10"/>
        <v>242095.24475524476</v>
      </c>
      <c r="AD31" s="197">
        <f t="shared" si="11"/>
        <v>378459.18918918917</v>
      </c>
      <c r="AE31" s="149">
        <v>2527</v>
      </c>
      <c r="AF31" s="149">
        <v>253</v>
      </c>
      <c r="AG31" s="149">
        <v>147</v>
      </c>
      <c r="AH31" s="150">
        <f t="shared" si="12"/>
        <v>0.1001187178472497</v>
      </c>
      <c r="AI31" s="150">
        <f t="shared" si="13"/>
        <v>5.817174515235457E-2</v>
      </c>
      <c r="AJ31" s="197">
        <v>61611420</v>
      </c>
      <c r="AK31" s="197">
        <v>46896680</v>
      </c>
      <c r="AL31" s="197">
        <f t="shared" si="14"/>
        <v>243523.39920948618</v>
      </c>
      <c r="AM31" s="197">
        <f t="shared" si="15"/>
        <v>319025.03401360544</v>
      </c>
      <c r="AN31" s="149">
        <v>1812</v>
      </c>
      <c r="AO31" s="149">
        <v>368</v>
      </c>
      <c r="AP31" s="149">
        <v>245</v>
      </c>
      <c r="AQ31" s="150">
        <f t="shared" si="16"/>
        <v>0.20309050772626933</v>
      </c>
      <c r="AR31" s="150">
        <f t="shared" si="17"/>
        <v>0.13520971302428256</v>
      </c>
      <c r="AS31" s="197">
        <v>99520920</v>
      </c>
      <c r="AT31" s="197">
        <v>84028970</v>
      </c>
      <c r="AU31" s="197">
        <f t="shared" si="18"/>
        <v>270437.28260869568</v>
      </c>
      <c r="AV31" s="197">
        <f t="shared" si="19"/>
        <v>342975.38775510201</v>
      </c>
      <c r="AW31" s="149">
        <v>1043</v>
      </c>
      <c r="AX31" s="149">
        <v>335</v>
      </c>
      <c r="AY31" s="149">
        <v>255</v>
      </c>
      <c r="AZ31" s="150">
        <f t="shared" si="20"/>
        <v>0.32118887823585812</v>
      </c>
      <c r="BA31" s="150">
        <f t="shared" si="21"/>
        <v>0.24448705656759348</v>
      </c>
      <c r="BB31" s="197">
        <v>88523710</v>
      </c>
      <c r="BC31" s="197">
        <v>78903930</v>
      </c>
      <c r="BD31" s="197">
        <f t="shared" si="22"/>
        <v>264249.88059701491</v>
      </c>
      <c r="BE31" s="197">
        <f t="shared" si="23"/>
        <v>309427.17647058825</v>
      </c>
      <c r="BF31" s="149">
        <v>365</v>
      </c>
      <c r="BG31" s="149">
        <v>140</v>
      </c>
      <c r="BH31" s="149">
        <v>109</v>
      </c>
      <c r="BI31" s="150">
        <f t="shared" si="24"/>
        <v>0.38356164383561642</v>
      </c>
      <c r="BJ31" s="150">
        <f t="shared" si="25"/>
        <v>0.29863013698630136</v>
      </c>
      <c r="BK31" s="197">
        <v>37500250</v>
      </c>
      <c r="BL31" s="197">
        <v>35100230</v>
      </c>
      <c r="BM31" s="197">
        <f t="shared" si="26"/>
        <v>267858.92857142858</v>
      </c>
      <c r="BN31" s="197">
        <f t="shared" si="27"/>
        <v>322020.45871559635</v>
      </c>
      <c r="BO31" s="149">
        <f t="shared" si="43"/>
        <v>9097</v>
      </c>
      <c r="BP31" s="149">
        <f t="shared" si="43"/>
        <v>1257</v>
      </c>
      <c r="BQ31" s="149">
        <f t="shared" si="43"/>
        <v>841</v>
      </c>
      <c r="BR31" s="150">
        <f t="shared" si="30"/>
        <v>0.13817742112784434</v>
      </c>
      <c r="BS31" s="150">
        <f t="shared" si="31"/>
        <v>9.2448059799934049E-2</v>
      </c>
      <c r="BT31" s="197">
        <f t="shared" si="44"/>
        <v>328756760</v>
      </c>
      <c r="BU31" s="197">
        <f t="shared" si="44"/>
        <v>277710440</v>
      </c>
      <c r="BV31" s="197">
        <f t="shared" si="33"/>
        <v>261540.77963404934</v>
      </c>
      <c r="BW31" s="197">
        <f t="shared" si="34"/>
        <v>330214.55410225922</v>
      </c>
      <c r="BY31" s="113" t="str">
        <f t="shared" si="35"/>
        <v>浪速区</v>
      </c>
      <c r="BZ31" s="114">
        <f t="shared" si="36"/>
        <v>0.10744394618834081</v>
      </c>
      <c r="CA31" s="253">
        <f t="shared" si="37"/>
        <v>0.107</v>
      </c>
      <c r="CB31" s="113" t="str">
        <f t="shared" si="38"/>
        <v>羽曳野市</v>
      </c>
      <c r="CC31" s="114">
        <f t="shared" si="39"/>
        <v>7.1537290715372903E-2</v>
      </c>
      <c r="CD31" s="114">
        <f t="shared" si="40"/>
        <v>7.1999999999999995E-2</v>
      </c>
      <c r="CE31" s="115"/>
      <c r="CF31" s="114">
        <f t="shared" si="41"/>
        <v>0.107</v>
      </c>
      <c r="CG31" s="114">
        <f t="shared" si="42"/>
        <v>7.0000000000000007E-2</v>
      </c>
      <c r="CH31" s="113">
        <v>0</v>
      </c>
    </row>
    <row r="32" spans="2:86" s="20" customFormat="1" ht="12">
      <c r="B32" s="148">
        <v>26</v>
      </c>
      <c r="C32" s="141" t="s">
        <v>37</v>
      </c>
      <c r="D32" s="149">
        <v>644</v>
      </c>
      <c r="E32" s="149">
        <v>78</v>
      </c>
      <c r="F32" s="149">
        <v>44</v>
      </c>
      <c r="G32" s="150">
        <f t="shared" si="0"/>
        <v>0.12111801242236025</v>
      </c>
      <c r="H32" s="150">
        <f t="shared" si="1"/>
        <v>6.8322981366459631E-2</v>
      </c>
      <c r="I32" s="197">
        <v>34928370</v>
      </c>
      <c r="J32" s="197">
        <v>31015050</v>
      </c>
      <c r="K32" s="197">
        <f t="shared" si="2"/>
        <v>447799.61538461538</v>
      </c>
      <c r="L32" s="197">
        <f t="shared" si="3"/>
        <v>704887.5</v>
      </c>
      <c r="M32" s="149">
        <v>1185</v>
      </c>
      <c r="N32" s="149">
        <v>167</v>
      </c>
      <c r="O32" s="149">
        <v>87</v>
      </c>
      <c r="P32" s="150">
        <f t="shared" si="4"/>
        <v>0.1409282700421941</v>
      </c>
      <c r="Q32" s="150">
        <f t="shared" si="5"/>
        <v>7.3417721518987344E-2</v>
      </c>
      <c r="R32" s="197">
        <v>71530930</v>
      </c>
      <c r="S32" s="197">
        <v>56182610</v>
      </c>
      <c r="T32" s="197">
        <f t="shared" si="6"/>
        <v>428328.92215568863</v>
      </c>
      <c r="U32" s="197">
        <f t="shared" si="7"/>
        <v>645777.1264367816</v>
      </c>
      <c r="V32" s="149">
        <v>51292</v>
      </c>
      <c r="W32" s="149">
        <v>1986</v>
      </c>
      <c r="X32" s="149">
        <v>1058</v>
      </c>
      <c r="Y32" s="150">
        <f t="shared" si="8"/>
        <v>3.8719488419246668E-2</v>
      </c>
      <c r="Z32" s="150">
        <f t="shared" si="9"/>
        <v>2.0626998362317711E-2</v>
      </c>
      <c r="AA32" s="197">
        <v>539983100</v>
      </c>
      <c r="AB32" s="197">
        <v>410247870</v>
      </c>
      <c r="AC32" s="197">
        <f t="shared" si="10"/>
        <v>271894.8136958711</v>
      </c>
      <c r="AD32" s="197">
        <f t="shared" si="11"/>
        <v>387757.91115311912</v>
      </c>
      <c r="AE32" s="149">
        <v>36161</v>
      </c>
      <c r="AF32" s="149">
        <v>3026</v>
      </c>
      <c r="AG32" s="149">
        <v>1799</v>
      </c>
      <c r="AH32" s="150">
        <f t="shared" si="12"/>
        <v>8.3681314122950143E-2</v>
      </c>
      <c r="AI32" s="150">
        <f t="shared" si="13"/>
        <v>4.9749730372500758E-2</v>
      </c>
      <c r="AJ32" s="197">
        <v>848050920</v>
      </c>
      <c r="AK32" s="197">
        <v>648828170</v>
      </c>
      <c r="AL32" s="197">
        <f t="shared" si="14"/>
        <v>280254.76536682091</v>
      </c>
      <c r="AM32" s="197">
        <f t="shared" si="15"/>
        <v>360660.46136742632</v>
      </c>
      <c r="AN32" s="149">
        <v>22319</v>
      </c>
      <c r="AO32" s="149">
        <v>3657</v>
      </c>
      <c r="AP32" s="149">
        <v>2419</v>
      </c>
      <c r="AQ32" s="150">
        <f t="shared" si="16"/>
        <v>0.16385142703526143</v>
      </c>
      <c r="AR32" s="150">
        <f t="shared" si="17"/>
        <v>0.10838299206953717</v>
      </c>
      <c r="AS32" s="197">
        <v>1025362840</v>
      </c>
      <c r="AT32" s="197">
        <v>867989200</v>
      </c>
      <c r="AU32" s="197">
        <f t="shared" si="18"/>
        <v>280383.60404703306</v>
      </c>
      <c r="AV32" s="197">
        <f t="shared" si="19"/>
        <v>358821.4964861513</v>
      </c>
      <c r="AW32" s="149">
        <v>10529</v>
      </c>
      <c r="AX32" s="149">
        <v>2839</v>
      </c>
      <c r="AY32" s="149">
        <v>2138</v>
      </c>
      <c r="AZ32" s="150">
        <f t="shared" si="20"/>
        <v>0.26963624275809667</v>
      </c>
      <c r="BA32" s="150">
        <f t="shared" si="21"/>
        <v>0.20305822015386077</v>
      </c>
      <c r="BB32" s="197">
        <v>861513400</v>
      </c>
      <c r="BC32" s="197">
        <v>746533670</v>
      </c>
      <c r="BD32" s="197">
        <f t="shared" si="22"/>
        <v>303456.63966185274</v>
      </c>
      <c r="BE32" s="197">
        <f t="shared" si="23"/>
        <v>349173.84003741812</v>
      </c>
      <c r="BF32" s="149">
        <v>3820</v>
      </c>
      <c r="BG32" s="149">
        <v>1198</v>
      </c>
      <c r="BH32" s="149">
        <v>952</v>
      </c>
      <c r="BI32" s="150">
        <f t="shared" si="24"/>
        <v>0.31361256544502619</v>
      </c>
      <c r="BJ32" s="150">
        <f t="shared" si="25"/>
        <v>0.24921465968586387</v>
      </c>
      <c r="BK32" s="197">
        <v>389504680</v>
      </c>
      <c r="BL32" s="197">
        <v>360662400</v>
      </c>
      <c r="BM32" s="197">
        <f t="shared" si="26"/>
        <v>325129.11519198667</v>
      </c>
      <c r="BN32" s="197">
        <f t="shared" si="27"/>
        <v>378847.0588235294</v>
      </c>
      <c r="BO32" s="149">
        <f t="shared" si="43"/>
        <v>125950</v>
      </c>
      <c r="BP32" s="149">
        <f t="shared" si="43"/>
        <v>12951</v>
      </c>
      <c r="BQ32" s="149">
        <f t="shared" si="43"/>
        <v>8497</v>
      </c>
      <c r="BR32" s="150">
        <f t="shared" si="30"/>
        <v>0.10282651845970624</v>
      </c>
      <c r="BS32" s="150">
        <f t="shared" si="31"/>
        <v>6.74632790789996E-2</v>
      </c>
      <c r="BT32" s="197">
        <f t="shared" si="44"/>
        <v>3770874240</v>
      </c>
      <c r="BU32" s="197">
        <f t="shared" si="44"/>
        <v>3121458970</v>
      </c>
      <c r="BV32" s="197">
        <f t="shared" si="33"/>
        <v>291164.71623812831</v>
      </c>
      <c r="BW32" s="197">
        <f t="shared" si="34"/>
        <v>367360.12357302575</v>
      </c>
      <c r="BY32" s="113" t="str">
        <f t="shared" si="35"/>
        <v>茨木市</v>
      </c>
      <c r="BZ32" s="114">
        <f t="shared" si="36"/>
        <v>0.10720088117857635</v>
      </c>
      <c r="CA32" s="253">
        <f t="shared" si="37"/>
        <v>0.107</v>
      </c>
      <c r="CB32" s="113" t="str">
        <f t="shared" si="38"/>
        <v>茨木市</v>
      </c>
      <c r="CC32" s="114">
        <f t="shared" si="39"/>
        <v>7.0026159988985273E-2</v>
      </c>
      <c r="CD32" s="114">
        <f t="shared" si="40"/>
        <v>7.0000000000000007E-2</v>
      </c>
      <c r="CE32" s="115"/>
      <c r="CF32" s="114">
        <f t="shared" si="41"/>
        <v>0.107</v>
      </c>
      <c r="CG32" s="114">
        <f t="shared" si="42"/>
        <v>7.0000000000000007E-2</v>
      </c>
      <c r="CH32" s="113">
        <v>0</v>
      </c>
    </row>
    <row r="33" spans="2:86" s="20" customFormat="1" ht="12">
      <c r="B33" s="148">
        <v>27</v>
      </c>
      <c r="C33" s="141" t="s">
        <v>38</v>
      </c>
      <c r="D33" s="149">
        <v>131</v>
      </c>
      <c r="E33" s="149">
        <v>18</v>
      </c>
      <c r="F33" s="149">
        <v>12</v>
      </c>
      <c r="G33" s="150">
        <f t="shared" si="0"/>
        <v>0.13740458015267176</v>
      </c>
      <c r="H33" s="150">
        <f t="shared" si="1"/>
        <v>9.1603053435114504E-2</v>
      </c>
      <c r="I33" s="197">
        <v>4840810</v>
      </c>
      <c r="J33" s="197">
        <v>4248210</v>
      </c>
      <c r="K33" s="197">
        <f t="shared" si="2"/>
        <v>268933.88888888888</v>
      </c>
      <c r="L33" s="197">
        <f t="shared" si="3"/>
        <v>354017.5</v>
      </c>
      <c r="M33" s="149">
        <v>174</v>
      </c>
      <c r="N33" s="149">
        <v>19</v>
      </c>
      <c r="O33" s="149">
        <v>11</v>
      </c>
      <c r="P33" s="150">
        <f t="shared" si="4"/>
        <v>0.10919540229885058</v>
      </c>
      <c r="Q33" s="150">
        <f t="shared" si="5"/>
        <v>6.3218390804597707E-2</v>
      </c>
      <c r="R33" s="197">
        <v>6411550</v>
      </c>
      <c r="S33" s="197">
        <v>4552470</v>
      </c>
      <c r="T33" s="197">
        <f t="shared" si="6"/>
        <v>337450</v>
      </c>
      <c r="U33" s="197">
        <f t="shared" si="7"/>
        <v>413860.90909090912</v>
      </c>
      <c r="V33" s="149">
        <v>8055</v>
      </c>
      <c r="W33" s="149">
        <v>325</v>
      </c>
      <c r="X33" s="149">
        <v>167</v>
      </c>
      <c r="Y33" s="150">
        <f t="shared" si="8"/>
        <v>4.0347610180012414E-2</v>
      </c>
      <c r="Z33" s="150">
        <f t="shared" si="9"/>
        <v>2.0732464307883301E-2</v>
      </c>
      <c r="AA33" s="197">
        <v>82422440</v>
      </c>
      <c r="AB33" s="197">
        <v>57863130</v>
      </c>
      <c r="AC33" s="197">
        <f t="shared" si="10"/>
        <v>253607.5076923077</v>
      </c>
      <c r="AD33" s="197">
        <f t="shared" si="11"/>
        <v>346485.80838323355</v>
      </c>
      <c r="AE33" s="149">
        <v>6059</v>
      </c>
      <c r="AF33" s="149">
        <v>504</v>
      </c>
      <c r="AG33" s="149">
        <v>307</v>
      </c>
      <c r="AH33" s="150">
        <f t="shared" si="12"/>
        <v>8.3182043241458989E-2</v>
      </c>
      <c r="AI33" s="150">
        <f t="shared" si="13"/>
        <v>5.0668427133190294E-2</v>
      </c>
      <c r="AJ33" s="197">
        <v>140426800</v>
      </c>
      <c r="AK33" s="197">
        <v>109041190</v>
      </c>
      <c r="AL33" s="197">
        <f t="shared" si="14"/>
        <v>278624.60317460319</v>
      </c>
      <c r="AM33" s="197">
        <f t="shared" si="15"/>
        <v>355183.02931596088</v>
      </c>
      <c r="AN33" s="149">
        <v>4344</v>
      </c>
      <c r="AO33" s="149">
        <v>670</v>
      </c>
      <c r="AP33" s="149">
        <v>399</v>
      </c>
      <c r="AQ33" s="150">
        <f t="shared" si="16"/>
        <v>0.15423572744014732</v>
      </c>
      <c r="AR33" s="150">
        <f t="shared" si="17"/>
        <v>9.1850828729281769E-2</v>
      </c>
      <c r="AS33" s="197">
        <v>167420890</v>
      </c>
      <c r="AT33" s="197">
        <v>137222540</v>
      </c>
      <c r="AU33" s="197">
        <f t="shared" si="18"/>
        <v>249881.92537313432</v>
      </c>
      <c r="AV33" s="197">
        <f t="shared" si="19"/>
        <v>343916.14035087719</v>
      </c>
      <c r="AW33" s="149">
        <v>2285</v>
      </c>
      <c r="AX33" s="149">
        <v>576</v>
      </c>
      <c r="AY33" s="149">
        <v>434</v>
      </c>
      <c r="AZ33" s="150">
        <f t="shared" si="20"/>
        <v>0.25207877461706785</v>
      </c>
      <c r="BA33" s="150">
        <f t="shared" si="21"/>
        <v>0.18993435448577681</v>
      </c>
      <c r="BB33" s="197">
        <v>170200910</v>
      </c>
      <c r="BC33" s="197">
        <v>150479550</v>
      </c>
      <c r="BD33" s="197">
        <f t="shared" si="22"/>
        <v>295487.69097222225</v>
      </c>
      <c r="BE33" s="197">
        <f t="shared" si="23"/>
        <v>346727.07373271888</v>
      </c>
      <c r="BF33" s="149">
        <v>806</v>
      </c>
      <c r="BG33" s="149">
        <v>224</v>
      </c>
      <c r="BH33" s="149">
        <v>172</v>
      </c>
      <c r="BI33" s="150">
        <f t="shared" si="24"/>
        <v>0.27791563275434245</v>
      </c>
      <c r="BJ33" s="150">
        <f t="shared" si="25"/>
        <v>0.21339950372208435</v>
      </c>
      <c r="BK33" s="197">
        <v>68301350</v>
      </c>
      <c r="BL33" s="197">
        <v>63163570</v>
      </c>
      <c r="BM33" s="197">
        <f t="shared" si="26"/>
        <v>304916.74107142858</v>
      </c>
      <c r="BN33" s="197">
        <f t="shared" si="27"/>
        <v>367230.0581395349</v>
      </c>
      <c r="BO33" s="149">
        <f t="shared" si="43"/>
        <v>21854</v>
      </c>
      <c r="BP33" s="149">
        <f t="shared" si="43"/>
        <v>2336</v>
      </c>
      <c r="BQ33" s="149">
        <f t="shared" si="43"/>
        <v>1502</v>
      </c>
      <c r="BR33" s="150">
        <f t="shared" si="30"/>
        <v>0.10689118696806077</v>
      </c>
      <c r="BS33" s="150">
        <f t="shared" si="31"/>
        <v>6.872883682621031E-2</v>
      </c>
      <c r="BT33" s="197">
        <f t="shared" si="44"/>
        <v>640024750</v>
      </c>
      <c r="BU33" s="197">
        <f t="shared" si="44"/>
        <v>526570660</v>
      </c>
      <c r="BV33" s="197">
        <f t="shared" si="33"/>
        <v>273983.19777397258</v>
      </c>
      <c r="BW33" s="197">
        <f t="shared" si="34"/>
        <v>350579.66711051931</v>
      </c>
      <c r="BY33" s="113" t="str">
        <f t="shared" si="35"/>
        <v>堺市堺区</v>
      </c>
      <c r="BZ33" s="114">
        <f t="shared" si="36"/>
        <v>0.10689118696806077</v>
      </c>
      <c r="CA33" s="253">
        <f t="shared" si="37"/>
        <v>0.107</v>
      </c>
      <c r="CB33" s="113" t="str">
        <f t="shared" si="38"/>
        <v>熊取町</v>
      </c>
      <c r="CC33" s="114">
        <f t="shared" si="39"/>
        <v>6.9879518072289162E-2</v>
      </c>
      <c r="CD33" s="114">
        <f t="shared" si="40"/>
        <v>7.0000000000000007E-2</v>
      </c>
      <c r="CE33" s="115"/>
      <c r="CF33" s="114">
        <f t="shared" si="41"/>
        <v>0.107</v>
      </c>
      <c r="CG33" s="114">
        <f t="shared" si="42"/>
        <v>7.0000000000000007E-2</v>
      </c>
      <c r="CH33" s="113">
        <v>0</v>
      </c>
    </row>
    <row r="34" spans="2:86" s="20" customFormat="1" ht="12">
      <c r="B34" s="148">
        <v>28</v>
      </c>
      <c r="C34" s="141" t="s">
        <v>39</v>
      </c>
      <c r="D34" s="149">
        <v>107</v>
      </c>
      <c r="E34" s="149">
        <v>18</v>
      </c>
      <c r="F34" s="149">
        <v>8</v>
      </c>
      <c r="G34" s="150">
        <f t="shared" si="0"/>
        <v>0.16822429906542055</v>
      </c>
      <c r="H34" s="150">
        <f t="shared" si="1"/>
        <v>7.476635514018691E-2</v>
      </c>
      <c r="I34" s="197">
        <v>3872290</v>
      </c>
      <c r="J34" s="197">
        <v>3190700</v>
      </c>
      <c r="K34" s="197">
        <f t="shared" si="2"/>
        <v>215127.22222222222</v>
      </c>
      <c r="L34" s="197">
        <f t="shared" si="3"/>
        <v>398837.5</v>
      </c>
      <c r="M34" s="149">
        <v>183</v>
      </c>
      <c r="N34" s="149">
        <v>26</v>
      </c>
      <c r="O34" s="149">
        <v>14</v>
      </c>
      <c r="P34" s="150">
        <f t="shared" si="4"/>
        <v>0.14207650273224043</v>
      </c>
      <c r="Q34" s="150">
        <f t="shared" si="5"/>
        <v>7.650273224043716E-2</v>
      </c>
      <c r="R34" s="197">
        <v>8967590</v>
      </c>
      <c r="S34" s="197">
        <v>7577450</v>
      </c>
      <c r="T34" s="197">
        <f t="shared" si="6"/>
        <v>344907.30769230769</v>
      </c>
      <c r="U34" s="197">
        <f t="shared" si="7"/>
        <v>541246.42857142852</v>
      </c>
      <c r="V34" s="149">
        <v>7503</v>
      </c>
      <c r="W34" s="149">
        <v>284</v>
      </c>
      <c r="X34" s="149">
        <v>160</v>
      </c>
      <c r="Y34" s="150">
        <f t="shared" si="8"/>
        <v>3.7851526056244172E-2</v>
      </c>
      <c r="Z34" s="150">
        <f t="shared" si="9"/>
        <v>2.1324803411968546E-2</v>
      </c>
      <c r="AA34" s="197">
        <v>84312240</v>
      </c>
      <c r="AB34" s="197">
        <v>69658010</v>
      </c>
      <c r="AC34" s="197">
        <f t="shared" si="10"/>
        <v>296874.08450704225</v>
      </c>
      <c r="AD34" s="197">
        <f t="shared" si="11"/>
        <v>435362.5625</v>
      </c>
      <c r="AE34" s="149">
        <v>4897</v>
      </c>
      <c r="AF34" s="149">
        <v>377</v>
      </c>
      <c r="AG34" s="149">
        <v>230</v>
      </c>
      <c r="AH34" s="150">
        <f t="shared" si="12"/>
        <v>7.698590974065754E-2</v>
      </c>
      <c r="AI34" s="150">
        <f t="shared" si="13"/>
        <v>4.6967531141515216E-2</v>
      </c>
      <c r="AJ34" s="197">
        <v>93100140</v>
      </c>
      <c r="AK34" s="197">
        <v>72186980</v>
      </c>
      <c r="AL34" s="197">
        <f t="shared" si="14"/>
        <v>246949.97347480105</v>
      </c>
      <c r="AM34" s="197">
        <f t="shared" si="15"/>
        <v>313856.4347826087</v>
      </c>
      <c r="AN34" s="149">
        <v>2834</v>
      </c>
      <c r="AO34" s="149">
        <v>389</v>
      </c>
      <c r="AP34" s="149">
        <v>267</v>
      </c>
      <c r="AQ34" s="150">
        <f t="shared" si="16"/>
        <v>0.13726182074805929</v>
      </c>
      <c r="AR34" s="150">
        <f t="shared" si="17"/>
        <v>9.4213126323218072E-2</v>
      </c>
      <c r="AS34" s="197">
        <v>106177830</v>
      </c>
      <c r="AT34" s="197">
        <v>96209060</v>
      </c>
      <c r="AU34" s="197">
        <f t="shared" si="18"/>
        <v>272950.71979434445</v>
      </c>
      <c r="AV34" s="197">
        <f t="shared" si="19"/>
        <v>360333.55805243447</v>
      </c>
      <c r="AW34" s="149">
        <v>1260</v>
      </c>
      <c r="AX34" s="149">
        <v>280</v>
      </c>
      <c r="AY34" s="149">
        <v>218</v>
      </c>
      <c r="AZ34" s="150">
        <f t="shared" si="20"/>
        <v>0.22222222222222221</v>
      </c>
      <c r="BA34" s="150">
        <f t="shared" si="21"/>
        <v>0.17301587301587301</v>
      </c>
      <c r="BB34" s="197">
        <v>81910930</v>
      </c>
      <c r="BC34" s="197">
        <v>75173760</v>
      </c>
      <c r="BD34" s="197">
        <f t="shared" si="22"/>
        <v>292539.03571428574</v>
      </c>
      <c r="BE34" s="197">
        <f t="shared" si="23"/>
        <v>344833.76146788988</v>
      </c>
      <c r="BF34" s="149">
        <v>516</v>
      </c>
      <c r="BG34" s="149">
        <v>130</v>
      </c>
      <c r="BH34" s="149">
        <v>107</v>
      </c>
      <c r="BI34" s="150">
        <f t="shared" si="24"/>
        <v>0.25193798449612403</v>
      </c>
      <c r="BJ34" s="150">
        <f t="shared" si="25"/>
        <v>0.20736434108527133</v>
      </c>
      <c r="BK34" s="197">
        <v>39450040</v>
      </c>
      <c r="BL34" s="197">
        <v>37503700</v>
      </c>
      <c r="BM34" s="197">
        <f t="shared" si="26"/>
        <v>303461.84615384613</v>
      </c>
      <c r="BN34" s="197">
        <f t="shared" si="27"/>
        <v>350501.86915887852</v>
      </c>
      <c r="BO34" s="149">
        <f t="shared" si="43"/>
        <v>17300</v>
      </c>
      <c r="BP34" s="149">
        <f t="shared" si="43"/>
        <v>1504</v>
      </c>
      <c r="BQ34" s="149">
        <f t="shared" si="43"/>
        <v>1004</v>
      </c>
      <c r="BR34" s="150">
        <f t="shared" si="30"/>
        <v>8.6936416184971096E-2</v>
      </c>
      <c r="BS34" s="150">
        <f t="shared" si="31"/>
        <v>5.8034682080924854E-2</v>
      </c>
      <c r="BT34" s="197">
        <f t="shared" si="44"/>
        <v>417791060</v>
      </c>
      <c r="BU34" s="197">
        <f t="shared" si="44"/>
        <v>361499660</v>
      </c>
      <c r="BV34" s="197">
        <f t="shared" si="33"/>
        <v>277786.60904255317</v>
      </c>
      <c r="BW34" s="197">
        <f t="shared" si="34"/>
        <v>360059.42231075699</v>
      </c>
      <c r="BY34" s="113" t="str">
        <f t="shared" si="35"/>
        <v>東大阪市</v>
      </c>
      <c r="BZ34" s="114">
        <f t="shared" si="36"/>
        <v>0.1064000544106645</v>
      </c>
      <c r="CA34" s="253">
        <f t="shared" si="37"/>
        <v>0.106</v>
      </c>
      <c r="CB34" s="113" t="str">
        <f t="shared" si="38"/>
        <v>堺市美原区</v>
      </c>
      <c r="CC34" s="114">
        <f t="shared" si="39"/>
        <v>6.9542820347714099E-2</v>
      </c>
      <c r="CD34" s="114">
        <f t="shared" si="40"/>
        <v>7.0000000000000007E-2</v>
      </c>
      <c r="CE34" s="115"/>
      <c r="CF34" s="114">
        <f t="shared" si="41"/>
        <v>0.107</v>
      </c>
      <c r="CG34" s="114">
        <f t="shared" si="42"/>
        <v>7.0000000000000007E-2</v>
      </c>
      <c r="CH34" s="113">
        <v>0</v>
      </c>
    </row>
    <row r="35" spans="2:86" s="20" customFormat="1" ht="12">
      <c r="B35" s="148">
        <v>29</v>
      </c>
      <c r="C35" s="141" t="s">
        <v>40</v>
      </c>
      <c r="D35" s="149">
        <v>79</v>
      </c>
      <c r="E35" s="149">
        <v>6</v>
      </c>
      <c r="F35" s="149">
        <v>3</v>
      </c>
      <c r="G35" s="150">
        <f t="shared" si="0"/>
        <v>7.5949367088607597E-2</v>
      </c>
      <c r="H35" s="150">
        <f t="shared" si="1"/>
        <v>3.7974683544303799E-2</v>
      </c>
      <c r="I35" s="197">
        <v>2298850</v>
      </c>
      <c r="J35" s="197">
        <v>2134360</v>
      </c>
      <c r="K35" s="197">
        <f t="shared" si="2"/>
        <v>383141.66666666669</v>
      </c>
      <c r="L35" s="197">
        <f t="shared" si="3"/>
        <v>711453.33333333337</v>
      </c>
      <c r="M35" s="149">
        <v>119</v>
      </c>
      <c r="N35" s="149">
        <v>11</v>
      </c>
      <c r="O35" s="149">
        <v>4</v>
      </c>
      <c r="P35" s="150">
        <f t="shared" si="4"/>
        <v>9.2436974789915971E-2</v>
      </c>
      <c r="Q35" s="150">
        <f t="shared" si="5"/>
        <v>3.3613445378151259E-2</v>
      </c>
      <c r="R35" s="197">
        <v>4482850</v>
      </c>
      <c r="S35" s="197">
        <v>3344720</v>
      </c>
      <c r="T35" s="197">
        <f t="shared" si="6"/>
        <v>407531.81818181818</v>
      </c>
      <c r="U35" s="197">
        <f t="shared" si="7"/>
        <v>836180</v>
      </c>
      <c r="V35" s="149">
        <v>5894</v>
      </c>
      <c r="W35" s="149">
        <v>186</v>
      </c>
      <c r="X35" s="149">
        <v>102</v>
      </c>
      <c r="Y35" s="150">
        <f t="shared" si="8"/>
        <v>3.1557516118086187E-2</v>
      </c>
      <c r="Z35" s="150">
        <f t="shared" si="9"/>
        <v>1.7305734645402103E-2</v>
      </c>
      <c r="AA35" s="197">
        <v>48779960</v>
      </c>
      <c r="AB35" s="197">
        <v>39025630</v>
      </c>
      <c r="AC35" s="197">
        <f t="shared" si="10"/>
        <v>262257.84946236562</v>
      </c>
      <c r="AD35" s="197">
        <f t="shared" si="11"/>
        <v>382604.21568627452</v>
      </c>
      <c r="AE35" s="149">
        <v>4322</v>
      </c>
      <c r="AF35" s="149">
        <v>318</v>
      </c>
      <c r="AG35" s="149">
        <v>185</v>
      </c>
      <c r="AH35" s="150">
        <f t="shared" si="12"/>
        <v>7.3577047663118927E-2</v>
      </c>
      <c r="AI35" s="150">
        <f t="shared" si="13"/>
        <v>4.2804257288292458E-2</v>
      </c>
      <c r="AJ35" s="197">
        <v>88756900</v>
      </c>
      <c r="AK35" s="197">
        <v>68158550</v>
      </c>
      <c r="AL35" s="197">
        <f t="shared" si="14"/>
        <v>279109.74842767295</v>
      </c>
      <c r="AM35" s="197">
        <f t="shared" si="15"/>
        <v>368424.59459459462</v>
      </c>
      <c r="AN35" s="149">
        <v>2706</v>
      </c>
      <c r="AO35" s="149">
        <v>425</v>
      </c>
      <c r="AP35" s="149">
        <v>283</v>
      </c>
      <c r="AQ35" s="150">
        <f t="shared" si="16"/>
        <v>0.15705838876570583</v>
      </c>
      <c r="AR35" s="150">
        <f t="shared" si="17"/>
        <v>0.10458240946045824</v>
      </c>
      <c r="AS35" s="197">
        <v>106123960</v>
      </c>
      <c r="AT35" s="197">
        <v>92409570</v>
      </c>
      <c r="AU35" s="197">
        <f t="shared" si="18"/>
        <v>249703.43529411763</v>
      </c>
      <c r="AV35" s="197">
        <f t="shared" si="19"/>
        <v>326535.58303886926</v>
      </c>
      <c r="AW35" s="149">
        <v>1257</v>
      </c>
      <c r="AX35" s="149">
        <v>312</v>
      </c>
      <c r="AY35" s="149">
        <v>233</v>
      </c>
      <c r="AZ35" s="150">
        <f t="shared" si="20"/>
        <v>0.24821002386634844</v>
      </c>
      <c r="BA35" s="150">
        <f t="shared" si="21"/>
        <v>0.18536197295147175</v>
      </c>
      <c r="BB35" s="197">
        <v>112675750</v>
      </c>
      <c r="BC35" s="197">
        <v>82039510</v>
      </c>
      <c r="BD35" s="197">
        <f t="shared" si="22"/>
        <v>361140.22435897437</v>
      </c>
      <c r="BE35" s="197">
        <f t="shared" si="23"/>
        <v>352100.90128755366</v>
      </c>
      <c r="BF35" s="149">
        <v>484</v>
      </c>
      <c r="BG35" s="149">
        <v>138</v>
      </c>
      <c r="BH35" s="149">
        <v>103</v>
      </c>
      <c r="BI35" s="150">
        <f t="shared" si="24"/>
        <v>0.28512396694214875</v>
      </c>
      <c r="BJ35" s="150">
        <f t="shared" si="25"/>
        <v>0.21280991735537191</v>
      </c>
      <c r="BK35" s="197">
        <v>40220340</v>
      </c>
      <c r="BL35" s="197">
        <v>36531210</v>
      </c>
      <c r="BM35" s="197">
        <f t="shared" si="26"/>
        <v>291451.73913043475</v>
      </c>
      <c r="BN35" s="197">
        <f t="shared" si="27"/>
        <v>354671.9417475728</v>
      </c>
      <c r="BO35" s="149">
        <f t="shared" si="43"/>
        <v>14861</v>
      </c>
      <c r="BP35" s="149">
        <f t="shared" si="43"/>
        <v>1396</v>
      </c>
      <c r="BQ35" s="149">
        <f t="shared" si="43"/>
        <v>913</v>
      </c>
      <c r="BR35" s="150">
        <f t="shared" si="30"/>
        <v>9.3937150931969582E-2</v>
      </c>
      <c r="BS35" s="150">
        <f t="shared" si="31"/>
        <v>6.1435973353071799E-2</v>
      </c>
      <c r="BT35" s="197">
        <f t="shared" si="44"/>
        <v>403338610</v>
      </c>
      <c r="BU35" s="197">
        <f t="shared" si="44"/>
        <v>323643550</v>
      </c>
      <c r="BV35" s="197">
        <f t="shared" si="33"/>
        <v>288924.505730659</v>
      </c>
      <c r="BW35" s="197">
        <f t="shared" si="34"/>
        <v>354483.62541073386</v>
      </c>
      <c r="BY35" s="113" t="str">
        <f t="shared" si="35"/>
        <v>東淀川区</v>
      </c>
      <c r="BZ35" s="114">
        <f t="shared" si="36"/>
        <v>0.10639052729611069</v>
      </c>
      <c r="CA35" s="253">
        <f t="shared" si="37"/>
        <v>0.106</v>
      </c>
      <c r="CB35" s="113" t="str">
        <f t="shared" si="38"/>
        <v>西淀川区</v>
      </c>
      <c r="CC35" s="114">
        <f t="shared" si="39"/>
        <v>6.8832768709578065E-2</v>
      </c>
      <c r="CD35" s="114">
        <f t="shared" si="40"/>
        <v>6.9000000000000006E-2</v>
      </c>
      <c r="CE35" s="115"/>
      <c r="CF35" s="114">
        <f t="shared" si="41"/>
        <v>0.107</v>
      </c>
      <c r="CG35" s="114">
        <f t="shared" si="42"/>
        <v>7.0000000000000007E-2</v>
      </c>
      <c r="CH35" s="113">
        <v>0</v>
      </c>
    </row>
    <row r="36" spans="2:86" s="20" customFormat="1" ht="12">
      <c r="B36" s="148">
        <v>30</v>
      </c>
      <c r="C36" s="141" t="s">
        <v>41</v>
      </c>
      <c r="D36" s="149">
        <v>91</v>
      </c>
      <c r="E36" s="149">
        <v>9</v>
      </c>
      <c r="F36" s="149">
        <v>5</v>
      </c>
      <c r="G36" s="150">
        <f t="shared" si="0"/>
        <v>9.8901098901098897E-2</v>
      </c>
      <c r="H36" s="150">
        <f t="shared" si="1"/>
        <v>5.4945054945054944E-2</v>
      </c>
      <c r="I36" s="197">
        <v>3081670</v>
      </c>
      <c r="J36" s="197">
        <v>2139780</v>
      </c>
      <c r="K36" s="197">
        <f t="shared" si="2"/>
        <v>342407.77777777775</v>
      </c>
      <c r="L36" s="197">
        <f t="shared" si="3"/>
        <v>427956</v>
      </c>
      <c r="M36" s="149">
        <v>129</v>
      </c>
      <c r="N36" s="149">
        <v>14</v>
      </c>
      <c r="O36" s="149">
        <v>12</v>
      </c>
      <c r="P36" s="150">
        <f t="shared" si="4"/>
        <v>0.10852713178294573</v>
      </c>
      <c r="Q36" s="150">
        <f t="shared" si="5"/>
        <v>9.3023255813953487E-2</v>
      </c>
      <c r="R36" s="197">
        <v>5773220</v>
      </c>
      <c r="S36" s="197">
        <v>5297420</v>
      </c>
      <c r="T36" s="197">
        <f t="shared" si="6"/>
        <v>412372.85714285716</v>
      </c>
      <c r="U36" s="197">
        <f t="shared" si="7"/>
        <v>441451.66666666669</v>
      </c>
      <c r="V36" s="149">
        <v>7764</v>
      </c>
      <c r="W36" s="149">
        <v>349</v>
      </c>
      <c r="X36" s="149">
        <v>190</v>
      </c>
      <c r="Y36" s="150">
        <f t="shared" si="8"/>
        <v>4.4951056156620296E-2</v>
      </c>
      <c r="Z36" s="150">
        <f t="shared" si="9"/>
        <v>2.4471921689850594E-2</v>
      </c>
      <c r="AA36" s="197">
        <v>97934350</v>
      </c>
      <c r="AB36" s="197">
        <v>75268650</v>
      </c>
      <c r="AC36" s="197">
        <f t="shared" si="10"/>
        <v>280614.18338108883</v>
      </c>
      <c r="AD36" s="197">
        <f t="shared" si="11"/>
        <v>396150.78947368421</v>
      </c>
      <c r="AE36" s="149">
        <v>5774</v>
      </c>
      <c r="AF36" s="149">
        <v>553</v>
      </c>
      <c r="AG36" s="149">
        <v>318</v>
      </c>
      <c r="AH36" s="150">
        <f t="shared" si="12"/>
        <v>9.5774160027710428E-2</v>
      </c>
      <c r="AI36" s="150">
        <f t="shared" si="13"/>
        <v>5.5074471770003464E-2</v>
      </c>
      <c r="AJ36" s="197">
        <v>152821370</v>
      </c>
      <c r="AK36" s="197">
        <v>121039960</v>
      </c>
      <c r="AL36" s="197">
        <f t="shared" si="14"/>
        <v>276349.6745027125</v>
      </c>
      <c r="AM36" s="197">
        <f t="shared" si="15"/>
        <v>380628.80503144657</v>
      </c>
      <c r="AN36" s="149">
        <v>3800</v>
      </c>
      <c r="AO36" s="149">
        <v>708</v>
      </c>
      <c r="AP36" s="149">
        <v>467</v>
      </c>
      <c r="AQ36" s="150">
        <f t="shared" si="16"/>
        <v>0.18631578947368421</v>
      </c>
      <c r="AR36" s="150">
        <f t="shared" si="17"/>
        <v>0.12289473684210526</v>
      </c>
      <c r="AS36" s="197">
        <v>191566520</v>
      </c>
      <c r="AT36" s="197">
        <v>162241470</v>
      </c>
      <c r="AU36" s="197">
        <f t="shared" si="18"/>
        <v>270574.18079096044</v>
      </c>
      <c r="AV36" s="197">
        <f t="shared" si="19"/>
        <v>347412.1413276231</v>
      </c>
      <c r="AW36" s="149">
        <v>1883</v>
      </c>
      <c r="AX36" s="149">
        <v>562</v>
      </c>
      <c r="AY36" s="149">
        <v>433</v>
      </c>
      <c r="AZ36" s="150">
        <f t="shared" si="20"/>
        <v>0.2984599044078598</v>
      </c>
      <c r="BA36" s="150">
        <f t="shared" si="21"/>
        <v>0.2299522039298991</v>
      </c>
      <c r="BB36" s="197">
        <v>166746970</v>
      </c>
      <c r="BC36" s="197">
        <v>150587650</v>
      </c>
      <c r="BD36" s="197">
        <f t="shared" si="22"/>
        <v>296702.79359430604</v>
      </c>
      <c r="BE36" s="197">
        <f t="shared" si="23"/>
        <v>347777.48267898383</v>
      </c>
      <c r="BF36" s="149">
        <v>671</v>
      </c>
      <c r="BG36" s="149">
        <v>227</v>
      </c>
      <c r="BH36" s="149">
        <v>177</v>
      </c>
      <c r="BI36" s="150">
        <f t="shared" si="24"/>
        <v>0.338301043219076</v>
      </c>
      <c r="BJ36" s="150">
        <f t="shared" si="25"/>
        <v>0.2637853949329359</v>
      </c>
      <c r="BK36" s="197">
        <v>81262900</v>
      </c>
      <c r="BL36" s="197">
        <v>75736110</v>
      </c>
      <c r="BM36" s="197">
        <f t="shared" si="26"/>
        <v>357986.34361233481</v>
      </c>
      <c r="BN36" s="197">
        <f t="shared" si="27"/>
        <v>427887.62711864407</v>
      </c>
      <c r="BO36" s="149">
        <f t="shared" si="43"/>
        <v>20112</v>
      </c>
      <c r="BP36" s="149">
        <f t="shared" si="43"/>
        <v>2422</v>
      </c>
      <c r="BQ36" s="149">
        <f t="shared" si="43"/>
        <v>1602</v>
      </c>
      <c r="BR36" s="150">
        <f t="shared" si="30"/>
        <v>0.12042561654733493</v>
      </c>
      <c r="BS36" s="150">
        <f t="shared" si="31"/>
        <v>7.9653937947494036E-2</v>
      </c>
      <c r="BT36" s="197">
        <f t="shared" si="44"/>
        <v>699187000</v>
      </c>
      <c r="BU36" s="197">
        <f t="shared" si="44"/>
        <v>592311040</v>
      </c>
      <c r="BV36" s="197">
        <f t="shared" si="33"/>
        <v>288681.66804293974</v>
      </c>
      <c r="BW36" s="197">
        <f t="shared" si="34"/>
        <v>369732.23470661673</v>
      </c>
      <c r="BY36" s="113" t="str">
        <f t="shared" si="35"/>
        <v>平野区</v>
      </c>
      <c r="BZ36" s="114">
        <f t="shared" si="36"/>
        <v>0.10539015880262172</v>
      </c>
      <c r="CA36" s="253">
        <f t="shared" si="37"/>
        <v>0.105</v>
      </c>
      <c r="CB36" s="113" t="str">
        <f t="shared" si="38"/>
        <v>堺市堺区</v>
      </c>
      <c r="CC36" s="114">
        <f t="shared" si="39"/>
        <v>6.872883682621031E-2</v>
      </c>
      <c r="CD36" s="114">
        <f t="shared" si="40"/>
        <v>6.9000000000000006E-2</v>
      </c>
      <c r="CE36" s="115"/>
      <c r="CF36" s="114">
        <f t="shared" si="41"/>
        <v>0.107</v>
      </c>
      <c r="CG36" s="114">
        <f t="shared" si="42"/>
        <v>7.0000000000000007E-2</v>
      </c>
      <c r="CH36" s="113">
        <v>0</v>
      </c>
    </row>
    <row r="37" spans="2:86" s="20" customFormat="1" ht="12">
      <c r="B37" s="148">
        <v>31</v>
      </c>
      <c r="C37" s="141" t="s">
        <v>42</v>
      </c>
      <c r="D37" s="149">
        <v>139</v>
      </c>
      <c r="E37" s="149">
        <v>18</v>
      </c>
      <c r="F37" s="149">
        <v>11</v>
      </c>
      <c r="G37" s="150">
        <f t="shared" si="0"/>
        <v>0.12949640287769784</v>
      </c>
      <c r="H37" s="150">
        <f t="shared" si="1"/>
        <v>7.9136690647482008E-2</v>
      </c>
      <c r="I37" s="197">
        <v>16909040</v>
      </c>
      <c r="J37" s="197">
        <v>16462590</v>
      </c>
      <c r="K37" s="197">
        <f t="shared" si="2"/>
        <v>939391.11111111112</v>
      </c>
      <c r="L37" s="197">
        <f t="shared" si="3"/>
        <v>1496599.0909090908</v>
      </c>
      <c r="M37" s="149">
        <v>325</v>
      </c>
      <c r="N37" s="149">
        <v>58</v>
      </c>
      <c r="O37" s="149">
        <v>32</v>
      </c>
      <c r="P37" s="150">
        <f t="shared" si="4"/>
        <v>0.17846153846153845</v>
      </c>
      <c r="Q37" s="150">
        <f t="shared" si="5"/>
        <v>9.8461538461538461E-2</v>
      </c>
      <c r="R37" s="197">
        <v>35004400</v>
      </c>
      <c r="S37" s="197">
        <v>26792950</v>
      </c>
      <c r="T37" s="197">
        <f t="shared" si="6"/>
        <v>603524.13793103443</v>
      </c>
      <c r="U37" s="197">
        <f t="shared" si="7"/>
        <v>837279.6875</v>
      </c>
      <c r="V37" s="149">
        <v>11109</v>
      </c>
      <c r="W37" s="149">
        <v>403</v>
      </c>
      <c r="X37" s="149">
        <v>196</v>
      </c>
      <c r="Y37" s="150">
        <f t="shared" si="8"/>
        <v>3.6276892609595823E-2</v>
      </c>
      <c r="Z37" s="150">
        <f t="shared" si="9"/>
        <v>1.7643352236925015E-2</v>
      </c>
      <c r="AA37" s="197">
        <v>103135760</v>
      </c>
      <c r="AB37" s="197">
        <v>80789210</v>
      </c>
      <c r="AC37" s="197">
        <f t="shared" si="10"/>
        <v>255920</v>
      </c>
      <c r="AD37" s="197">
        <f t="shared" si="11"/>
        <v>412189.8469387755</v>
      </c>
      <c r="AE37" s="149">
        <v>7401</v>
      </c>
      <c r="AF37" s="149">
        <v>579</v>
      </c>
      <c r="AG37" s="149">
        <v>336</v>
      </c>
      <c r="AH37" s="150">
        <f t="shared" si="12"/>
        <v>7.8232671260640457E-2</v>
      </c>
      <c r="AI37" s="150">
        <f t="shared" si="13"/>
        <v>4.5399270368869073E-2</v>
      </c>
      <c r="AJ37" s="197">
        <v>168533100</v>
      </c>
      <c r="AK37" s="197">
        <v>127489430</v>
      </c>
      <c r="AL37" s="197">
        <f t="shared" si="14"/>
        <v>291076.16580310883</v>
      </c>
      <c r="AM37" s="197">
        <f t="shared" si="15"/>
        <v>379432.82738095237</v>
      </c>
      <c r="AN37" s="149">
        <v>4201</v>
      </c>
      <c r="AO37" s="149">
        <v>629</v>
      </c>
      <c r="AP37" s="149">
        <v>422</v>
      </c>
      <c r="AQ37" s="150">
        <f t="shared" si="16"/>
        <v>0.14972625565341585</v>
      </c>
      <c r="AR37" s="150">
        <f t="shared" si="17"/>
        <v>0.10045227326826946</v>
      </c>
      <c r="AS37" s="197">
        <v>196022110</v>
      </c>
      <c r="AT37" s="197">
        <v>171272980</v>
      </c>
      <c r="AU37" s="197">
        <f t="shared" si="18"/>
        <v>311640.8744038156</v>
      </c>
      <c r="AV37" s="197">
        <f t="shared" si="19"/>
        <v>405860.14218009479</v>
      </c>
      <c r="AW37" s="149">
        <v>1841</v>
      </c>
      <c r="AX37" s="149">
        <v>490</v>
      </c>
      <c r="AY37" s="149">
        <v>358</v>
      </c>
      <c r="AZ37" s="150">
        <f t="shared" si="20"/>
        <v>0.26615969581749049</v>
      </c>
      <c r="BA37" s="150">
        <f t="shared" si="21"/>
        <v>0.1944595328625747</v>
      </c>
      <c r="BB37" s="197">
        <v>139635590</v>
      </c>
      <c r="BC37" s="197">
        <v>125805580</v>
      </c>
      <c r="BD37" s="197">
        <f t="shared" si="22"/>
        <v>284970.59183673467</v>
      </c>
      <c r="BE37" s="197">
        <f t="shared" si="23"/>
        <v>351412.23463687149</v>
      </c>
      <c r="BF37" s="149">
        <v>702</v>
      </c>
      <c r="BG37" s="149">
        <v>224</v>
      </c>
      <c r="BH37" s="149">
        <v>188</v>
      </c>
      <c r="BI37" s="150">
        <f t="shared" si="24"/>
        <v>0.31908831908831908</v>
      </c>
      <c r="BJ37" s="150">
        <f t="shared" si="25"/>
        <v>0.26780626780626782</v>
      </c>
      <c r="BK37" s="197">
        <v>80146430</v>
      </c>
      <c r="BL37" s="197">
        <v>74663830</v>
      </c>
      <c r="BM37" s="197">
        <f t="shared" si="26"/>
        <v>357796.5625</v>
      </c>
      <c r="BN37" s="197">
        <f t="shared" si="27"/>
        <v>397148.0319148936</v>
      </c>
      <c r="BO37" s="149">
        <f t="shared" si="43"/>
        <v>25718</v>
      </c>
      <c r="BP37" s="149">
        <f t="shared" si="43"/>
        <v>2401</v>
      </c>
      <c r="BQ37" s="149">
        <f t="shared" si="43"/>
        <v>1543</v>
      </c>
      <c r="BR37" s="150">
        <f t="shared" si="30"/>
        <v>9.3358737071311926E-2</v>
      </c>
      <c r="BS37" s="150">
        <f t="shared" si="31"/>
        <v>5.9996889338206703E-2</v>
      </c>
      <c r="BT37" s="197">
        <f t="shared" si="44"/>
        <v>739386430</v>
      </c>
      <c r="BU37" s="197">
        <f t="shared" si="44"/>
        <v>623276570</v>
      </c>
      <c r="BV37" s="197">
        <f t="shared" si="33"/>
        <v>307949.36693044566</v>
      </c>
      <c r="BW37" s="197">
        <f t="shared" si="34"/>
        <v>403938.15294880106</v>
      </c>
      <c r="BY37" s="113" t="str">
        <f t="shared" si="35"/>
        <v>羽曳野市</v>
      </c>
      <c r="BZ37" s="114">
        <f t="shared" si="36"/>
        <v>0.10518590998043052</v>
      </c>
      <c r="CA37" s="253">
        <f t="shared" si="37"/>
        <v>0.105</v>
      </c>
      <c r="CB37" s="113" t="str">
        <f t="shared" si="38"/>
        <v>淀川区</v>
      </c>
      <c r="CC37" s="114">
        <f t="shared" si="39"/>
        <v>6.8312153048584665E-2</v>
      </c>
      <c r="CD37" s="114">
        <f t="shared" si="40"/>
        <v>6.8000000000000005E-2</v>
      </c>
      <c r="CE37" s="115"/>
      <c r="CF37" s="114">
        <f t="shared" si="41"/>
        <v>0.107</v>
      </c>
      <c r="CG37" s="114">
        <f t="shared" si="42"/>
        <v>7.0000000000000007E-2</v>
      </c>
      <c r="CH37" s="113">
        <v>0</v>
      </c>
    </row>
    <row r="38" spans="2:86" s="20" customFormat="1" ht="12">
      <c r="B38" s="148">
        <v>32</v>
      </c>
      <c r="C38" s="141" t="s">
        <v>43</v>
      </c>
      <c r="D38" s="149">
        <v>87</v>
      </c>
      <c r="E38" s="149">
        <v>5</v>
      </c>
      <c r="F38" s="149">
        <v>3</v>
      </c>
      <c r="G38" s="150">
        <f t="shared" si="0"/>
        <v>5.7471264367816091E-2</v>
      </c>
      <c r="H38" s="150">
        <f t="shared" si="1"/>
        <v>3.4482758620689655E-2</v>
      </c>
      <c r="I38" s="197">
        <v>1471980</v>
      </c>
      <c r="J38" s="197">
        <v>1158480</v>
      </c>
      <c r="K38" s="197">
        <f t="shared" si="2"/>
        <v>294396</v>
      </c>
      <c r="L38" s="197">
        <f t="shared" si="3"/>
        <v>386160</v>
      </c>
      <c r="M38" s="149">
        <v>215</v>
      </c>
      <c r="N38" s="149">
        <v>28</v>
      </c>
      <c r="O38" s="149">
        <v>10</v>
      </c>
      <c r="P38" s="150">
        <f t="shared" si="4"/>
        <v>0.13023255813953488</v>
      </c>
      <c r="Q38" s="150">
        <f t="shared" si="5"/>
        <v>4.6511627906976744E-2</v>
      </c>
      <c r="R38" s="197">
        <v>9673040</v>
      </c>
      <c r="S38" s="197">
        <v>7624030</v>
      </c>
      <c r="T38" s="197">
        <f t="shared" si="6"/>
        <v>345465.71428571426</v>
      </c>
      <c r="U38" s="197">
        <f t="shared" si="7"/>
        <v>762403</v>
      </c>
      <c r="V38" s="149">
        <v>8793</v>
      </c>
      <c r="W38" s="149">
        <v>315</v>
      </c>
      <c r="X38" s="149">
        <v>174</v>
      </c>
      <c r="Y38" s="150">
        <f t="shared" si="8"/>
        <v>3.5823950870010238E-2</v>
      </c>
      <c r="Z38" s="150">
        <f t="shared" si="9"/>
        <v>1.9788468099624701E-2</v>
      </c>
      <c r="AA38" s="197">
        <v>81271610</v>
      </c>
      <c r="AB38" s="197">
        <v>57689760</v>
      </c>
      <c r="AC38" s="197">
        <f t="shared" si="10"/>
        <v>258005.11111111112</v>
      </c>
      <c r="AD38" s="197">
        <f t="shared" si="11"/>
        <v>331550.3448275862</v>
      </c>
      <c r="AE38" s="149">
        <v>6789</v>
      </c>
      <c r="AF38" s="149">
        <v>557</v>
      </c>
      <c r="AG38" s="149">
        <v>337</v>
      </c>
      <c r="AH38" s="150">
        <f t="shared" si="12"/>
        <v>8.2044483723670639E-2</v>
      </c>
      <c r="AI38" s="150">
        <f t="shared" si="13"/>
        <v>4.9639122109294449E-2</v>
      </c>
      <c r="AJ38" s="197">
        <v>156083840</v>
      </c>
      <c r="AK38" s="197">
        <v>112065100</v>
      </c>
      <c r="AL38" s="197">
        <f t="shared" si="14"/>
        <v>280222.33393177739</v>
      </c>
      <c r="AM38" s="197">
        <f t="shared" si="15"/>
        <v>332537.38872403558</v>
      </c>
      <c r="AN38" s="149">
        <v>3990</v>
      </c>
      <c r="AO38" s="149">
        <v>655</v>
      </c>
      <c r="AP38" s="149">
        <v>446</v>
      </c>
      <c r="AQ38" s="150">
        <f t="shared" si="16"/>
        <v>0.16416040100250626</v>
      </c>
      <c r="AR38" s="150">
        <f t="shared" si="17"/>
        <v>0.11177944862155388</v>
      </c>
      <c r="AS38" s="197">
        <v>188408940</v>
      </c>
      <c r="AT38" s="197">
        <v>152596000</v>
      </c>
      <c r="AU38" s="197">
        <f t="shared" si="18"/>
        <v>287647.23664122139</v>
      </c>
      <c r="AV38" s="197">
        <f t="shared" si="19"/>
        <v>342143.49775784754</v>
      </c>
      <c r="AW38" s="149">
        <v>1871</v>
      </c>
      <c r="AX38" s="149">
        <v>496</v>
      </c>
      <c r="AY38" s="149">
        <v>363</v>
      </c>
      <c r="AZ38" s="150">
        <f t="shared" si="20"/>
        <v>0.2650988776055585</v>
      </c>
      <c r="BA38" s="150">
        <f t="shared" si="21"/>
        <v>0.19401389631213256</v>
      </c>
      <c r="BB38" s="197">
        <v>147388400</v>
      </c>
      <c r="BC38" s="197">
        <v>123727520</v>
      </c>
      <c r="BD38" s="197">
        <f t="shared" si="22"/>
        <v>297154.03225806454</v>
      </c>
      <c r="BE38" s="197">
        <f t="shared" si="23"/>
        <v>340847.16253443528</v>
      </c>
      <c r="BF38" s="149">
        <v>612</v>
      </c>
      <c r="BG38" s="149">
        <v>207</v>
      </c>
      <c r="BH38" s="149">
        <v>170</v>
      </c>
      <c r="BI38" s="150">
        <f t="shared" si="24"/>
        <v>0.33823529411764708</v>
      </c>
      <c r="BJ38" s="150">
        <f t="shared" si="25"/>
        <v>0.27777777777777779</v>
      </c>
      <c r="BK38" s="197">
        <v>63275950</v>
      </c>
      <c r="BL38" s="197">
        <v>57897080</v>
      </c>
      <c r="BM38" s="197">
        <f t="shared" si="26"/>
        <v>305680.91787439614</v>
      </c>
      <c r="BN38" s="197">
        <f t="shared" si="27"/>
        <v>340571.0588235294</v>
      </c>
      <c r="BO38" s="149">
        <f t="shared" si="43"/>
        <v>22357</v>
      </c>
      <c r="BP38" s="149">
        <f t="shared" si="43"/>
        <v>2263</v>
      </c>
      <c r="BQ38" s="149">
        <f t="shared" si="43"/>
        <v>1503</v>
      </c>
      <c r="BR38" s="150">
        <f t="shared" si="30"/>
        <v>0.10122109406449882</v>
      </c>
      <c r="BS38" s="150">
        <f t="shared" si="31"/>
        <v>6.722726662790178E-2</v>
      </c>
      <c r="BT38" s="197">
        <f t="shared" si="44"/>
        <v>647573760</v>
      </c>
      <c r="BU38" s="197">
        <f t="shared" si="44"/>
        <v>512757970</v>
      </c>
      <c r="BV38" s="197">
        <f t="shared" si="33"/>
        <v>286157.20724701724</v>
      </c>
      <c r="BW38" s="197">
        <f t="shared" si="34"/>
        <v>341156.33399866935</v>
      </c>
      <c r="BY38" s="113" t="str">
        <f t="shared" si="35"/>
        <v>鶴見区</v>
      </c>
      <c r="BZ38" s="114">
        <f t="shared" si="36"/>
        <v>0.10478156174750602</v>
      </c>
      <c r="CA38" s="253">
        <f t="shared" si="37"/>
        <v>0.105</v>
      </c>
      <c r="CB38" s="113" t="str">
        <f t="shared" si="38"/>
        <v>堺市</v>
      </c>
      <c r="CC38" s="114">
        <f t="shared" si="39"/>
        <v>6.74632790789996E-2</v>
      </c>
      <c r="CD38" s="114">
        <f t="shared" si="40"/>
        <v>6.7000000000000004E-2</v>
      </c>
      <c r="CE38" s="115"/>
      <c r="CF38" s="114">
        <f t="shared" si="41"/>
        <v>0.107</v>
      </c>
      <c r="CG38" s="114">
        <f t="shared" si="42"/>
        <v>7.0000000000000007E-2</v>
      </c>
      <c r="CH38" s="113">
        <v>0</v>
      </c>
    </row>
    <row r="39" spans="2:86" s="20" customFormat="1" ht="12">
      <c r="B39" s="148">
        <v>33</v>
      </c>
      <c r="C39" s="141" t="s">
        <v>44</v>
      </c>
      <c r="D39" s="149">
        <v>33</v>
      </c>
      <c r="E39" s="149">
        <v>4</v>
      </c>
      <c r="F39" s="149">
        <v>2</v>
      </c>
      <c r="G39" s="150">
        <f t="shared" si="0"/>
        <v>0.12121212121212122</v>
      </c>
      <c r="H39" s="150">
        <f t="shared" si="1"/>
        <v>6.0606060606060608E-2</v>
      </c>
      <c r="I39" s="197">
        <v>2453730</v>
      </c>
      <c r="J39" s="197">
        <v>1680930</v>
      </c>
      <c r="K39" s="197">
        <f t="shared" si="2"/>
        <v>613432.5</v>
      </c>
      <c r="L39" s="197">
        <f t="shared" si="3"/>
        <v>840465</v>
      </c>
      <c r="M39" s="149">
        <v>73</v>
      </c>
      <c r="N39" s="149">
        <v>11</v>
      </c>
      <c r="O39" s="149">
        <v>4</v>
      </c>
      <c r="P39" s="150">
        <f t="shared" si="4"/>
        <v>0.15068493150684931</v>
      </c>
      <c r="Q39" s="150">
        <f t="shared" si="5"/>
        <v>5.4794520547945202E-2</v>
      </c>
      <c r="R39" s="197">
        <v>1218280</v>
      </c>
      <c r="S39" s="197">
        <v>993570</v>
      </c>
      <c r="T39" s="197">
        <f t="shared" si="6"/>
        <v>110752.72727272728</v>
      </c>
      <c r="U39" s="197">
        <f t="shared" si="7"/>
        <v>248392.5</v>
      </c>
      <c r="V39" s="149">
        <v>2655</v>
      </c>
      <c r="W39" s="149">
        <v>125</v>
      </c>
      <c r="X39" s="149">
        <v>69</v>
      </c>
      <c r="Y39" s="150">
        <f t="shared" si="8"/>
        <v>4.7080979284369114E-2</v>
      </c>
      <c r="Z39" s="150">
        <f t="shared" si="9"/>
        <v>2.598870056497175E-2</v>
      </c>
      <c r="AA39" s="197">
        <v>42126740</v>
      </c>
      <c r="AB39" s="197">
        <v>29953480</v>
      </c>
      <c r="AC39" s="197">
        <f t="shared" si="10"/>
        <v>337013.92</v>
      </c>
      <c r="AD39" s="197">
        <f t="shared" si="11"/>
        <v>434108.40579710144</v>
      </c>
      <c r="AE39" s="149">
        <v>1682</v>
      </c>
      <c r="AF39" s="149">
        <v>139</v>
      </c>
      <c r="AG39" s="149">
        <v>87</v>
      </c>
      <c r="AH39" s="150">
        <f t="shared" si="12"/>
        <v>8.2639714625445893E-2</v>
      </c>
      <c r="AI39" s="150">
        <f t="shared" si="13"/>
        <v>5.1724137931034482E-2</v>
      </c>
      <c r="AJ39" s="197">
        <v>48328770</v>
      </c>
      <c r="AK39" s="197">
        <v>38846960</v>
      </c>
      <c r="AL39" s="197">
        <f t="shared" si="14"/>
        <v>347688.99280575541</v>
      </c>
      <c r="AM39" s="197">
        <f t="shared" si="15"/>
        <v>446516.7816091954</v>
      </c>
      <c r="AN39" s="149">
        <v>1054</v>
      </c>
      <c r="AO39" s="149">
        <v>182</v>
      </c>
      <c r="AP39" s="149">
        <v>136</v>
      </c>
      <c r="AQ39" s="150">
        <f t="shared" si="16"/>
        <v>0.17267552182163187</v>
      </c>
      <c r="AR39" s="150">
        <f t="shared" si="17"/>
        <v>0.12903225806451613</v>
      </c>
      <c r="AS39" s="197">
        <v>69642590</v>
      </c>
      <c r="AT39" s="197">
        <v>56037580</v>
      </c>
      <c r="AU39" s="197">
        <f t="shared" si="18"/>
        <v>382651.59340659343</v>
      </c>
      <c r="AV39" s="197">
        <f t="shared" si="19"/>
        <v>412041.0294117647</v>
      </c>
      <c r="AW39" s="149">
        <v>533</v>
      </c>
      <c r="AX39" s="149">
        <v>123</v>
      </c>
      <c r="AY39" s="149">
        <v>99</v>
      </c>
      <c r="AZ39" s="150">
        <f t="shared" si="20"/>
        <v>0.23076923076923078</v>
      </c>
      <c r="BA39" s="150">
        <f t="shared" si="21"/>
        <v>0.18574108818011256</v>
      </c>
      <c r="BB39" s="197">
        <v>42954850</v>
      </c>
      <c r="BC39" s="197">
        <v>38720100</v>
      </c>
      <c r="BD39" s="197">
        <f t="shared" si="22"/>
        <v>349226.42276422767</v>
      </c>
      <c r="BE39" s="197">
        <f t="shared" si="23"/>
        <v>391112.12121212122</v>
      </c>
      <c r="BF39" s="149">
        <v>182</v>
      </c>
      <c r="BG39" s="149">
        <v>49</v>
      </c>
      <c r="BH39" s="149">
        <v>35</v>
      </c>
      <c r="BI39" s="150">
        <f t="shared" si="24"/>
        <v>0.26923076923076922</v>
      </c>
      <c r="BJ39" s="150">
        <f t="shared" si="25"/>
        <v>0.19230769230769232</v>
      </c>
      <c r="BK39" s="197">
        <v>16847670</v>
      </c>
      <c r="BL39" s="197">
        <v>15166900</v>
      </c>
      <c r="BM39" s="197">
        <f t="shared" si="26"/>
        <v>343830</v>
      </c>
      <c r="BN39" s="197">
        <f t="shared" si="27"/>
        <v>433340</v>
      </c>
      <c r="BO39" s="149">
        <f t="shared" si="43"/>
        <v>6212</v>
      </c>
      <c r="BP39" s="149">
        <f t="shared" si="43"/>
        <v>633</v>
      </c>
      <c r="BQ39" s="149">
        <f t="shared" si="43"/>
        <v>432</v>
      </c>
      <c r="BR39" s="150">
        <f t="shared" si="30"/>
        <v>0.10189954925949775</v>
      </c>
      <c r="BS39" s="150">
        <f t="shared" si="31"/>
        <v>6.9542820347714099E-2</v>
      </c>
      <c r="BT39" s="197">
        <f t="shared" si="44"/>
        <v>223572630</v>
      </c>
      <c r="BU39" s="197">
        <f t="shared" si="44"/>
        <v>181399520</v>
      </c>
      <c r="BV39" s="197">
        <f t="shared" si="33"/>
        <v>353195.30805687205</v>
      </c>
      <c r="BW39" s="197">
        <f t="shared" si="34"/>
        <v>419906.29629629629</v>
      </c>
      <c r="BY39" s="113" t="str">
        <f t="shared" si="35"/>
        <v>西淀川区</v>
      </c>
      <c r="BZ39" s="114">
        <f t="shared" si="36"/>
        <v>0.10455805358792732</v>
      </c>
      <c r="CA39" s="253">
        <f t="shared" si="37"/>
        <v>0.105</v>
      </c>
      <c r="CB39" s="113" t="str">
        <f t="shared" si="38"/>
        <v>浪速区</v>
      </c>
      <c r="CC39" s="114">
        <f t="shared" si="39"/>
        <v>6.726457399103139E-2</v>
      </c>
      <c r="CD39" s="114">
        <f t="shared" si="40"/>
        <v>6.7000000000000004E-2</v>
      </c>
      <c r="CE39" s="115"/>
      <c r="CF39" s="114">
        <f t="shared" si="41"/>
        <v>0.107</v>
      </c>
      <c r="CG39" s="114">
        <f t="shared" si="42"/>
        <v>7.0000000000000007E-2</v>
      </c>
      <c r="CH39" s="113">
        <v>0</v>
      </c>
    </row>
    <row r="40" spans="2:86" s="20" customFormat="1" ht="12">
      <c r="B40" s="148">
        <v>34</v>
      </c>
      <c r="C40" s="141" t="s">
        <v>46</v>
      </c>
      <c r="D40" s="149">
        <v>168</v>
      </c>
      <c r="E40" s="149">
        <v>16</v>
      </c>
      <c r="F40" s="149">
        <v>8</v>
      </c>
      <c r="G40" s="150">
        <f t="shared" si="0"/>
        <v>9.5238095238095233E-2</v>
      </c>
      <c r="H40" s="150">
        <f t="shared" si="1"/>
        <v>4.7619047619047616E-2</v>
      </c>
      <c r="I40" s="197">
        <v>9319110</v>
      </c>
      <c r="J40" s="197">
        <v>4366030</v>
      </c>
      <c r="K40" s="197">
        <f t="shared" si="2"/>
        <v>582444.375</v>
      </c>
      <c r="L40" s="197">
        <f t="shared" si="3"/>
        <v>545753.75</v>
      </c>
      <c r="M40" s="149">
        <v>270</v>
      </c>
      <c r="N40" s="149">
        <v>29</v>
      </c>
      <c r="O40" s="149">
        <v>14</v>
      </c>
      <c r="P40" s="150">
        <f t="shared" si="4"/>
        <v>0.10740740740740741</v>
      </c>
      <c r="Q40" s="150">
        <f t="shared" si="5"/>
        <v>5.185185185185185E-2</v>
      </c>
      <c r="R40" s="197">
        <v>16055900</v>
      </c>
      <c r="S40" s="197">
        <v>7806500</v>
      </c>
      <c r="T40" s="197">
        <f t="shared" si="6"/>
        <v>553651.72413793101</v>
      </c>
      <c r="U40" s="197">
        <f t="shared" si="7"/>
        <v>557607.14285714284</v>
      </c>
      <c r="V40" s="149">
        <v>11293</v>
      </c>
      <c r="W40" s="149">
        <v>349</v>
      </c>
      <c r="X40" s="149">
        <v>177</v>
      </c>
      <c r="Y40" s="150">
        <f t="shared" si="8"/>
        <v>3.0904099884884441E-2</v>
      </c>
      <c r="Z40" s="150">
        <f t="shared" si="9"/>
        <v>1.5673426016116179E-2</v>
      </c>
      <c r="AA40" s="197">
        <v>114947580</v>
      </c>
      <c r="AB40" s="197">
        <v>83315270</v>
      </c>
      <c r="AC40" s="197">
        <f t="shared" si="10"/>
        <v>329362.69340974215</v>
      </c>
      <c r="AD40" s="197">
        <f t="shared" si="11"/>
        <v>470707.74011299433</v>
      </c>
      <c r="AE40" s="149">
        <v>8393</v>
      </c>
      <c r="AF40" s="149">
        <v>548</v>
      </c>
      <c r="AG40" s="149">
        <v>301</v>
      </c>
      <c r="AH40" s="150">
        <f t="shared" si="12"/>
        <v>6.5292505659478139E-2</v>
      </c>
      <c r="AI40" s="150">
        <f t="shared" si="13"/>
        <v>3.5863219349457881E-2</v>
      </c>
      <c r="AJ40" s="197">
        <v>167480910</v>
      </c>
      <c r="AK40" s="197">
        <v>115621400</v>
      </c>
      <c r="AL40" s="197">
        <f t="shared" si="14"/>
        <v>305622.09854014596</v>
      </c>
      <c r="AM40" s="197">
        <f t="shared" si="15"/>
        <v>384124.25249169435</v>
      </c>
      <c r="AN40" s="149">
        <v>5320</v>
      </c>
      <c r="AO40" s="149">
        <v>720</v>
      </c>
      <c r="AP40" s="149">
        <v>487</v>
      </c>
      <c r="AQ40" s="150">
        <f t="shared" si="16"/>
        <v>0.13533834586466165</v>
      </c>
      <c r="AR40" s="150">
        <f t="shared" si="17"/>
        <v>9.1541353383458646E-2</v>
      </c>
      <c r="AS40" s="197">
        <v>241774950</v>
      </c>
      <c r="AT40" s="197">
        <v>173800810</v>
      </c>
      <c r="AU40" s="197">
        <f t="shared" si="18"/>
        <v>335798.54166666669</v>
      </c>
      <c r="AV40" s="197">
        <f t="shared" si="19"/>
        <v>356880.51334702258</v>
      </c>
      <c r="AW40" s="149">
        <v>2572</v>
      </c>
      <c r="AX40" s="149">
        <v>578</v>
      </c>
      <c r="AY40" s="149">
        <v>421</v>
      </c>
      <c r="AZ40" s="150">
        <f t="shared" si="20"/>
        <v>0.22472783825816486</v>
      </c>
      <c r="BA40" s="150">
        <f t="shared" si="21"/>
        <v>0.16368584758942456</v>
      </c>
      <c r="BB40" s="197">
        <v>208145280</v>
      </c>
      <c r="BC40" s="197">
        <v>169280020</v>
      </c>
      <c r="BD40" s="197">
        <f t="shared" si="22"/>
        <v>360112.9411764706</v>
      </c>
      <c r="BE40" s="197">
        <f t="shared" si="23"/>
        <v>402090.30878859857</v>
      </c>
      <c r="BF40" s="149">
        <v>866</v>
      </c>
      <c r="BG40" s="149">
        <v>257</v>
      </c>
      <c r="BH40" s="149">
        <v>208</v>
      </c>
      <c r="BI40" s="150">
        <f t="shared" si="24"/>
        <v>0.29676674364896072</v>
      </c>
      <c r="BJ40" s="150">
        <f t="shared" si="25"/>
        <v>0.24018475750577367</v>
      </c>
      <c r="BK40" s="197">
        <v>99168890</v>
      </c>
      <c r="BL40" s="197">
        <v>88379310</v>
      </c>
      <c r="BM40" s="197">
        <f t="shared" si="26"/>
        <v>385871.16731517512</v>
      </c>
      <c r="BN40" s="197">
        <f t="shared" si="27"/>
        <v>424900.52884615387</v>
      </c>
      <c r="BO40" s="149">
        <f t="shared" si="43"/>
        <v>28882</v>
      </c>
      <c r="BP40" s="149">
        <f t="shared" si="43"/>
        <v>2497</v>
      </c>
      <c r="BQ40" s="149">
        <f t="shared" si="43"/>
        <v>1616</v>
      </c>
      <c r="BR40" s="150">
        <f t="shared" si="30"/>
        <v>8.6455231632158444E-2</v>
      </c>
      <c r="BS40" s="150">
        <f t="shared" si="31"/>
        <v>5.5951803891697252E-2</v>
      </c>
      <c r="BT40" s="197">
        <f t="shared" si="44"/>
        <v>856892620</v>
      </c>
      <c r="BU40" s="197">
        <f t="shared" si="44"/>
        <v>642569340</v>
      </c>
      <c r="BV40" s="197">
        <f t="shared" si="33"/>
        <v>343168.85062074487</v>
      </c>
      <c r="BW40" s="197">
        <f t="shared" si="34"/>
        <v>397629.54207920789</v>
      </c>
      <c r="BY40" s="113" t="str">
        <f t="shared" si="35"/>
        <v>都島区</v>
      </c>
      <c r="BZ40" s="114">
        <f t="shared" si="36"/>
        <v>0.10325643498256806</v>
      </c>
      <c r="CA40" s="253">
        <f t="shared" si="37"/>
        <v>0.10299999999999999</v>
      </c>
      <c r="CB40" s="113" t="str">
        <f t="shared" si="38"/>
        <v>堺市北区</v>
      </c>
      <c r="CC40" s="114">
        <f t="shared" si="39"/>
        <v>6.722726662790178E-2</v>
      </c>
      <c r="CD40" s="114">
        <f t="shared" si="40"/>
        <v>6.7000000000000004E-2</v>
      </c>
      <c r="CE40" s="115"/>
      <c r="CF40" s="114">
        <f t="shared" si="41"/>
        <v>0.107</v>
      </c>
      <c r="CG40" s="114">
        <f t="shared" si="42"/>
        <v>7.0000000000000007E-2</v>
      </c>
      <c r="CH40" s="113">
        <v>0</v>
      </c>
    </row>
    <row r="41" spans="2:86" s="20" customFormat="1" ht="12">
      <c r="B41" s="148">
        <v>35</v>
      </c>
      <c r="C41" s="141" t="s">
        <v>3</v>
      </c>
      <c r="D41" s="149">
        <v>29</v>
      </c>
      <c r="E41" s="149">
        <v>4</v>
      </c>
      <c r="F41" s="149">
        <v>3</v>
      </c>
      <c r="G41" s="150">
        <f t="shared" si="0"/>
        <v>0.13793103448275862</v>
      </c>
      <c r="H41" s="150">
        <f t="shared" si="1"/>
        <v>0.10344827586206896</v>
      </c>
      <c r="I41" s="197">
        <v>1327870</v>
      </c>
      <c r="J41" s="197">
        <v>1212000</v>
      </c>
      <c r="K41" s="197">
        <f t="shared" si="2"/>
        <v>331967.5</v>
      </c>
      <c r="L41" s="197">
        <f t="shared" si="3"/>
        <v>404000</v>
      </c>
      <c r="M41" s="149">
        <v>59</v>
      </c>
      <c r="N41" s="149">
        <v>9</v>
      </c>
      <c r="O41" s="149">
        <v>5</v>
      </c>
      <c r="P41" s="150">
        <f t="shared" si="4"/>
        <v>0.15254237288135594</v>
      </c>
      <c r="Q41" s="150">
        <f t="shared" si="5"/>
        <v>8.4745762711864403E-2</v>
      </c>
      <c r="R41" s="197">
        <v>3900980</v>
      </c>
      <c r="S41" s="197">
        <v>3113900</v>
      </c>
      <c r="T41" s="197">
        <f t="shared" si="6"/>
        <v>433442.22222222225</v>
      </c>
      <c r="U41" s="197">
        <f t="shared" si="7"/>
        <v>622780</v>
      </c>
      <c r="V41" s="149">
        <v>22137</v>
      </c>
      <c r="W41" s="149">
        <v>893</v>
      </c>
      <c r="X41" s="149">
        <v>493</v>
      </c>
      <c r="Y41" s="150">
        <f t="shared" si="8"/>
        <v>4.0339702760084924E-2</v>
      </c>
      <c r="Z41" s="150">
        <f t="shared" si="9"/>
        <v>2.2270407010886752E-2</v>
      </c>
      <c r="AA41" s="197">
        <v>204097630</v>
      </c>
      <c r="AB41" s="197">
        <v>157801970</v>
      </c>
      <c r="AC41" s="197">
        <f t="shared" si="10"/>
        <v>228552.77715565509</v>
      </c>
      <c r="AD41" s="197">
        <f t="shared" si="11"/>
        <v>320085.13184584177</v>
      </c>
      <c r="AE41" s="149">
        <v>17363</v>
      </c>
      <c r="AF41" s="149">
        <v>1526</v>
      </c>
      <c r="AG41" s="149">
        <v>920</v>
      </c>
      <c r="AH41" s="150">
        <f t="shared" si="12"/>
        <v>8.7888037781489375E-2</v>
      </c>
      <c r="AI41" s="150">
        <f t="shared" si="13"/>
        <v>5.2986235097621376E-2</v>
      </c>
      <c r="AJ41" s="197">
        <v>388190110</v>
      </c>
      <c r="AK41" s="197">
        <v>313926420</v>
      </c>
      <c r="AL41" s="197">
        <f t="shared" si="14"/>
        <v>254384.08256880735</v>
      </c>
      <c r="AM41" s="197">
        <f t="shared" si="15"/>
        <v>341224.36956521741</v>
      </c>
      <c r="AN41" s="149">
        <v>11268</v>
      </c>
      <c r="AO41" s="149">
        <v>2046</v>
      </c>
      <c r="AP41" s="149">
        <v>1371</v>
      </c>
      <c r="AQ41" s="150">
        <f t="shared" si="16"/>
        <v>0.18157614483493079</v>
      </c>
      <c r="AR41" s="150">
        <f t="shared" si="17"/>
        <v>0.12167199148029818</v>
      </c>
      <c r="AS41" s="197">
        <v>547555150</v>
      </c>
      <c r="AT41" s="197">
        <v>457187270</v>
      </c>
      <c r="AU41" s="197">
        <f t="shared" si="18"/>
        <v>267622.26295210165</v>
      </c>
      <c r="AV41" s="197">
        <f t="shared" si="19"/>
        <v>333469.92706053978</v>
      </c>
      <c r="AW41" s="149">
        <v>5207</v>
      </c>
      <c r="AX41" s="149">
        <v>1509</v>
      </c>
      <c r="AY41" s="149">
        <v>1187</v>
      </c>
      <c r="AZ41" s="150">
        <f t="shared" si="20"/>
        <v>0.2898021893604763</v>
      </c>
      <c r="BA41" s="150">
        <f t="shared" si="21"/>
        <v>0.22796235836374112</v>
      </c>
      <c r="BB41" s="197">
        <v>452892800</v>
      </c>
      <c r="BC41" s="197">
        <v>413491250</v>
      </c>
      <c r="BD41" s="197">
        <f t="shared" si="22"/>
        <v>300127.76673293574</v>
      </c>
      <c r="BE41" s="197">
        <f t="shared" si="23"/>
        <v>348349.83150800335</v>
      </c>
      <c r="BF41" s="149">
        <v>1781</v>
      </c>
      <c r="BG41" s="149">
        <v>729</v>
      </c>
      <c r="BH41" s="149">
        <v>589</v>
      </c>
      <c r="BI41" s="150">
        <f t="shared" si="24"/>
        <v>0.40932060640089835</v>
      </c>
      <c r="BJ41" s="150">
        <f t="shared" si="25"/>
        <v>0.33071308253790005</v>
      </c>
      <c r="BK41" s="197">
        <v>228838950</v>
      </c>
      <c r="BL41" s="197">
        <v>206926440</v>
      </c>
      <c r="BM41" s="197">
        <f t="shared" si="26"/>
        <v>313908.02469135803</v>
      </c>
      <c r="BN41" s="197">
        <f t="shared" si="27"/>
        <v>351318.23429541598</v>
      </c>
      <c r="BO41" s="149">
        <f t="shared" si="43"/>
        <v>57844</v>
      </c>
      <c r="BP41" s="149">
        <f t="shared" si="43"/>
        <v>6716</v>
      </c>
      <c r="BQ41" s="149">
        <f t="shared" si="43"/>
        <v>4568</v>
      </c>
      <c r="BR41" s="150">
        <f t="shared" si="30"/>
        <v>0.11610538690270382</v>
      </c>
      <c r="BS41" s="150">
        <f t="shared" si="31"/>
        <v>7.8971025516907545E-2</v>
      </c>
      <c r="BT41" s="197">
        <f t="shared" si="44"/>
        <v>1826803490</v>
      </c>
      <c r="BU41" s="197">
        <f t="shared" si="44"/>
        <v>1553659250</v>
      </c>
      <c r="BV41" s="197">
        <f t="shared" si="33"/>
        <v>272007.66676593211</v>
      </c>
      <c r="BW41" s="197">
        <f t="shared" si="34"/>
        <v>340118.04947460594</v>
      </c>
      <c r="BY41" s="113" t="str">
        <f t="shared" si="35"/>
        <v>堺市</v>
      </c>
      <c r="BZ41" s="114">
        <f t="shared" si="36"/>
        <v>0.10282651845970624</v>
      </c>
      <c r="CA41" s="253">
        <f t="shared" si="37"/>
        <v>0.10299999999999999</v>
      </c>
      <c r="CB41" s="113" t="str">
        <f t="shared" si="38"/>
        <v>鶴見区</v>
      </c>
      <c r="CC41" s="114">
        <f t="shared" si="39"/>
        <v>6.6047471620227033E-2</v>
      </c>
      <c r="CD41" s="114">
        <f t="shared" si="40"/>
        <v>6.6000000000000003E-2</v>
      </c>
      <c r="CE41" s="115"/>
      <c r="CF41" s="114">
        <f t="shared" si="41"/>
        <v>0.107</v>
      </c>
      <c r="CG41" s="114">
        <f t="shared" si="42"/>
        <v>7.0000000000000007E-2</v>
      </c>
      <c r="CH41" s="113">
        <v>0</v>
      </c>
    </row>
    <row r="42" spans="2:86" s="20" customFormat="1" ht="12">
      <c r="B42" s="148">
        <v>36</v>
      </c>
      <c r="C42" s="141" t="s">
        <v>4</v>
      </c>
      <c r="D42" s="149">
        <v>36</v>
      </c>
      <c r="E42" s="149">
        <v>6</v>
      </c>
      <c r="F42" s="149">
        <v>4</v>
      </c>
      <c r="G42" s="150">
        <f t="shared" si="0"/>
        <v>0.16666666666666666</v>
      </c>
      <c r="H42" s="150">
        <f t="shared" si="1"/>
        <v>0.1111111111111111</v>
      </c>
      <c r="I42" s="197">
        <v>2702990</v>
      </c>
      <c r="J42" s="197">
        <v>1656520</v>
      </c>
      <c r="K42" s="197">
        <f t="shared" si="2"/>
        <v>450498.33333333331</v>
      </c>
      <c r="L42" s="197">
        <f t="shared" si="3"/>
        <v>414130</v>
      </c>
      <c r="M42" s="149">
        <v>44</v>
      </c>
      <c r="N42" s="149">
        <v>11</v>
      </c>
      <c r="O42" s="149">
        <v>6</v>
      </c>
      <c r="P42" s="150">
        <f t="shared" si="4"/>
        <v>0.25</v>
      </c>
      <c r="Q42" s="150">
        <f t="shared" si="5"/>
        <v>0.13636363636363635</v>
      </c>
      <c r="R42" s="197">
        <v>3122420</v>
      </c>
      <c r="S42" s="197">
        <v>2567160</v>
      </c>
      <c r="T42" s="197">
        <f t="shared" si="6"/>
        <v>283856.36363636365</v>
      </c>
      <c r="U42" s="197">
        <f t="shared" si="7"/>
        <v>427860</v>
      </c>
      <c r="V42" s="149">
        <v>5873</v>
      </c>
      <c r="W42" s="149">
        <v>216</v>
      </c>
      <c r="X42" s="149">
        <v>108</v>
      </c>
      <c r="Y42" s="150">
        <f t="shared" si="8"/>
        <v>3.6778477779669673E-2</v>
      </c>
      <c r="Z42" s="150">
        <f t="shared" si="9"/>
        <v>1.8389238889834836E-2</v>
      </c>
      <c r="AA42" s="197">
        <v>55857490</v>
      </c>
      <c r="AB42" s="197">
        <v>45873600</v>
      </c>
      <c r="AC42" s="197">
        <f t="shared" si="10"/>
        <v>258599.49074074073</v>
      </c>
      <c r="AD42" s="197">
        <f t="shared" si="11"/>
        <v>424755.55555555556</v>
      </c>
      <c r="AE42" s="149">
        <v>4674</v>
      </c>
      <c r="AF42" s="149">
        <v>408</v>
      </c>
      <c r="AG42" s="149">
        <v>219</v>
      </c>
      <c r="AH42" s="150">
        <f t="shared" si="12"/>
        <v>8.7291399229781769E-2</v>
      </c>
      <c r="AI42" s="150">
        <f t="shared" si="13"/>
        <v>4.685494223363286E-2</v>
      </c>
      <c r="AJ42" s="197">
        <v>105321960</v>
      </c>
      <c r="AK42" s="197">
        <v>77575590</v>
      </c>
      <c r="AL42" s="197">
        <f t="shared" si="14"/>
        <v>258142.0588235294</v>
      </c>
      <c r="AM42" s="197">
        <f t="shared" si="15"/>
        <v>354226.43835616438</v>
      </c>
      <c r="AN42" s="149">
        <v>3151</v>
      </c>
      <c r="AO42" s="149">
        <v>595</v>
      </c>
      <c r="AP42" s="149">
        <v>378</v>
      </c>
      <c r="AQ42" s="150">
        <f t="shared" si="16"/>
        <v>0.18882894319263727</v>
      </c>
      <c r="AR42" s="150">
        <f t="shared" si="17"/>
        <v>0.11996191685179308</v>
      </c>
      <c r="AS42" s="197">
        <v>150319790</v>
      </c>
      <c r="AT42" s="197">
        <v>129023430</v>
      </c>
      <c r="AU42" s="197">
        <f t="shared" si="18"/>
        <v>252638.30252100842</v>
      </c>
      <c r="AV42" s="197">
        <f t="shared" si="19"/>
        <v>341331.82539682538</v>
      </c>
      <c r="AW42" s="149">
        <v>1622</v>
      </c>
      <c r="AX42" s="149">
        <v>546</v>
      </c>
      <c r="AY42" s="149">
        <v>387</v>
      </c>
      <c r="AZ42" s="150">
        <f t="shared" si="20"/>
        <v>0.33662145499383478</v>
      </c>
      <c r="BA42" s="150">
        <f t="shared" si="21"/>
        <v>0.23859432799013564</v>
      </c>
      <c r="BB42" s="197">
        <v>138288600</v>
      </c>
      <c r="BC42" s="197">
        <v>122402080</v>
      </c>
      <c r="BD42" s="197">
        <f t="shared" si="22"/>
        <v>253275.82417582418</v>
      </c>
      <c r="BE42" s="197">
        <f t="shared" si="23"/>
        <v>316284.44444444444</v>
      </c>
      <c r="BF42" s="149">
        <v>652</v>
      </c>
      <c r="BG42" s="149">
        <v>272</v>
      </c>
      <c r="BH42" s="149">
        <v>206</v>
      </c>
      <c r="BI42" s="150">
        <f t="shared" si="24"/>
        <v>0.41717791411042943</v>
      </c>
      <c r="BJ42" s="150">
        <f t="shared" si="25"/>
        <v>0.31595092024539878</v>
      </c>
      <c r="BK42" s="197">
        <v>91204020</v>
      </c>
      <c r="BL42" s="197">
        <v>77402590</v>
      </c>
      <c r="BM42" s="197">
        <f t="shared" si="26"/>
        <v>335308.89705882355</v>
      </c>
      <c r="BN42" s="197">
        <f t="shared" si="27"/>
        <v>375740.72815533978</v>
      </c>
      <c r="BO42" s="149">
        <f t="shared" si="43"/>
        <v>16052</v>
      </c>
      <c r="BP42" s="149">
        <f t="shared" si="43"/>
        <v>2054</v>
      </c>
      <c r="BQ42" s="149">
        <f t="shared" si="43"/>
        <v>1308</v>
      </c>
      <c r="BR42" s="150">
        <f t="shared" si="30"/>
        <v>0.1279591328183404</v>
      </c>
      <c r="BS42" s="150">
        <f t="shared" si="31"/>
        <v>8.1485173187141782E-2</v>
      </c>
      <c r="BT42" s="197">
        <f t="shared" si="44"/>
        <v>546817270</v>
      </c>
      <c r="BU42" s="197">
        <f t="shared" si="44"/>
        <v>456500970</v>
      </c>
      <c r="BV42" s="197">
        <f t="shared" si="33"/>
        <v>266220.67672833498</v>
      </c>
      <c r="BW42" s="197">
        <f t="shared" si="34"/>
        <v>349006.85779816512</v>
      </c>
      <c r="BY42" s="113" t="str">
        <f t="shared" si="35"/>
        <v>淀川区</v>
      </c>
      <c r="BZ42" s="114">
        <f t="shared" si="36"/>
        <v>0.1024911685094279</v>
      </c>
      <c r="CA42" s="253">
        <f t="shared" si="37"/>
        <v>0.10199999999999999</v>
      </c>
      <c r="CB42" s="113" t="str">
        <f t="shared" si="38"/>
        <v>都島区</v>
      </c>
      <c r="CC42" s="114">
        <f t="shared" si="39"/>
        <v>6.579630591202433E-2</v>
      </c>
      <c r="CD42" s="114">
        <f t="shared" si="40"/>
        <v>6.6000000000000003E-2</v>
      </c>
      <c r="CE42" s="115"/>
      <c r="CF42" s="114">
        <f t="shared" si="41"/>
        <v>0.107</v>
      </c>
      <c r="CG42" s="114">
        <f t="shared" si="42"/>
        <v>7.0000000000000007E-2</v>
      </c>
      <c r="CH42" s="113">
        <v>0</v>
      </c>
    </row>
    <row r="43" spans="2:86" s="20" customFormat="1" ht="12">
      <c r="B43" s="148">
        <v>37</v>
      </c>
      <c r="C43" s="141" t="s">
        <v>5</v>
      </c>
      <c r="D43" s="149">
        <v>32</v>
      </c>
      <c r="E43" s="149">
        <v>9</v>
      </c>
      <c r="F43" s="149">
        <v>5</v>
      </c>
      <c r="G43" s="150">
        <f t="shared" si="0"/>
        <v>0.28125</v>
      </c>
      <c r="H43" s="150">
        <f t="shared" si="1"/>
        <v>0.15625</v>
      </c>
      <c r="I43" s="197">
        <v>2059130</v>
      </c>
      <c r="J43" s="197">
        <v>1816660</v>
      </c>
      <c r="K43" s="197">
        <f t="shared" si="2"/>
        <v>228792.22222222222</v>
      </c>
      <c r="L43" s="197">
        <f t="shared" si="3"/>
        <v>363332</v>
      </c>
      <c r="M43" s="149">
        <v>140</v>
      </c>
      <c r="N43" s="149">
        <v>24</v>
      </c>
      <c r="O43" s="149">
        <v>10</v>
      </c>
      <c r="P43" s="150">
        <f t="shared" si="4"/>
        <v>0.17142857142857143</v>
      </c>
      <c r="Q43" s="150">
        <f t="shared" si="5"/>
        <v>7.1428571428571425E-2</v>
      </c>
      <c r="R43" s="197">
        <v>6359300</v>
      </c>
      <c r="S43" s="197">
        <v>5069790</v>
      </c>
      <c r="T43" s="197">
        <f t="shared" si="6"/>
        <v>264970.83333333331</v>
      </c>
      <c r="U43" s="197">
        <f t="shared" si="7"/>
        <v>506979</v>
      </c>
      <c r="V43" s="149">
        <v>18616</v>
      </c>
      <c r="W43" s="149">
        <v>698</v>
      </c>
      <c r="X43" s="149">
        <v>343</v>
      </c>
      <c r="Y43" s="150">
        <f t="shared" si="8"/>
        <v>3.749462827675118E-2</v>
      </c>
      <c r="Z43" s="150">
        <f t="shared" si="9"/>
        <v>1.8425010743446497E-2</v>
      </c>
      <c r="AA43" s="197">
        <v>169259640</v>
      </c>
      <c r="AB43" s="197">
        <v>132618090</v>
      </c>
      <c r="AC43" s="197">
        <f t="shared" si="10"/>
        <v>242492.32091690545</v>
      </c>
      <c r="AD43" s="197">
        <f t="shared" si="11"/>
        <v>386641.66180758015</v>
      </c>
      <c r="AE43" s="149">
        <v>14325</v>
      </c>
      <c r="AF43" s="149">
        <v>1332</v>
      </c>
      <c r="AG43" s="149">
        <v>749</v>
      </c>
      <c r="AH43" s="150">
        <f t="shared" si="12"/>
        <v>9.2984293193717274E-2</v>
      </c>
      <c r="AI43" s="150">
        <f t="shared" si="13"/>
        <v>5.2286212914485167E-2</v>
      </c>
      <c r="AJ43" s="197">
        <v>353426450</v>
      </c>
      <c r="AK43" s="197">
        <v>289149730</v>
      </c>
      <c r="AL43" s="197">
        <f t="shared" si="14"/>
        <v>265335.17267267266</v>
      </c>
      <c r="AM43" s="197">
        <f t="shared" si="15"/>
        <v>386047.70360480639</v>
      </c>
      <c r="AN43" s="149">
        <v>9391</v>
      </c>
      <c r="AO43" s="149">
        <v>1767</v>
      </c>
      <c r="AP43" s="149">
        <v>1088</v>
      </c>
      <c r="AQ43" s="150">
        <f t="shared" si="16"/>
        <v>0.18815887551911403</v>
      </c>
      <c r="AR43" s="150">
        <f t="shared" si="17"/>
        <v>0.11585560643168992</v>
      </c>
      <c r="AS43" s="197">
        <v>459610150</v>
      </c>
      <c r="AT43" s="197">
        <v>379464140</v>
      </c>
      <c r="AU43" s="197">
        <f t="shared" si="18"/>
        <v>260107.61177136388</v>
      </c>
      <c r="AV43" s="197">
        <f t="shared" si="19"/>
        <v>348772.1875</v>
      </c>
      <c r="AW43" s="149">
        <v>4364</v>
      </c>
      <c r="AX43" s="149">
        <v>1347</v>
      </c>
      <c r="AY43" s="149">
        <v>981</v>
      </c>
      <c r="AZ43" s="150">
        <f t="shared" si="20"/>
        <v>0.30866177818515123</v>
      </c>
      <c r="BA43" s="150">
        <f t="shared" si="21"/>
        <v>0.22479376718606783</v>
      </c>
      <c r="BB43" s="197">
        <v>379592690</v>
      </c>
      <c r="BC43" s="197">
        <v>337004660</v>
      </c>
      <c r="BD43" s="197">
        <f t="shared" si="22"/>
        <v>281806.00593912398</v>
      </c>
      <c r="BE43" s="197">
        <f t="shared" si="23"/>
        <v>343531.7635066259</v>
      </c>
      <c r="BF43" s="149">
        <v>1609</v>
      </c>
      <c r="BG43" s="149">
        <v>629</v>
      </c>
      <c r="BH43" s="149">
        <v>480</v>
      </c>
      <c r="BI43" s="150">
        <f t="shared" si="24"/>
        <v>0.39092604101926665</v>
      </c>
      <c r="BJ43" s="150">
        <f t="shared" si="25"/>
        <v>0.29832193909260413</v>
      </c>
      <c r="BK43" s="197">
        <v>196811000</v>
      </c>
      <c r="BL43" s="197">
        <v>179229900</v>
      </c>
      <c r="BM43" s="197">
        <f t="shared" si="26"/>
        <v>312895.07154213038</v>
      </c>
      <c r="BN43" s="197">
        <f t="shared" si="27"/>
        <v>373395.625</v>
      </c>
      <c r="BO43" s="149">
        <f t="shared" si="43"/>
        <v>48477</v>
      </c>
      <c r="BP43" s="149">
        <f t="shared" si="43"/>
        <v>5806</v>
      </c>
      <c r="BQ43" s="149">
        <f t="shared" si="43"/>
        <v>3656</v>
      </c>
      <c r="BR43" s="150">
        <f t="shared" si="30"/>
        <v>0.11976813746725251</v>
      </c>
      <c r="BS43" s="150">
        <f t="shared" si="31"/>
        <v>7.5417208160570987E-2</v>
      </c>
      <c r="BT43" s="197">
        <f t="shared" si="44"/>
        <v>1567118360</v>
      </c>
      <c r="BU43" s="197">
        <f t="shared" si="44"/>
        <v>1324352970</v>
      </c>
      <c r="BV43" s="197">
        <f t="shared" si="33"/>
        <v>269913.59972442302</v>
      </c>
      <c r="BW43" s="197">
        <f t="shared" si="34"/>
        <v>362240.96553610504</v>
      </c>
      <c r="BY43" s="113" t="str">
        <f t="shared" si="35"/>
        <v>堺市美原区</v>
      </c>
      <c r="BZ43" s="114">
        <f t="shared" si="36"/>
        <v>0.10189954925949775</v>
      </c>
      <c r="CA43" s="253">
        <f t="shared" si="37"/>
        <v>0.10199999999999999</v>
      </c>
      <c r="CB43" s="113" t="str">
        <f t="shared" si="38"/>
        <v>福島区</v>
      </c>
      <c r="CC43" s="114">
        <f t="shared" si="39"/>
        <v>6.5739868049010372E-2</v>
      </c>
      <c r="CD43" s="114">
        <f t="shared" si="40"/>
        <v>6.6000000000000003E-2</v>
      </c>
      <c r="CE43" s="115"/>
      <c r="CF43" s="114">
        <f t="shared" si="41"/>
        <v>0.107</v>
      </c>
      <c r="CG43" s="114">
        <f t="shared" si="42"/>
        <v>7.0000000000000007E-2</v>
      </c>
      <c r="CH43" s="113">
        <v>0</v>
      </c>
    </row>
    <row r="44" spans="2:86" s="20" customFormat="1" ht="12">
      <c r="B44" s="148">
        <v>38</v>
      </c>
      <c r="C44" s="151" t="s">
        <v>47</v>
      </c>
      <c r="D44" s="149">
        <v>28</v>
      </c>
      <c r="E44" s="149">
        <v>2</v>
      </c>
      <c r="F44" s="149">
        <v>1</v>
      </c>
      <c r="G44" s="150">
        <f t="shared" si="0"/>
        <v>7.1428571428571425E-2</v>
      </c>
      <c r="H44" s="150">
        <f t="shared" si="1"/>
        <v>3.5714285714285712E-2</v>
      </c>
      <c r="I44" s="197">
        <v>176590</v>
      </c>
      <c r="J44" s="197">
        <v>146650</v>
      </c>
      <c r="K44" s="197">
        <f t="shared" si="2"/>
        <v>88295</v>
      </c>
      <c r="L44" s="197">
        <f t="shared" si="3"/>
        <v>146650</v>
      </c>
      <c r="M44" s="149">
        <v>59</v>
      </c>
      <c r="N44" s="149">
        <v>6</v>
      </c>
      <c r="O44" s="149">
        <v>4</v>
      </c>
      <c r="P44" s="150">
        <f t="shared" si="4"/>
        <v>0.10169491525423729</v>
      </c>
      <c r="Q44" s="150">
        <f t="shared" si="5"/>
        <v>6.7796610169491525E-2</v>
      </c>
      <c r="R44" s="197">
        <v>941650</v>
      </c>
      <c r="S44" s="197">
        <v>831920</v>
      </c>
      <c r="T44" s="197">
        <f t="shared" si="6"/>
        <v>156941.66666666666</v>
      </c>
      <c r="U44" s="197">
        <f t="shared" si="7"/>
        <v>207980</v>
      </c>
      <c r="V44" s="149">
        <v>4038</v>
      </c>
      <c r="W44" s="149">
        <v>123</v>
      </c>
      <c r="X44" s="149">
        <v>78</v>
      </c>
      <c r="Y44" s="150">
        <f t="shared" si="8"/>
        <v>3.0460624071322436E-2</v>
      </c>
      <c r="Z44" s="150">
        <f t="shared" si="9"/>
        <v>1.9316493313521546E-2</v>
      </c>
      <c r="AA44" s="197">
        <v>37101990</v>
      </c>
      <c r="AB44" s="197">
        <v>27341530</v>
      </c>
      <c r="AC44" s="197">
        <f t="shared" si="10"/>
        <v>301642.19512195123</v>
      </c>
      <c r="AD44" s="197">
        <f t="shared" si="11"/>
        <v>350532.43589743588</v>
      </c>
      <c r="AE44" s="149">
        <v>3028</v>
      </c>
      <c r="AF44" s="149">
        <v>212</v>
      </c>
      <c r="AG44" s="149">
        <v>146</v>
      </c>
      <c r="AH44" s="150">
        <f t="shared" si="12"/>
        <v>7.0013210039630125E-2</v>
      </c>
      <c r="AI44" s="150">
        <f t="shared" si="13"/>
        <v>4.821664464993395E-2</v>
      </c>
      <c r="AJ44" s="197">
        <v>53745580</v>
      </c>
      <c r="AK44" s="197">
        <v>42542130</v>
      </c>
      <c r="AL44" s="197">
        <f t="shared" si="14"/>
        <v>253516.88679245283</v>
      </c>
      <c r="AM44" s="197">
        <f t="shared" si="15"/>
        <v>291384.45205479453</v>
      </c>
      <c r="AN44" s="149">
        <v>1959</v>
      </c>
      <c r="AO44" s="149">
        <v>271</v>
      </c>
      <c r="AP44" s="149">
        <v>208</v>
      </c>
      <c r="AQ44" s="150">
        <f t="shared" si="16"/>
        <v>0.1383358856559469</v>
      </c>
      <c r="AR44" s="150">
        <f t="shared" si="17"/>
        <v>0.10617662072485962</v>
      </c>
      <c r="AS44" s="197">
        <v>76542830</v>
      </c>
      <c r="AT44" s="197">
        <v>62137140</v>
      </c>
      <c r="AU44" s="197">
        <f t="shared" si="18"/>
        <v>282445.86715867161</v>
      </c>
      <c r="AV44" s="197">
        <f t="shared" si="19"/>
        <v>298736.25</v>
      </c>
      <c r="AW44" s="149">
        <v>852</v>
      </c>
      <c r="AX44" s="149">
        <v>202</v>
      </c>
      <c r="AY44" s="149">
        <v>147</v>
      </c>
      <c r="AZ44" s="150">
        <f t="shared" si="20"/>
        <v>0.23708920187793428</v>
      </c>
      <c r="BA44" s="150">
        <f t="shared" si="21"/>
        <v>0.17253521126760563</v>
      </c>
      <c r="BB44" s="197">
        <v>52528320</v>
      </c>
      <c r="BC44" s="197">
        <v>47975730</v>
      </c>
      <c r="BD44" s="197">
        <f t="shared" si="22"/>
        <v>260041.18811881187</v>
      </c>
      <c r="BE44" s="197">
        <f t="shared" si="23"/>
        <v>326365.51020408166</v>
      </c>
      <c r="BF44" s="149">
        <v>334</v>
      </c>
      <c r="BG44" s="149">
        <v>99</v>
      </c>
      <c r="BH44" s="149">
        <v>83</v>
      </c>
      <c r="BI44" s="150">
        <f t="shared" si="24"/>
        <v>0.29640718562874252</v>
      </c>
      <c r="BJ44" s="150">
        <f t="shared" si="25"/>
        <v>0.24850299401197604</v>
      </c>
      <c r="BK44" s="197">
        <v>29096700</v>
      </c>
      <c r="BL44" s="197">
        <v>27308300</v>
      </c>
      <c r="BM44" s="197">
        <f t="shared" si="26"/>
        <v>293906.06060606061</v>
      </c>
      <c r="BN44" s="197">
        <f t="shared" si="27"/>
        <v>329015.6626506024</v>
      </c>
      <c r="BO44" s="149">
        <f t="shared" si="43"/>
        <v>10298</v>
      </c>
      <c r="BP44" s="149">
        <f t="shared" si="43"/>
        <v>915</v>
      </c>
      <c r="BQ44" s="149">
        <f t="shared" si="43"/>
        <v>667</v>
      </c>
      <c r="BR44" s="150">
        <f t="shared" si="30"/>
        <v>8.8852204311516803E-2</v>
      </c>
      <c r="BS44" s="150">
        <f t="shared" si="31"/>
        <v>6.4769858224898044E-2</v>
      </c>
      <c r="BT44" s="197">
        <f t="shared" si="44"/>
        <v>250133660</v>
      </c>
      <c r="BU44" s="197">
        <f t="shared" si="44"/>
        <v>208283400</v>
      </c>
      <c r="BV44" s="197">
        <f t="shared" si="33"/>
        <v>273370.12021857925</v>
      </c>
      <c r="BW44" s="197">
        <f t="shared" si="34"/>
        <v>312268.96551724139</v>
      </c>
      <c r="BY44" s="113" t="str">
        <f t="shared" si="35"/>
        <v>岬町</v>
      </c>
      <c r="BZ44" s="114">
        <f t="shared" si="36"/>
        <v>0.10124026535910009</v>
      </c>
      <c r="CA44" s="253">
        <f t="shared" si="37"/>
        <v>0.10100000000000001</v>
      </c>
      <c r="CB44" s="113" t="str">
        <f t="shared" si="38"/>
        <v>枚方市</v>
      </c>
      <c r="CC44" s="114">
        <f t="shared" si="39"/>
        <v>6.5557729941291581E-2</v>
      </c>
      <c r="CD44" s="114">
        <f t="shared" si="40"/>
        <v>6.6000000000000003E-2</v>
      </c>
      <c r="CE44" s="115"/>
      <c r="CF44" s="114">
        <f t="shared" si="41"/>
        <v>0.107</v>
      </c>
      <c r="CG44" s="114">
        <f t="shared" si="42"/>
        <v>7.0000000000000007E-2</v>
      </c>
      <c r="CH44" s="113">
        <v>0</v>
      </c>
    </row>
    <row r="45" spans="2:86" s="20" customFormat="1" ht="12">
      <c r="B45" s="148">
        <v>39</v>
      </c>
      <c r="C45" s="151" t="s">
        <v>10</v>
      </c>
      <c r="D45" s="149">
        <v>74</v>
      </c>
      <c r="E45" s="149">
        <v>9</v>
      </c>
      <c r="F45" s="149">
        <v>7</v>
      </c>
      <c r="G45" s="150">
        <f t="shared" si="0"/>
        <v>0.12162162162162163</v>
      </c>
      <c r="H45" s="150">
        <f t="shared" si="1"/>
        <v>9.45945945945946E-2</v>
      </c>
      <c r="I45" s="197">
        <v>4869210</v>
      </c>
      <c r="J45" s="197">
        <v>4517660</v>
      </c>
      <c r="K45" s="197">
        <f t="shared" si="2"/>
        <v>541023.33333333337</v>
      </c>
      <c r="L45" s="197">
        <f t="shared" si="3"/>
        <v>645380</v>
      </c>
      <c r="M45" s="149">
        <v>155</v>
      </c>
      <c r="N45" s="149">
        <v>24</v>
      </c>
      <c r="O45" s="149">
        <v>14</v>
      </c>
      <c r="P45" s="150">
        <f t="shared" si="4"/>
        <v>0.15483870967741936</v>
      </c>
      <c r="Q45" s="150">
        <f t="shared" si="5"/>
        <v>9.0322580645161285E-2</v>
      </c>
      <c r="R45" s="197">
        <v>9734380</v>
      </c>
      <c r="S45" s="197">
        <v>6946210</v>
      </c>
      <c r="T45" s="197">
        <f t="shared" si="6"/>
        <v>405599.16666666669</v>
      </c>
      <c r="U45" s="197">
        <f t="shared" si="7"/>
        <v>496157.85714285716</v>
      </c>
      <c r="V45" s="149">
        <v>23749</v>
      </c>
      <c r="W45" s="149">
        <v>699</v>
      </c>
      <c r="X45" s="149">
        <v>387</v>
      </c>
      <c r="Y45" s="150">
        <f t="shared" si="8"/>
        <v>2.9432818223925218E-2</v>
      </c>
      <c r="Z45" s="150">
        <f t="shared" si="9"/>
        <v>1.629542296517748E-2</v>
      </c>
      <c r="AA45" s="197">
        <v>202143230</v>
      </c>
      <c r="AB45" s="197">
        <v>154526500</v>
      </c>
      <c r="AC45" s="197">
        <f t="shared" si="10"/>
        <v>289189.17024320457</v>
      </c>
      <c r="AD45" s="197">
        <f t="shared" si="11"/>
        <v>399293.28165374679</v>
      </c>
      <c r="AE45" s="149">
        <v>16803</v>
      </c>
      <c r="AF45" s="149">
        <v>1173</v>
      </c>
      <c r="AG45" s="149">
        <v>714</v>
      </c>
      <c r="AH45" s="150">
        <f t="shared" si="12"/>
        <v>6.9808962685234774E-2</v>
      </c>
      <c r="AI45" s="150">
        <f t="shared" si="13"/>
        <v>4.2492412069273344E-2</v>
      </c>
      <c r="AJ45" s="197">
        <v>329396830</v>
      </c>
      <c r="AK45" s="197">
        <v>258434820</v>
      </c>
      <c r="AL45" s="197">
        <f t="shared" si="14"/>
        <v>280815.71184995736</v>
      </c>
      <c r="AM45" s="197">
        <f t="shared" si="15"/>
        <v>361953.5294117647</v>
      </c>
      <c r="AN45" s="149">
        <v>10342</v>
      </c>
      <c r="AO45" s="149">
        <v>1519</v>
      </c>
      <c r="AP45" s="149">
        <v>1076</v>
      </c>
      <c r="AQ45" s="150">
        <f t="shared" si="16"/>
        <v>0.14687681299555211</v>
      </c>
      <c r="AR45" s="150">
        <f t="shared" si="17"/>
        <v>0.10404177141752079</v>
      </c>
      <c r="AS45" s="197">
        <v>446716500</v>
      </c>
      <c r="AT45" s="197">
        <v>374182630</v>
      </c>
      <c r="AU45" s="197">
        <f t="shared" si="18"/>
        <v>294085.91178406845</v>
      </c>
      <c r="AV45" s="197">
        <f t="shared" si="19"/>
        <v>347753.37360594794</v>
      </c>
      <c r="AW45" s="149">
        <v>4691</v>
      </c>
      <c r="AX45" s="149">
        <v>1212</v>
      </c>
      <c r="AY45" s="149">
        <v>927</v>
      </c>
      <c r="AZ45" s="150">
        <f t="shared" si="20"/>
        <v>0.25836708590918783</v>
      </c>
      <c r="BA45" s="150">
        <f t="shared" si="21"/>
        <v>0.19761244937113623</v>
      </c>
      <c r="BB45" s="197">
        <v>370549180</v>
      </c>
      <c r="BC45" s="197">
        <v>325807840</v>
      </c>
      <c r="BD45" s="197">
        <f t="shared" si="22"/>
        <v>305733.64686468645</v>
      </c>
      <c r="BE45" s="197">
        <f t="shared" si="23"/>
        <v>351464.76806903991</v>
      </c>
      <c r="BF45" s="149">
        <v>1582</v>
      </c>
      <c r="BG45" s="149">
        <v>580</v>
      </c>
      <c r="BH45" s="149">
        <v>461</v>
      </c>
      <c r="BI45" s="150">
        <f t="shared" si="24"/>
        <v>0.36662452591656131</v>
      </c>
      <c r="BJ45" s="150">
        <f t="shared" si="25"/>
        <v>0.2914032869785082</v>
      </c>
      <c r="BK45" s="197">
        <v>180888540</v>
      </c>
      <c r="BL45" s="197">
        <v>166811480</v>
      </c>
      <c r="BM45" s="197">
        <f t="shared" si="26"/>
        <v>311876.79310344829</v>
      </c>
      <c r="BN45" s="197">
        <f t="shared" si="27"/>
        <v>361847.02819956618</v>
      </c>
      <c r="BO45" s="149">
        <f t="shared" si="43"/>
        <v>57396</v>
      </c>
      <c r="BP45" s="149">
        <f t="shared" si="43"/>
        <v>5216</v>
      </c>
      <c r="BQ45" s="149">
        <f t="shared" si="43"/>
        <v>3586</v>
      </c>
      <c r="BR45" s="150">
        <f t="shared" si="30"/>
        <v>9.0877413060143561E-2</v>
      </c>
      <c r="BS45" s="150">
        <f t="shared" si="31"/>
        <v>6.2478221478848697E-2</v>
      </c>
      <c r="BT45" s="197">
        <f t="shared" si="44"/>
        <v>1544297870</v>
      </c>
      <c r="BU45" s="197">
        <f t="shared" si="44"/>
        <v>1291227140</v>
      </c>
      <c r="BV45" s="197">
        <f t="shared" si="33"/>
        <v>296069.37691717793</v>
      </c>
      <c r="BW45" s="197">
        <f t="shared" si="34"/>
        <v>360074.4952593419</v>
      </c>
      <c r="BY45" s="113" t="str">
        <f t="shared" si="35"/>
        <v>堺市北区</v>
      </c>
      <c r="BZ45" s="114">
        <f t="shared" si="36"/>
        <v>0.10122109406449882</v>
      </c>
      <c r="CA45" s="253">
        <f t="shared" si="37"/>
        <v>0.10100000000000001</v>
      </c>
      <c r="CB45" s="113" t="str">
        <f t="shared" si="38"/>
        <v>泉大津市</v>
      </c>
      <c r="CC45" s="114">
        <f t="shared" si="39"/>
        <v>6.4769858224898044E-2</v>
      </c>
      <c r="CD45" s="114">
        <f t="shared" si="40"/>
        <v>6.5000000000000002E-2</v>
      </c>
      <c r="CE45" s="115"/>
      <c r="CF45" s="114">
        <f t="shared" si="41"/>
        <v>0.107</v>
      </c>
      <c r="CG45" s="114">
        <f t="shared" si="42"/>
        <v>7.0000000000000007E-2</v>
      </c>
      <c r="CH45" s="113">
        <v>0</v>
      </c>
    </row>
    <row r="46" spans="2:86" s="20" customFormat="1" ht="12">
      <c r="B46" s="148">
        <v>40</v>
      </c>
      <c r="C46" s="151" t="s">
        <v>48</v>
      </c>
      <c r="D46" s="149">
        <v>87</v>
      </c>
      <c r="E46" s="149">
        <v>7</v>
      </c>
      <c r="F46" s="149">
        <v>2</v>
      </c>
      <c r="G46" s="150">
        <f t="shared" si="0"/>
        <v>8.0459770114942528E-2</v>
      </c>
      <c r="H46" s="150">
        <f t="shared" si="1"/>
        <v>2.2988505747126436E-2</v>
      </c>
      <c r="I46" s="197">
        <v>522620</v>
      </c>
      <c r="J46" s="197">
        <v>399740</v>
      </c>
      <c r="K46" s="197">
        <f t="shared" si="2"/>
        <v>74660</v>
      </c>
      <c r="L46" s="197">
        <f t="shared" si="3"/>
        <v>199870</v>
      </c>
      <c r="M46" s="149">
        <v>156</v>
      </c>
      <c r="N46" s="149">
        <v>19</v>
      </c>
      <c r="O46" s="149">
        <v>10</v>
      </c>
      <c r="P46" s="150">
        <f t="shared" si="4"/>
        <v>0.12179487179487179</v>
      </c>
      <c r="Q46" s="150">
        <f t="shared" si="5"/>
        <v>6.4102564102564097E-2</v>
      </c>
      <c r="R46" s="197">
        <v>9705810</v>
      </c>
      <c r="S46" s="197">
        <v>7698560</v>
      </c>
      <c r="T46" s="197">
        <f t="shared" si="6"/>
        <v>510832.10526315792</v>
      </c>
      <c r="U46" s="197">
        <f t="shared" si="7"/>
        <v>769856</v>
      </c>
      <c r="V46" s="149">
        <v>4896</v>
      </c>
      <c r="W46" s="149">
        <v>145</v>
      </c>
      <c r="X46" s="149">
        <v>72</v>
      </c>
      <c r="Y46" s="150">
        <f t="shared" si="8"/>
        <v>2.9616013071895424E-2</v>
      </c>
      <c r="Z46" s="150">
        <f t="shared" si="9"/>
        <v>1.4705882352941176E-2</v>
      </c>
      <c r="AA46" s="197">
        <v>34270950</v>
      </c>
      <c r="AB46" s="197">
        <v>27615450</v>
      </c>
      <c r="AC46" s="197">
        <f t="shared" si="10"/>
        <v>236351.37931034484</v>
      </c>
      <c r="AD46" s="197">
        <f t="shared" si="11"/>
        <v>383547.91666666669</v>
      </c>
      <c r="AE46" s="149">
        <v>3675</v>
      </c>
      <c r="AF46" s="149">
        <v>260</v>
      </c>
      <c r="AG46" s="149">
        <v>131</v>
      </c>
      <c r="AH46" s="150">
        <f t="shared" si="12"/>
        <v>7.0748299319727898E-2</v>
      </c>
      <c r="AI46" s="150">
        <f t="shared" si="13"/>
        <v>3.5646258503401362E-2</v>
      </c>
      <c r="AJ46" s="197">
        <v>61869920</v>
      </c>
      <c r="AK46" s="197">
        <v>37271490</v>
      </c>
      <c r="AL46" s="197">
        <f t="shared" si="14"/>
        <v>237961.23076923078</v>
      </c>
      <c r="AM46" s="197">
        <f t="shared" si="15"/>
        <v>284515.19083969464</v>
      </c>
      <c r="AN46" s="149">
        <v>2419</v>
      </c>
      <c r="AO46" s="149">
        <v>311</v>
      </c>
      <c r="AP46" s="149">
        <v>184</v>
      </c>
      <c r="AQ46" s="150">
        <f t="shared" si="16"/>
        <v>0.12856552294336504</v>
      </c>
      <c r="AR46" s="150">
        <f t="shared" si="17"/>
        <v>7.6064489458453913E-2</v>
      </c>
      <c r="AS46" s="197">
        <v>78445240</v>
      </c>
      <c r="AT46" s="197">
        <v>59902560</v>
      </c>
      <c r="AU46" s="197">
        <f t="shared" si="18"/>
        <v>252235.49839228296</v>
      </c>
      <c r="AV46" s="197">
        <f t="shared" si="19"/>
        <v>325557.39130434784</v>
      </c>
      <c r="AW46" s="149">
        <v>1060</v>
      </c>
      <c r="AX46" s="149">
        <v>230</v>
      </c>
      <c r="AY46" s="149">
        <v>171</v>
      </c>
      <c r="AZ46" s="150">
        <f t="shared" si="20"/>
        <v>0.21698113207547171</v>
      </c>
      <c r="BA46" s="150">
        <f t="shared" si="21"/>
        <v>0.16132075471698112</v>
      </c>
      <c r="BB46" s="197">
        <v>69846110</v>
      </c>
      <c r="BC46" s="197">
        <v>57092500</v>
      </c>
      <c r="BD46" s="197">
        <f t="shared" si="22"/>
        <v>303678.73913043475</v>
      </c>
      <c r="BE46" s="197">
        <f t="shared" si="23"/>
        <v>333874.26900584798</v>
      </c>
      <c r="BF46" s="149">
        <v>361</v>
      </c>
      <c r="BG46" s="149">
        <v>112</v>
      </c>
      <c r="BH46" s="149">
        <v>85</v>
      </c>
      <c r="BI46" s="150">
        <f t="shared" si="24"/>
        <v>0.31024930747922436</v>
      </c>
      <c r="BJ46" s="150">
        <f t="shared" si="25"/>
        <v>0.23545706371191136</v>
      </c>
      <c r="BK46" s="197">
        <v>32801390</v>
      </c>
      <c r="BL46" s="197">
        <v>29458130</v>
      </c>
      <c r="BM46" s="197">
        <f t="shared" si="26"/>
        <v>292869.55357142858</v>
      </c>
      <c r="BN46" s="197">
        <f t="shared" si="27"/>
        <v>346566.23529411765</v>
      </c>
      <c r="BO46" s="149">
        <f t="shared" si="43"/>
        <v>12654</v>
      </c>
      <c r="BP46" s="149">
        <f t="shared" si="43"/>
        <v>1084</v>
      </c>
      <c r="BQ46" s="149">
        <f t="shared" si="43"/>
        <v>655</v>
      </c>
      <c r="BR46" s="150">
        <f t="shared" si="30"/>
        <v>8.5664611980401456E-2</v>
      </c>
      <c r="BS46" s="150">
        <f t="shared" si="31"/>
        <v>5.1762288604393865E-2</v>
      </c>
      <c r="BT46" s="197">
        <f t="shared" si="44"/>
        <v>287462040</v>
      </c>
      <c r="BU46" s="197">
        <f t="shared" si="44"/>
        <v>219438430</v>
      </c>
      <c r="BV46" s="197">
        <f t="shared" si="33"/>
        <v>265186.38376383763</v>
      </c>
      <c r="BW46" s="197">
        <f t="shared" si="34"/>
        <v>335020.50381679391</v>
      </c>
      <c r="BY46" s="113" t="str">
        <f t="shared" si="35"/>
        <v>熊取町</v>
      </c>
      <c r="BZ46" s="114">
        <f t="shared" si="36"/>
        <v>0.10040160642570281</v>
      </c>
      <c r="CA46" s="253">
        <f t="shared" si="37"/>
        <v>0.1</v>
      </c>
      <c r="CB46" s="113" t="str">
        <f t="shared" si="38"/>
        <v>東淀川区</v>
      </c>
      <c r="CC46" s="114">
        <f t="shared" si="39"/>
        <v>6.4703534524812631E-2</v>
      </c>
      <c r="CD46" s="114">
        <f t="shared" si="40"/>
        <v>6.5000000000000002E-2</v>
      </c>
      <c r="CE46" s="115"/>
      <c r="CF46" s="114">
        <f t="shared" si="41"/>
        <v>0.107</v>
      </c>
      <c r="CG46" s="114">
        <f t="shared" si="42"/>
        <v>7.0000000000000007E-2</v>
      </c>
      <c r="CH46" s="113">
        <v>0</v>
      </c>
    </row>
    <row r="47" spans="2:86" s="20" customFormat="1" ht="12">
      <c r="B47" s="148">
        <v>41</v>
      </c>
      <c r="C47" s="151" t="s">
        <v>15</v>
      </c>
      <c r="D47" s="149">
        <v>45</v>
      </c>
      <c r="E47" s="149">
        <v>5</v>
      </c>
      <c r="F47" s="149">
        <v>5</v>
      </c>
      <c r="G47" s="150">
        <f t="shared" si="0"/>
        <v>0.1111111111111111</v>
      </c>
      <c r="H47" s="150">
        <f t="shared" si="1"/>
        <v>0.1111111111111111</v>
      </c>
      <c r="I47" s="197">
        <v>1478400</v>
      </c>
      <c r="J47" s="197">
        <v>1424050</v>
      </c>
      <c r="K47" s="197">
        <f t="shared" si="2"/>
        <v>295680</v>
      </c>
      <c r="L47" s="197">
        <f t="shared" si="3"/>
        <v>284810</v>
      </c>
      <c r="M47" s="149">
        <v>128</v>
      </c>
      <c r="N47" s="149">
        <v>21</v>
      </c>
      <c r="O47" s="149">
        <v>11</v>
      </c>
      <c r="P47" s="150">
        <f t="shared" si="4"/>
        <v>0.1640625</v>
      </c>
      <c r="Q47" s="150">
        <f t="shared" si="5"/>
        <v>8.59375E-2</v>
      </c>
      <c r="R47" s="197">
        <v>5263220</v>
      </c>
      <c r="S47" s="197">
        <v>4335620</v>
      </c>
      <c r="T47" s="197">
        <f t="shared" si="6"/>
        <v>250629.52380952382</v>
      </c>
      <c r="U47" s="197">
        <f t="shared" si="7"/>
        <v>394147.27272727271</v>
      </c>
      <c r="V47" s="149">
        <v>9467</v>
      </c>
      <c r="W47" s="149">
        <v>426</v>
      </c>
      <c r="X47" s="149">
        <v>244</v>
      </c>
      <c r="Y47" s="150">
        <f t="shared" si="8"/>
        <v>4.4998415548748283E-2</v>
      </c>
      <c r="Z47" s="150">
        <f t="shared" si="9"/>
        <v>2.5773740361254887E-2</v>
      </c>
      <c r="AA47" s="197">
        <v>114550990</v>
      </c>
      <c r="AB47" s="197">
        <v>85192470</v>
      </c>
      <c r="AC47" s="197">
        <f t="shared" si="10"/>
        <v>268899.03755868546</v>
      </c>
      <c r="AD47" s="197">
        <f t="shared" si="11"/>
        <v>349149.46721311478</v>
      </c>
      <c r="AE47" s="149">
        <v>7098</v>
      </c>
      <c r="AF47" s="149">
        <v>600</v>
      </c>
      <c r="AG47" s="149">
        <v>367</v>
      </c>
      <c r="AH47" s="150">
        <f t="shared" si="12"/>
        <v>8.453085376162299E-2</v>
      </c>
      <c r="AI47" s="150">
        <f t="shared" si="13"/>
        <v>5.1704705550859396E-2</v>
      </c>
      <c r="AJ47" s="197">
        <v>158581640</v>
      </c>
      <c r="AK47" s="197">
        <v>129035010</v>
      </c>
      <c r="AL47" s="197">
        <f t="shared" si="14"/>
        <v>264302.73333333334</v>
      </c>
      <c r="AM47" s="197">
        <f t="shared" si="15"/>
        <v>351594.03269754769</v>
      </c>
      <c r="AN47" s="149">
        <v>4152</v>
      </c>
      <c r="AO47" s="149">
        <v>743</v>
      </c>
      <c r="AP47" s="149">
        <v>535</v>
      </c>
      <c r="AQ47" s="150">
        <f t="shared" si="16"/>
        <v>0.17894990366088631</v>
      </c>
      <c r="AR47" s="150">
        <f t="shared" si="17"/>
        <v>0.12885356454720617</v>
      </c>
      <c r="AS47" s="197">
        <v>205797200</v>
      </c>
      <c r="AT47" s="197">
        <v>175588080</v>
      </c>
      <c r="AU47" s="197">
        <f t="shared" si="18"/>
        <v>276981.42664872139</v>
      </c>
      <c r="AV47" s="197">
        <f t="shared" si="19"/>
        <v>328202.01869158878</v>
      </c>
      <c r="AW47" s="149">
        <v>1826</v>
      </c>
      <c r="AX47" s="149">
        <v>550</v>
      </c>
      <c r="AY47" s="149">
        <v>393</v>
      </c>
      <c r="AZ47" s="150">
        <f t="shared" si="20"/>
        <v>0.30120481927710846</v>
      </c>
      <c r="BA47" s="150">
        <f t="shared" si="21"/>
        <v>0.21522453450164294</v>
      </c>
      <c r="BB47" s="197">
        <v>157848930</v>
      </c>
      <c r="BC47" s="197">
        <v>134837110</v>
      </c>
      <c r="BD47" s="197">
        <f t="shared" si="22"/>
        <v>286998.05454545456</v>
      </c>
      <c r="BE47" s="197">
        <f t="shared" si="23"/>
        <v>343096.97201017814</v>
      </c>
      <c r="BF47" s="149">
        <v>603</v>
      </c>
      <c r="BG47" s="149">
        <v>234</v>
      </c>
      <c r="BH47" s="149">
        <v>180</v>
      </c>
      <c r="BI47" s="150">
        <f t="shared" si="24"/>
        <v>0.38805970149253732</v>
      </c>
      <c r="BJ47" s="150">
        <f t="shared" si="25"/>
        <v>0.29850746268656714</v>
      </c>
      <c r="BK47" s="197">
        <v>60514040</v>
      </c>
      <c r="BL47" s="197">
        <v>52107240</v>
      </c>
      <c r="BM47" s="197">
        <f t="shared" si="26"/>
        <v>258607.00854700856</v>
      </c>
      <c r="BN47" s="197">
        <f t="shared" si="27"/>
        <v>289484.66666666669</v>
      </c>
      <c r="BO47" s="149">
        <f t="shared" si="43"/>
        <v>23319</v>
      </c>
      <c r="BP47" s="149">
        <f t="shared" si="43"/>
        <v>2579</v>
      </c>
      <c r="BQ47" s="149">
        <f t="shared" si="43"/>
        <v>1735</v>
      </c>
      <c r="BR47" s="150">
        <f t="shared" si="30"/>
        <v>0.11059650928427463</v>
      </c>
      <c r="BS47" s="150">
        <f t="shared" si="31"/>
        <v>7.4402847463441835E-2</v>
      </c>
      <c r="BT47" s="197">
        <f t="shared" si="44"/>
        <v>704034420</v>
      </c>
      <c r="BU47" s="197">
        <f t="shared" si="44"/>
        <v>582519580</v>
      </c>
      <c r="BV47" s="197">
        <f t="shared" si="33"/>
        <v>272987.36719658785</v>
      </c>
      <c r="BW47" s="197">
        <f t="shared" si="34"/>
        <v>335746.15561959654</v>
      </c>
      <c r="BY47" s="113" t="str">
        <f t="shared" si="35"/>
        <v>西区</v>
      </c>
      <c r="BZ47" s="114">
        <f t="shared" si="36"/>
        <v>9.9342498505678417E-2</v>
      </c>
      <c r="CA47" s="253">
        <f t="shared" si="37"/>
        <v>9.9000000000000005E-2</v>
      </c>
      <c r="CB47" s="113" t="str">
        <f t="shared" si="38"/>
        <v>泉佐野市</v>
      </c>
      <c r="CC47" s="114">
        <f t="shared" si="39"/>
        <v>6.4458122968393386E-2</v>
      </c>
      <c r="CD47" s="114">
        <f t="shared" si="40"/>
        <v>6.4000000000000001E-2</v>
      </c>
      <c r="CE47" s="115"/>
      <c r="CF47" s="114">
        <f t="shared" si="41"/>
        <v>0.107</v>
      </c>
      <c r="CG47" s="114">
        <f t="shared" si="42"/>
        <v>7.0000000000000007E-2</v>
      </c>
      <c r="CH47" s="113">
        <v>0</v>
      </c>
    </row>
    <row r="48" spans="2:86" s="20" customFormat="1" ht="12">
      <c r="B48" s="148">
        <v>42</v>
      </c>
      <c r="C48" s="151" t="s">
        <v>16</v>
      </c>
      <c r="D48" s="149">
        <v>185</v>
      </c>
      <c r="E48" s="149">
        <v>16</v>
      </c>
      <c r="F48" s="149">
        <v>9</v>
      </c>
      <c r="G48" s="150">
        <f t="shared" si="0"/>
        <v>8.6486486486486491E-2</v>
      </c>
      <c r="H48" s="150">
        <f t="shared" si="1"/>
        <v>4.8648648648648651E-2</v>
      </c>
      <c r="I48" s="197">
        <v>3130740</v>
      </c>
      <c r="J48" s="197">
        <v>2599430</v>
      </c>
      <c r="K48" s="197">
        <f t="shared" si="2"/>
        <v>195671.25</v>
      </c>
      <c r="L48" s="197">
        <f t="shared" si="3"/>
        <v>288825.55555555556</v>
      </c>
      <c r="M48" s="149">
        <v>391</v>
      </c>
      <c r="N48" s="149">
        <v>58</v>
      </c>
      <c r="O48" s="149">
        <v>36</v>
      </c>
      <c r="P48" s="150">
        <f t="shared" si="4"/>
        <v>0.14833759590792839</v>
      </c>
      <c r="Q48" s="150">
        <f t="shared" si="5"/>
        <v>9.2071611253196933E-2</v>
      </c>
      <c r="R48" s="197">
        <v>18969450</v>
      </c>
      <c r="S48" s="197">
        <v>17856260</v>
      </c>
      <c r="T48" s="197">
        <f t="shared" si="6"/>
        <v>327059.4827586207</v>
      </c>
      <c r="U48" s="197">
        <f t="shared" si="7"/>
        <v>496007.22222222225</v>
      </c>
      <c r="V48" s="149">
        <v>25224</v>
      </c>
      <c r="W48" s="149">
        <v>772</v>
      </c>
      <c r="X48" s="149">
        <v>393</v>
      </c>
      <c r="Y48" s="150">
        <f t="shared" si="8"/>
        <v>3.0605772280367902E-2</v>
      </c>
      <c r="Z48" s="150">
        <f t="shared" si="9"/>
        <v>1.5580399619410086E-2</v>
      </c>
      <c r="AA48" s="197">
        <v>173237590</v>
      </c>
      <c r="AB48" s="197">
        <v>137682180</v>
      </c>
      <c r="AC48" s="197">
        <f t="shared" si="10"/>
        <v>224401.02331606217</v>
      </c>
      <c r="AD48" s="197">
        <f t="shared" si="11"/>
        <v>350336.33587786258</v>
      </c>
      <c r="AE48" s="149">
        <v>16799</v>
      </c>
      <c r="AF48" s="149">
        <v>1189</v>
      </c>
      <c r="AG48" s="149">
        <v>733</v>
      </c>
      <c r="AH48" s="150">
        <f t="shared" si="12"/>
        <v>7.0778022501339369E-2</v>
      </c>
      <c r="AI48" s="150">
        <f t="shared" si="13"/>
        <v>4.3633549616048574E-2</v>
      </c>
      <c r="AJ48" s="197">
        <v>306023210</v>
      </c>
      <c r="AK48" s="197">
        <v>247698460</v>
      </c>
      <c r="AL48" s="197">
        <f t="shared" si="14"/>
        <v>257378.64592094196</v>
      </c>
      <c r="AM48" s="197">
        <f t="shared" si="15"/>
        <v>337924.22919508867</v>
      </c>
      <c r="AN48" s="149">
        <v>10189</v>
      </c>
      <c r="AO48" s="149">
        <v>1657</v>
      </c>
      <c r="AP48" s="149">
        <v>1191</v>
      </c>
      <c r="AQ48" s="150">
        <f t="shared" si="16"/>
        <v>0.16262636176268525</v>
      </c>
      <c r="AR48" s="150">
        <f t="shared" si="17"/>
        <v>0.11689076455000491</v>
      </c>
      <c r="AS48" s="197">
        <v>432878890</v>
      </c>
      <c r="AT48" s="197">
        <v>383698430</v>
      </c>
      <c r="AU48" s="197">
        <f t="shared" si="18"/>
        <v>261242.54073627037</v>
      </c>
      <c r="AV48" s="197">
        <f t="shared" si="19"/>
        <v>322164.9286314022</v>
      </c>
      <c r="AW48" s="149">
        <v>4779</v>
      </c>
      <c r="AX48" s="149">
        <v>1310</v>
      </c>
      <c r="AY48" s="149">
        <v>1006</v>
      </c>
      <c r="AZ48" s="150">
        <f t="shared" si="20"/>
        <v>0.27411592383343797</v>
      </c>
      <c r="BA48" s="150">
        <f t="shared" si="21"/>
        <v>0.21050428960033479</v>
      </c>
      <c r="BB48" s="197">
        <v>338589630</v>
      </c>
      <c r="BC48" s="197">
        <v>306640290</v>
      </c>
      <c r="BD48" s="197">
        <f t="shared" si="22"/>
        <v>258465.36641221374</v>
      </c>
      <c r="BE48" s="197">
        <f t="shared" si="23"/>
        <v>304811.42147117294</v>
      </c>
      <c r="BF48" s="149">
        <v>1709</v>
      </c>
      <c r="BG48" s="149">
        <v>652</v>
      </c>
      <c r="BH48" s="149">
        <v>518</v>
      </c>
      <c r="BI48" s="150">
        <f t="shared" si="24"/>
        <v>0.38150965476887067</v>
      </c>
      <c r="BJ48" s="150">
        <f t="shared" si="25"/>
        <v>0.30310122878876539</v>
      </c>
      <c r="BK48" s="197">
        <v>196716190</v>
      </c>
      <c r="BL48" s="197">
        <v>178472340</v>
      </c>
      <c r="BM48" s="197">
        <f t="shared" si="26"/>
        <v>301711.94785276073</v>
      </c>
      <c r="BN48" s="197">
        <f t="shared" si="27"/>
        <v>344541.19691119692</v>
      </c>
      <c r="BO48" s="149">
        <f t="shared" si="43"/>
        <v>59276</v>
      </c>
      <c r="BP48" s="149">
        <f t="shared" si="43"/>
        <v>5654</v>
      </c>
      <c r="BQ48" s="149">
        <f t="shared" si="43"/>
        <v>3886</v>
      </c>
      <c r="BR48" s="150">
        <f t="shared" si="30"/>
        <v>9.5384303934138603E-2</v>
      </c>
      <c r="BS48" s="150">
        <f t="shared" si="31"/>
        <v>6.5557729941291581E-2</v>
      </c>
      <c r="BT48" s="197">
        <f t="shared" si="44"/>
        <v>1469545700</v>
      </c>
      <c r="BU48" s="197">
        <f t="shared" si="44"/>
        <v>1274647390</v>
      </c>
      <c r="BV48" s="197">
        <f t="shared" si="33"/>
        <v>259912.57516802265</v>
      </c>
      <c r="BW48" s="197">
        <f t="shared" si="34"/>
        <v>328010.13638703036</v>
      </c>
      <c r="BY48" s="113" t="str">
        <f t="shared" si="35"/>
        <v>泉佐野市</v>
      </c>
      <c r="BZ48" s="114">
        <f t="shared" si="36"/>
        <v>9.9315305346151184E-2</v>
      </c>
      <c r="CA48" s="253">
        <f t="shared" si="37"/>
        <v>9.9000000000000005E-2</v>
      </c>
      <c r="CB48" s="113" t="str">
        <f t="shared" si="38"/>
        <v>高槻市</v>
      </c>
      <c r="CC48" s="114">
        <f t="shared" si="39"/>
        <v>6.2478221478848697E-2</v>
      </c>
      <c r="CD48" s="114">
        <f t="shared" si="40"/>
        <v>6.2E-2</v>
      </c>
      <c r="CE48" s="115"/>
      <c r="CF48" s="114">
        <f t="shared" si="41"/>
        <v>0.107</v>
      </c>
      <c r="CG48" s="114">
        <f t="shared" si="42"/>
        <v>7.0000000000000007E-2</v>
      </c>
      <c r="CH48" s="113">
        <v>0</v>
      </c>
    </row>
    <row r="49" spans="2:86" s="20" customFormat="1" ht="12">
      <c r="B49" s="148">
        <v>43</v>
      </c>
      <c r="C49" s="151" t="s">
        <v>11</v>
      </c>
      <c r="D49" s="149">
        <v>139</v>
      </c>
      <c r="E49" s="149">
        <v>26</v>
      </c>
      <c r="F49" s="149">
        <v>14</v>
      </c>
      <c r="G49" s="150">
        <f t="shared" si="0"/>
        <v>0.18705035971223022</v>
      </c>
      <c r="H49" s="150">
        <f t="shared" si="1"/>
        <v>0.10071942446043165</v>
      </c>
      <c r="I49" s="197">
        <v>9003840</v>
      </c>
      <c r="J49" s="197">
        <v>7708980</v>
      </c>
      <c r="K49" s="197">
        <f t="shared" si="2"/>
        <v>346301.53846153844</v>
      </c>
      <c r="L49" s="197">
        <f t="shared" si="3"/>
        <v>550641.42857142852</v>
      </c>
      <c r="M49" s="149">
        <v>237</v>
      </c>
      <c r="N49" s="149">
        <v>35</v>
      </c>
      <c r="O49" s="149">
        <v>20</v>
      </c>
      <c r="P49" s="150">
        <f t="shared" si="4"/>
        <v>0.14767932489451477</v>
      </c>
      <c r="Q49" s="150">
        <f t="shared" si="5"/>
        <v>8.4388185654008435E-2</v>
      </c>
      <c r="R49" s="197">
        <v>10492300</v>
      </c>
      <c r="S49" s="197">
        <v>9424540</v>
      </c>
      <c r="T49" s="197">
        <f t="shared" si="6"/>
        <v>299780</v>
      </c>
      <c r="U49" s="197">
        <f t="shared" si="7"/>
        <v>471227</v>
      </c>
      <c r="V49" s="149">
        <v>14997</v>
      </c>
      <c r="W49" s="149">
        <v>511</v>
      </c>
      <c r="X49" s="149">
        <v>255</v>
      </c>
      <c r="Y49" s="150">
        <f t="shared" si="8"/>
        <v>3.4073481362939258E-2</v>
      </c>
      <c r="Z49" s="150">
        <f t="shared" si="9"/>
        <v>1.7003400680136026E-2</v>
      </c>
      <c r="AA49" s="197">
        <v>130798230</v>
      </c>
      <c r="AB49" s="197">
        <v>102382760</v>
      </c>
      <c r="AC49" s="197">
        <f t="shared" si="10"/>
        <v>255965.22504892369</v>
      </c>
      <c r="AD49" s="197">
        <f t="shared" si="11"/>
        <v>401501.01960784313</v>
      </c>
      <c r="AE49" s="149">
        <v>10355</v>
      </c>
      <c r="AF49" s="149">
        <v>808</v>
      </c>
      <c r="AG49" s="149">
        <v>462</v>
      </c>
      <c r="AH49" s="150">
        <f t="shared" si="12"/>
        <v>7.8029937228392077E-2</v>
      </c>
      <c r="AI49" s="150">
        <f t="shared" si="13"/>
        <v>4.4616127474649929E-2</v>
      </c>
      <c r="AJ49" s="197">
        <v>210881290</v>
      </c>
      <c r="AK49" s="197">
        <v>168042320</v>
      </c>
      <c r="AL49" s="197">
        <f t="shared" si="14"/>
        <v>260991.69554455444</v>
      </c>
      <c r="AM49" s="197">
        <f t="shared" si="15"/>
        <v>363727.96536796534</v>
      </c>
      <c r="AN49" s="149">
        <v>6434</v>
      </c>
      <c r="AO49" s="149">
        <v>1165</v>
      </c>
      <c r="AP49" s="149">
        <v>772</v>
      </c>
      <c r="AQ49" s="150">
        <f t="shared" si="16"/>
        <v>0.18106931924152939</v>
      </c>
      <c r="AR49" s="150">
        <f t="shared" si="17"/>
        <v>0.11998756605533105</v>
      </c>
      <c r="AS49" s="197">
        <v>315158480</v>
      </c>
      <c r="AT49" s="197">
        <v>273838000</v>
      </c>
      <c r="AU49" s="197">
        <f t="shared" si="18"/>
        <v>270522.30042918457</v>
      </c>
      <c r="AV49" s="197">
        <f t="shared" si="19"/>
        <v>354712.43523316062</v>
      </c>
      <c r="AW49" s="149">
        <v>3041</v>
      </c>
      <c r="AX49" s="149">
        <v>903</v>
      </c>
      <c r="AY49" s="149">
        <v>667</v>
      </c>
      <c r="AZ49" s="150">
        <f t="shared" si="20"/>
        <v>0.2969417954620191</v>
      </c>
      <c r="BA49" s="150">
        <f t="shared" si="21"/>
        <v>0.21933574482078264</v>
      </c>
      <c r="BB49" s="197">
        <v>273449670</v>
      </c>
      <c r="BC49" s="197">
        <v>237276170</v>
      </c>
      <c r="BD49" s="197">
        <f t="shared" si="22"/>
        <v>302823.55481727573</v>
      </c>
      <c r="BE49" s="197">
        <f t="shared" si="23"/>
        <v>355736.38680659671</v>
      </c>
      <c r="BF49" s="149">
        <v>1112</v>
      </c>
      <c r="BG49" s="149">
        <v>445</v>
      </c>
      <c r="BH49" s="149">
        <v>353</v>
      </c>
      <c r="BI49" s="150">
        <f t="shared" si="24"/>
        <v>0.40017985611510792</v>
      </c>
      <c r="BJ49" s="150">
        <f t="shared" si="25"/>
        <v>0.31744604316546765</v>
      </c>
      <c r="BK49" s="197">
        <v>139636830</v>
      </c>
      <c r="BL49" s="197">
        <v>130515930</v>
      </c>
      <c r="BM49" s="197">
        <f t="shared" si="26"/>
        <v>313790.62921348313</v>
      </c>
      <c r="BN49" s="197">
        <f t="shared" si="27"/>
        <v>369733.51274787536</v>
      </c>
      <c r="BO49" s="149">
        <f t="shared" si="43"/>
        <v>36315</v>
      </c>
      <c r="BP49" s="149">
        <f t="shared" si="43"/>
        <v>3893</v>
      </c>
      <c r="BQ49" s="149">
        <f t="shared" si="43"/>
        <v>2543</v>
      </c>
      <c r="BR49" s="150">
        <f t="shared" si="30"/>
        <v>0.10720088117857635</v>
      </c>
      <c r="BS49" s="150">
        <f t="shared" si="31"/>
        <v>7.0026159988985273E-2</v>
      </c>
      <c r="BT49" s="197">
        <f t="shared" si="44"/>
        <v>1089420640</v>
      </c>
      <c r="BU49" s="197">
        <f t="shared" si="44"/>
        <v>929188700</v>
      </c>
      <c r="BV49" s="197">
        <f t="shared" si="33"/>
        <v>279840.90418700234</v>
      </c>
      <c r="BW49" s="197">
        <f t="shared" si="34"/>
        <v>365390.75894612662</v>
      </c>
      <c r="BY49" s="113" t="str">
        <f t="shared" si="35"/>
        <v>西成区</v>
      </c>
      <c r="BZ49" s="114">
        <f t="shared" si="36"/>
        <v>9.8544613710554951E-2</v>
      </c>
      <c r="CA49" s="253">
        <f t="shared" si="37"/>
        <v>9.9000000000000005E-2</v>
      </c>
      <c r="CB49" s="113" t="str">
        <f t="shared" si="38"/>
        <v>住之江区</v>
      </c>
      <c r="CC49" s="114">
        <f t="shared" si="39"/>
        <v>6.2462916014887536E-2</v>
      </c>
      <c r="CD49" s="114">
        <f t="shared" si="40"/>
        <v>6.2E-2</v>
      </c>
      <c r="CE49" s="115"/>
      <c r="CF49" s="114">
        <f t="shared" si="41"/>
        <v>0.107</v>
      </c>
      <c r="CG49" s="114">
        <f t="shared" si="42"/>
        <v>7.0000000000000007E-2</v>
      </c>
      <c r="CH49" s="113">
        <v>0</v>
      </c>
    </row>
    <row r="50" spans="2:86" s="20" customFormat="1" ht="12">
      <c r="B50" s="148">
        <v>44</v>
      </c>
      <c r="C50" s="151" t="s">
        <v>23</v>
      </c>
      <c r="D50" s="149">
        <v>53</v>
      </c>
      <c r="E50" s="149">
        <v>9</v>
      </c>
      <c r="F50" s="149">
        <v>5</v>
      </c>
      <c r="G50" s="150">
        <f t="shared" si="0"/>
        <v>0.16981132075471697</v>
      </c>
      <c r="H50" s="150">
        <f t="shared" si="1"/>
        <v>9.4339622641509441E-2</v>
      </c>
      <c r="I50" s="197">
        <v>3175780</v>
      </c>
      <c r="J50" s="197">
        <v>3044470</v>
      </c>
      <c r="K50" s="197">
        <f t="shared" si="2"/>
        <v>352864.44444444444</v>
      </c>
      <c r="L50" s="197">
        <f t="shared" si="3"/>
        <v>608894</v>
      </c>
      <c r="M50" s="149">
        <v>119</v>
      </c>
      <c r="N50" s="149">
        <v>20</v>
      </c>
      <c r="O50" s="149">
        <v>16</v>
      </c>
      <c r="P50" s="150">
        <f t="shared" si="4"/>
        <v>0.16806722689075632</v>
      </c>
      <c r="Q50" s="150">
        <f t="shared" si="5"/>
        <v>0.13445378151260504</v>
      </c>
      <c r="R50" s="197">
        <v>5939270</v>
      </c>
      <c r="S50" s="197">
        <v>5435940</v>
      </c>
      <c r="T50" s="197">
        <f t="shared" si="6"/>
        <v>296963.5</v>
      </c>
      <c r="U50" s="197">
        <f t="shared" si="7"/>
        <v>339746.25</v>
      </c>
      <c r="V50" s="149">
        <v>17086</v>
      </c>
      <c r="W50" s="149">
        <v>657</v>
      </c>
      <c r="X50" s="149">
        <v>445</v>
      </c>
      <c r="Y50" s="150">
        <f t="shared" si="8"/>
        <v>3.8452534238557885E-2</v>
      </c>
      <c r="Z50" s="150">
        <f t="shared" si="9"/>
        <v>2.6044714971321551E-2</v>
      </c>
      <c r="AA50" s="197">
        <v>233671850</v>
      </c>
      <c r="AB50" s="197">
        <v>181287430</v>
      </c>
      <c r="AC50" s="197">
        <f t="shared" si="10"/>
        <v>355664.91628614918</v>
      </c>
      <c r="AD50" s="197">
        <f t="shared" si="11"/>
        <v>407387.48314606742</v>
      </c>
      <c r="AE50" s="149">
        <v>12217</v>
      </c>
      <c r="AF50" s="149">
        <v>1099</v>
      </c>
      <c r="AG50" s="149">
        <v>774</v>
      </c>
      <c r="AH50" s="150">
        <f t="shared" si="12"/>
        <v>8.9956617827617255E-2</v>
      </c>
      <c r="AI50" s="150">
        <f t="shared" si="13"/>
        <v>6.3354342309896047E-2</v>
      </c>
      <c r="AJ50" s="197">
        <v>378128560</v>
      </c>
      <c r="AK50" s="197">
        <v>308022500</v>
      </c>
      <c r="AL50" s="197">
        <f t="shared" si="14"/>
        <v>344066.02365787077</v>
      </c>
      <c r="AM50" s="197">
        <f t="shared" si="15"/>
        <v>397961.88630490954</v>
      </c>
      <c r="AN50" s="149">
        <v>7411</v>
      </c>
      <c r="AO50" s="149">
        <v>1412</v>
      </c>
      <c r="AP50" s="149">
        <v>1062</v>
      </c>
      <c r="AQ50" s="150">
        <f t="shared" si="16"/>
        <v>0.19052759411685333</v>
      </c>
      <c r="AR50" s="150">
        <f t="shared" si="17"/>
        <v>0.14330049925785993</v>
      </c>
      <c r="AS50" s="197">
        <v>501891280</v>
      </c>
      <c r="AT50" s="197">
        <v>429982800</v>
      </c>
      <c r="AU50" s="197">
        <f t="shared" si="18"/>
        <v>355447.0821529745</v>
      </c>
      <c r="AV50" s="197">
        <f t="shared" si="19"/>
        <v>404880.22598870058</v>
      </c>
      <c r="AW50" s="149">
        <v>3232</v>
      </c>
      <c r="AX50" s="149">
        <v>1059</v>
      </c>
      <c r="AY50" s="149">
        <v>844</v>
      </c>
      <c r="AZ50" s="150">
        <f t="shared" si="20"/>
        <v>0.3276608910891089</v>
      </c>
      <c r="BA50" s="150">
        <f t="shared" si="21"/>
        <v>0.26113861386138615</v>
      </c>
      <c r="BB50" s="197">
        <v>366102200</v>
      </c>
      <c r="BC50" s="197">
        <v>335139590</v>
      </c>
      <c r="BD50" s="197">
        <f t="shared" si="22"/>
        <v>345705.5712936733</v>
      </c>
      <c r="BE50" s="197">
        <f t="shared" si="23"/>
        <v>397084.82227488153</v>
      </c>
      <c r="BF50" s="149">
        <v>1142</v>
      </c>
      <c r="BG50" s="149">
        <v>486</v>
      </c>
      <c r="BH50" s="149">
        <v>406</v>
      </c>
      <c r="BI50" s="150">
        <f t="shared" si="24"/>
        <v>0.42556917688266199</v>
      </c>
      <c r="BJ50" s="150">
        <f t="shared" si="25"/>
        <v>0.35551663747810858</v>
      </c>
      <c r="BK50" s="197">
        <v>187120770</v>
      </c>
      <c r="BL50" s="197">
        <v>174447760</v>
      </c>
      <c r="BM50" s="197">
        <f t="shared" si="26"/>
        <v>385022.16049382713</v>
      </c>
      <c r="BN50" s="197">
        <f t="shared" si="27"/>
        <v>429674.28571428574</v>
      </c>
      <c r="BO50" s="149">
        <f t="shared" si="43"/>
        <v>41260</v>
      </c>
      <c r="BP50" s="149">
        <f t="shared" si="43"/>
        <v>4742</v>
      </c>
      <c r="BQ50" s="149">
        <f t="shared" si="43"/>
        <v>3552</v>
      </c>
      <c r="BR50" s="150">
        <f t="shared" si="30"/>
        <v>0.11492971400872516</v>
      </c>
      <c r="BS50" s="150">
        <f t="shared" si="31"/>
        <v>8.6088221037324289E-2</v>
      </c>
      <c r="BT50" s="197">
        <f t="shared" si="44"/>
        <v>1676029710</v>
      </c>
      <c r="BU50" s="197">
        <f t="shared" si="44"/>
        <v>1437360490</v>
      </c>
      <c r="BV50" s="197">
        <f t="shared" si="33"/>
        <v>353443.63348797977</v>
      </c>
      <c r="BW50" s="197">
        <f t="shared" si="34"/>
        <v>404662.3001126126</v>
      </c>
      <c r="BY50" s="113" t="str">
        <f t="shared" si="35"/>
        <v>此花区</v>
      </c>
      <c r="BZ50" s="114">
        <f t="shared" si="36"/>
        <v>9.715857011915674E-2</v>
      </c>
      <c r="CA50" s="253">
        <f t="shared" si="37"/>
        <v>9.7000000000000003E-2</v>
      </c>
      <c r="CB50" s="113" t="str">
        <f t="shared" si="38"/>
        <v>和泉市</v>
      </c>
      <c r="CC50" s="114">
        <f t="shared" si="39"/>
        <v>6.2148816618423294E-2</v>
      </c>
      <c r="CD50" s="114">
        <f t="shared" si="40"/>
        <v>6.2E-2</v>
      </c>
      <c r="CE50" s="115"/>
      <c r="CF50" s="114">
        <f t="shared" si="41"/>
        <v>0.107</v>
      </c>
      <c r="CG50" s="114">
        <f t="shared" si="42"/>
        <v>7.0000000000000007E-2</v>
      </c>
      <c r="CH50" s="113">
        <v>0</v>
      </c>
    </row>
    <row r="51" spans="2:86" s="20" customFormat="1" ht="12">
      <c r="B51" s="148">
        <v>45</v>
      </c>
      <c r="C51" s="151" t="s">
        <v>49</v>
      </c>
      <c r="D51" s="149">
        <v>97</v>
      </c>
      <c r="E51" s="149">
        <v>13</v>
      </c>
      <c r="F51" s="149">
        <v>4</v>
      </c>
      <c r="G51" s="150">
        <f t="shared" si="0"/>
        <v>0.13402061855670103</v>
      </c>
      <c r="H51" s="150">
        <f t="shared" si="1"/>
        <v>4.1237113402061855E-2</v>
      </c>
      <c r="I51" s="197">
        <v>10822310</v>
      </c>
      <c r="J51" s="197">
        <v>3490680</v>
      </c>
      <c r="K51" s="197">
        <f t="shared" si="2"/>
        <v>832485.38461538462</v>
      </c>
      <c r="L51" s="197">
        <f t="shared" si="3"/>
        <v>872670</v>
      </c>
      <c r="M51" s="149">
        <v>181</v>
      </c>
      <c r="N51" s="149">
        <v>26</v>
      </c>
      <c r="O51" s="149">
        <v>10</v>
      </c>
      <c r="P51" s="150">
        <f t="shared" si="4"/>
        <v>0.143646408839779</v>
      </c>
      <c r="Q51" s="150">
        <f t="shared" si="5"/>
        <v>5.5248618784530384E-2</v>
      </c>
      <c r="R51" s="197">
        <v>8324530</v>
      </c>
      <c r="S51" s="197">
        <v>7010600</v>
      </c>
      <c r="T51" s="197">
        <f t="shared" si="6"/>
        <v>320174.23076923075</v>
      </c>
      <c r="U51" s="197">
        <f t="shared" si="7"/>
        <v>701060</v>
      </c>
      <c r="V51" s="149">
        <v>5549</v>
      </c>
      <c r="W51" s="149">
        <v>205</v>
      </c>
      <c r="X51" s="149">
        <v>123</v>
      </c>
      <c r="Y51" s="150">
        <f t="shared" si="8"/>
        <v>3.6943593440259506E-2</v>
      </c>
      <c r="Z51" s="150">
        <f t="shared" si="9"/>
        <v>2.2166156064155704E-2</v>
      </c>
      <c r="AA51" s="197">
        <v>58048060</v>
      </c>
      <c r="AB51" s="197">
        <v>51511210</v>
      </c>
      <c r="AC51" s="197">
        <f t="shared" si="10"/>
        <v>283161.26829268294</v>
      </c>
      <c r="AD51" s="197">
        <f t="shared" si="11"/>
        <v>418790.32520325202</v>
      </c>
      <c r="AE51" s="149">
        <v>4270</v>
      </c>
      <c r="AF51" s="149">
        <v>330</v>
      </c>
      <c r="AG51" s="149">
        <v>191</v>
      </c>
      <c r="AH51" s="150">
        <f t="shared" si="12"/>
        <v>7.7283372365339581E-2</v>
      </c>
      <c r="AI51" s="150">
        <f t="shared" si="13"/>
        <v>4.4730679156908662E-2</v>
      </c>
      <c r="AJ51" s="197">
        <v>83573740</v>
      </c>
      <c r="AK51" s="197">
        <v>67991360</v>
      </c>
      <c r="AL51" s="197">
        <f t="shared" si="14"/>
        <v>253253.75757575757</v>
      </c>
      <c r="AM51" s="197">
        <f t="shared" si="15"/>
        <v>355975.70680628275</v>
      </c>
      <c r="AN51" s="149">
        <v>2697</v>
      </c>
      <c r="AO51" s="149">
        <v>400</v>
      </c>
      <c r="AP51" s="149">
        <v>262</v>
      </c>
      <c r="AQ51" s="150">
        <f t="shared" si="16"/>
        <v>0.14831294030404152</v>
      </c>
      <c r="AR51" s="150">
        <f t="shared" si="17"/>
        <v>9.7144975899147196E-2</v>
      </c>
      <c r="AS51" s="197">
        <v>123598160</v>
      </c>
      <c r="AT51" s="197">
        <v>100987650</v>
      </c>
      <c r="AU51" s="197">
        <f t="shared" si="18"/>
        <v>308995.40000000002</v>
      </c>
      <c r="AV51" s="197">
        <f t="shared" si="19"/>
        <v>385449.04580152669</v>
      </c>
      <c r="AW51" s="149">
        <v>1268</v>
      </c>
      <c r="AX51" s="149">
        <v>331</v>
      </c>
      <c r="AY51" s="149">
        <v>237</v>
      </c>
      <c r="AZ51" s="150">
        <f t="shared" si="20"/>
        <v>0.26104100946372238</v>
      </c>
      <c r="BA51" s="150">
        <f t="shared" si="21"/>
        <v>0.18690851735015773</v>
      </c>
      <c r="BB51" s="197">
        <v>108698290</v>
      </c>
      <c r="BC51" s="197">
        <v>93223210</v>
      </c>
      <c r="BD51" s="197">
        <f t="shared" si="22"/>
        <v>328393.6253776435</v>
      </c>
      <c r="BE51" s="197">
        <f t="shared" si="23"/>
        <v>393346.87763713079</v>
      </c>
      <c r="BF51" s="149">
        <v>397</v>
      </c>
      <c r="BG51" s="149">
        <v>131</v>
      </c>
      <c r="BH51" s="149">
        <v>105</v>
      </c>
      <c r="BI51" s="150">
        <f t="shared" si="24"/>
        <v>0.32997481108312343</v>
      </c>
      <c r="BJ51" s="150">
        <f t="shared" si="25"/>
        <v>0.26448362720403024</v>
      </c>
      <c r="BK51" s="197">
        <v>62078020</v>
      </c>
      <c r="BL51" s="197">
        <v>47079330</v>
      </c>
      <c r="BM51" s="197">
        <f t="shared" si="26"/>
        <v>473878.01526717556</v>
      </c>
      <c r="BN51" s="197">
        <f t="shared" si="27"/>
        <v>448374.57142857142</v>
      </c>
      <c r="BO51" s="149">
        <f t="shared" si="43"/>
        <v>14459</v>
      </c>
      <c r="BP51" s="149">
        <f t="shared" si="43"/>
        <v>1436</v>
      </c>
      <c r="BQ51" s="149">
        <f t="shared" si="43"/>
        <v>932</v>
      </c>
      <c r="BR51" s="150">
        <f t="shared" si="30"/>
        <v>9.9315305346151184E-2</v>
      </c>
      <c r="BS51" s="150">
        <f t="shared" si="31"/>
        <v>6.4458122968393386E-2</v>
      </c>
      <c r="BT51" s="197">
        <f t="shared" si="44"/>
        <v>455143110</v>
      </c>
      <c r="BU51" s="197">
        <f t="shared" si="44"/>
        <v>371294040</v>
      </c>
      <c r="BV51" s="197">
        <f t="shared" si="33"/>
        <v>316952.02646239556</v>
      </c>
      <c r="BW51" s="197">
        <f t="shared" si="34"/>
        <v>398384.16309012874</v>
      </c>
      <c r="BY51" s="113" t="str">
        <f t="shared" si="35"/>
        <v>住之江区</v>
      </c>
      <c r="BZ51" s="114">
        <f t="shared" si="36"/>
        <v>9.5474405307729646E-2</v>
      </c>
      <c r="CA51" s="253">
        <f t="shared" si="37"/>
        <v>9.5000000000000001E-2</v>
      </c>
      <c r="CB51" s="113" t="str">
        <f t="shared" si="38"/>
        <v>堺市東区</v>
      </c>
      <c r="CC51" s="114">
        <f t="shared" si="39"/>
        <v>6.1435973353071799E-2</v>
      </c>
      <c r="CD51" s="114">
        <f t="shared" si="40"/>
        <v>6.0999999999999999E-2</v>
      </c>
      <c r="CE51" s="115"/>
      <c r="CF51" s="114">
        <f t="shared" si="41"/>
        <v>0.107</v>
      </c>
      <c r="CG51" s="114">
        <f t="shared" si="42"/>
        <v>7.0000000000000007E-2</v>
      </c>
      <c r="CH51" s="113">
        <v>0</v>
      </c>
    </row>
    <row r="52" spans="2:86" s="20" customFormat="1" ht="12">
      <c r="B52" s="148">
        <v>46</v>
      </c>
      <c r="C52" s="151" t="s">
        <v>27</v>
      </c>
      <c r="D52" s="149">
        <v>102</v>
      </c>
      <c r="E52" s="149">
        <v>18</v>
      </c>
      <c r="F52" s="149">
        <v>8</v>
      </c>
      <c r="G52" s="150">
        <f t="shared" si="0"/>
        <v>0.17647058823529413</v>
      </c>
      <c r="H52" s="150">
        <f t="shared" si="1"/>
        <v>7.8431372549019607E-2</v>
      </c>
      <c r="I52" s="197">
        <v>4172640</v>
      </c>
      <c r="J52" s="197">
        <v>2254070</v>
      </c>
      <c r="K52" s="197">
        <f t="shared" si="2"/>
        <v>231813.33333333334</v>
      </c>
      <c r="L52" s="197">
        <f t="shared" si="3"/>
        <v>281758.75</v>
      </c>
      <c r="M52" s="149">
        <v>164</v>
      </c>
      <c r="N52" s="149">
        <v>27</v>
      </c>
      <c r="O52" s="149">
        <v>13</v>
      </c>
      <c r="P52" s="150">
        <f t="shared" si="4"/>
        <v>0.16463414634146342</v>
      </c>
      <c r="Q52" s="150">
        <f t="shared" si="5"/>
        <v>7.926829268292683E-2</v>
      </c>
      <c r="R52" s="197">
        <v>6648610</v>
      </c>
      <c r="S52" s="197">
        <v>5858640</v>
      </c>
      <c r="T52" s="197">
        <f t="shared" si="6"/>
        <v>246244.8148148148</v>
      </c>
      <c r="U52" s="197">
        <f t="shared" si="7"/>
        <v>450664.61538461538</v>
      </c>
      <c r="V52" s="149">
        <v>7103</v>
      </c>
      <c r="W52" s="149">
        <v>329</v>
      </c>
      <c r="X52" s="149">
        <v>110</v>
      </c>
      <c r="Y52" s="150">
        <f t="shared" si="8"/>
        <v>4.6318456990004225E-2</v>
      </c>
      <c r="Z52" s="150">
        <f t="shared" si="9"/>
        <v>1.5486414191186822E-2</v>
      </c>
      <c r="AA52" s="197">
        <v>78735380</v>
      </c>
      <c r="AB52" s="197">
        <v>44412320</v>
      </c>
      <c r="AC52" s="197">
        <f t="shared" si="10"/>
        <v>239317.26443768997</v>
      </c>
      <c r="AD52" s="197">
        <f t="shared" si="11"/>
        <v>403748.36363636365</v>
      </c>
      <c r="AE52" s="149">
        <v>5201</v>
      </c>
      <c r="AF52" s="149">
        <v>486</v>
      </c>
      <c r="AG52" s="149">
        <v>213</v>
      </c>
      <c r="AH52" s="150">
        <f t="shared" si="12"/>
        <v>9.3443568544510677E-2</v>
      </c>
      <c r="AI52" s="150">
        <f t="shared" si="13"/>
        <v>4.0953662757162085E-2</v>
      </c>
      <c r="AJ52" s="197">
        <v>121408870</v>
      </c>
      <c r="AK52" s="197">
        <v>75302390</v>
      </c>
      <c r="AL52" s="197">
        <f t="shared" si="14"/>
        <v>249812.48971193415</v>
      </c>
      <c r="AM52" s="197">
        <f t="shared" si="15"/>
        <v>353532.34741784038</v>
      </c>
      <c r="AN52" s="149">
        <v>3434</v>
      </c>
      <c r="AO52" s="149">
        <v>562</v>
      </c>
      <c r="AP52" s="149">
        <v>280</v>
      </c>
      <c r="AQ52" s="150">
        <f t="shared" si="16"/>
        <v>0.16365754222481071</v>
      </c>
      <c r="AR52" s="150">
        <f t="shared" si="17"/>
        <v>8.1537565521258001E-2</v>
      </c>
      <c r="AS52" s="197">
        <v>129694960</v>
      </c>
      <c r="AT52" s="197">
        <v>97456210</v>
      </c>
      <c r="AU52" s="197">
        <f t="shared" si="18"/>
        <v>230773.95017793594</v>
      </c>
      <c r="AV52" s="197">
        <f t="shared" si="19"/>
        <v>348057.89285714284</v>
      </c>
      <c r="AW52" s="149">
        <v>1662</v>
      </c>
      <c r="AX52" s="149">
        <v>425</v>
      </c>
      <c r="AY52" s="149">
        <v>251</v>
      </c>
      <c r="AZ52" s="150">
        <f t="shared" si="20"/>
        <v>0.25571600481347773</v>
      </c>
      <c r="BA52" s="150">
        <f t="shared" si="21"/>
        <v>0.15102286401925391</v>
      </c>
      <c r="BB52" s="197">
        <v>119524320</v>
      </c>
      <c r="BC52" s="197">
        <v>92368750</v>
      </c>
      <c r="BD52" s="197">
        <f t="shared" si="22"/>
        <v>281233.69411764707</v>
      </c>
      <c r="BE52" s="197">
        <f t="shared" si="23"/>
        <v>368002.98804780876</v>
      </c>
      <c r="BF52" s="149">
        <v>593</v>
      </c>
      <c r="BG52" s="149">
        <v>168</v>
      </c>
      <c r="BH52" s="149">
        <v>109</v>
      </c>
      <c r="BI52" s="150">
        <f t="shared" si="24"/>
        <v>0.28330522765598654</v>
      </c>
      <c r="BJ52" s="150">
        <f t="shared" si="25"/>
        <v>0.18381112984822934</v>
      </c>
      <c r="BK52" s="197">
        <v>56529110</v>
      </c>
      <c r="BL52" s="197">
        <v>48301060</v>
      </c>
      <c r="BM52" s="197">
        <f t="shared" si="26"/>
        <v>336482.79761904763</v>
      </c>
      <c r="BN52" s="197">
        <f t="shared" si="27"/>
        <v>443128.99082568806</v>
      </c>
      <c r="BO52" s="149">
        <f t="shared" si="43"/>
        <v>18259</v>
      </c>
      <c r="BP52" s="149">
        <f t="shared" si="43"/>
        <v>2015</v>
      </c>
      <c r="BQ52" s="149">
        <f t="shared" si="43"/>
        <v>984</v>
      </c>
      <c r="BR52" s="150">
        <f t="shared" si="30"/>
        <v>0.11035653650254669</v>
      </c>
      <c r="BS52" s="150">
        <f t="shared" si="31"/>
        <v>5.38912317213429E-2</v>
      </c>
      <c r="BT52" s="197">
        <f t="shared" si="44"/>
        <v>516713890</v>
      </c>
      <c r="BU52" s="197">
        <f t="shared" si="44"/>
        <v>365953440</v>
      </c>
      <c r="BV52" s="197">
        <f t="shared" si="33"/>
        <v>256433.69230769231</v>
      </c>
      <c r="BW52" s="197">
        <f t="shared" si="34"/>
        <v>371903.90243902442</v>
      </c>
      <c r="BY52" s="113" t="str">
        <f t="shared" si="35"/>
        <v>枚方市</v>
      </c>
      <c r="BZ52" s="114">
        <f t="shared" si="36"/>
        <v>9.5384303934138603E-2</v>
      </c>
      <c r="CA52" s="253">
        <f t="shared" si="37"/>
        <v>9.5000000000000001E-2</v>
      </c>
      <c r="CB52" s="113" t="str">
        <f t="shared" si="38"/>
        <v>松原市</v>
      </c>
      <c r="CC52" s="114">
        <f t="shared" si="39"/>
        <v>6.0778443113772458E-2</v>
      </c>
      <c r="CD52" s="114">
        <f t="shared" si="40"/>
        <v>6.0999999999999999E-2</v>
      </c>
      <c r="CE52" s="115"/>
      <c r="CF52" s="114">
        <f t="shared" si="41"/>
        <v>0.107</v>
      </c>
      <c r="CG52" s="114">
        <f t="shared" si="42"/>
        <v>7.0000000000000007E-2</v>
      </c>
      <c r="CH52" s="113">
        <v>0</v>
      </c>
    </row>
    <row r="53" spans="2:86" s="20" customFormat="1" ht="12">
      <c r="B53" s="148">
        <v>47</v>
      </c>
      <c r="C53" s="151" t="s">
        <v>17</v>
      </c>
      <c r="D53" s="149">
        <v>104</v>
      </c>
      <c r="E53" s="149">
        <v>9</v>
      </c>
      <c r="F53" s="149">
        <v>5</v>
      </c>
      <c r="G53" s="150">
        <f t="shared" si="0"/>
        <v>8.6538461538461536E-2</v>
      </c>
      <c r="H53" s="150">
        <f t="shared" si="1"/>
        <v>4.807692307692308E-2</v>
      </c>
      <c r="I53" s="197">
        <v>3387100</v>
      </c>
      <c r="J53" s="197">
        <v>3333890</v>
      </c>
      <c r="K53" s="197">
        <f t="shared" si="2"/>
        <v>376344.44444444444</v>
      </c>
      <c r="L53" s="197">
        <f t="shared" si="3"/>
        <v>666778</v>
      </c>
      <c r="M53" s="149">
        <v>220</v>
      </c>
      <c r="N53" s="149">
        <v>31</v>
      </c>
      <c r="O53" s="149">
        <v>15</v>
      </c>
      <c r="P53" s="150">
        <f t="shared" si="4"/>
        <v>0.1409090909090909</v>
      </c>
      <c r="Q53" s="150">
        <f t="shared" si="5"/>
        <v>6.8181818181818177E-2</v>
      </c>
      <c r="R53" s="197">
        <v>10285540</v>
      </c>
      <c r="S53" s="197">
        <v>8153140</v>
      </c>
      <c r="T53" s="197">
        <f t="shared" si="6"/>
        <v>331791.61290322582</v>
      </c>
      <c r="U53" s="197">
        <f t="shared" si="7"/>
        <v>543542.66666666663</v>
      </c>
      <c r="V53" s="149">
        <v>16031</v>
      </c>
      <c r="W53" s="149">
        <v>568</v>
      </c>
      <c r="X53" s="149">
        <v>253</v>
      </c>
      <c r="Y53" s="150">
        <f t="shared" si="8"/>
        <v>3.5431351755972805E-2</v>
      </c>
      <c r="Z53" s="150">
        <f t="shared" si="9"/>
        <v>1.5781922525107604E-2</v>
      </c>
      <c r="AA53" s="197">
        <v>130756390</v>
      </c>
      <c r="AB53" s="197">
        <v>99805880</v>
      </c>
      <c r="AC53" s="197">
        <f t="shared" si="10"/>
        <v>230204.911971831</v>
      </c>
      <c r="AD53" s="197">
        <f t="shared" si="11"/>
        <v>394489.64426877472</v>
      </c>
      <c r="AE53" s="149">
        <v>10803</v>
      </c>
      <c r="AF53" s="149">
        <v>830</v>
      </c>
      <c r="AG53" s="149">
        <v>427</v>
      </c>
      <c r="AH53" s="150">
        <f t="shared" si="12"/>
        <v>7.6830510043506439E-2</v>
      </c>
      <c r="AI53" s="150">
        <f t="shared" si="13"/>
        <v>3.9526057576599091E-2</v>
      </c>
      <c r="AJ53" s="197">
        <v>211506340</v>
      </c>
      <c r="AK53" s="197">
        <v>155823290</v>
      </c>
      <c r="AL53" s="197">
        <f t="shared" si="14"/>
        <v>254826.9156626506</v>
      </c>
      <c r="AM53" s="197">
        <f t="shared" si="15"/>
        <v>364925.73770491802</v>
      </c>
      <c r="AN53" s="149">
        <v>6132</v>
      </c>
      <c r="AO53" s="149">
        <v>950</v>
      </c>
      <c r="AP53" s="149">
        <v>626</v>
      </c>
      <c r="AQ53" s="150">
        <f t="shared" si="16"/>
        <v>0.15492498369210697</v>
      </c>
      <c r="AR53" s="150">
        <f t="shared" si="17"/>
        <v>0.10208741030658838</v>
      </c>
      <c r="AS53" s="197">
        <v>263597060</v>
      </c>
      <c r="AT53" s="197">
        <v>228328800</v>
      </c>
      <c r="AU53" s="197">
        <f t="shared" si="18"/>
        <v>277470.5894736842</v>
      </c>
      <c r="AV53" s="197">
        <f t="shared" si="19"/>
        <v>364742.49201277958</v>
      </c>
      <c r="AW53" s="149">
        <v>2534</v>
      </c>
      <c r="AX53" s="149">
        <v>698</v>
      </c>
      <c r="AY53" s="149">
        <v>489</v>
      </c>
      <c r="AZ53" s="150">
        <f t="shared" si="20"/>
        <v>0.27545382794001577</v>
      </c>
      <c r="BA53" s="150">
        <f t="shared" si="21"/>
        <v>0.19297553275453827</v>
      </c>
      <c r="BB53" s="197">
        <v>198727550</v>
      </c>
      <c r="BC53" s="197">
        <v>175886780</v>
      </c>
      <c r="BD53" s="197">
        <f t="shared" si="22"/>
        <v>284709.95702005731</v>
      </c>
      <c r="BE53" s="197">
        <f t="shared" si="23"/>
        <v>359686.66666666669</v>
      </c>
      <c r="BF53" s="149">
        <v>917</v>
      </c>
      <c r="BG53" s="149">
        <v>305</v>
      </c>
      <c r="BH53" s="149">
        <v>255</v>
      </c>
      <c r="BI53" s="150">
        <f t="shared" si="24"/>
        <v>0.33260632497273718</v>
      </c>
      <c r="BJ53" s="150">
        <f t="shared" si="25"/>
        <v>0.2780806979280262</v>
      </c>
      <c r="BK53" s="197">
        <v>111348380</v>
      </c>
      <c r="BL53" s="197">
        <v>99637950</v>
      </c>
      <c r="BM53" s="197">
        <f t="shared" si="26"/>
        <v>365076.65573770495</v>
      </c>
      <c r="BN53" s="197">
        <f t="shared" si="27"/>
        <v>390737.0588235294</v>
      </c>
      <c r="BO53" s="149">
        <f t="shared" si="43"/>
        <v>36741</v>
      </c>
      <c r="BP53" s="149">
        <f t="shared" si="43"/>
        <v>3391</v>
      </c>
      <c r="BQ53" s="149">
        <f t="shared" si="43"/>
        <v>2070</v>
      </c>
      <c r="BR53" s="150">
        <f t="shared" si="30"/>
        <v>9.2294711630059062E-2</v>
      </c>
      <c r="BS53" s="150">
        <f t="shared" si="31"/>
        <v>5.6340328243651504E-2</v>
      </c>
      <c r="BT53" s="197">
        <f t="shared" si="44"/>
        <v>929608360</v>
      </c>
      <c r="BU53" s="197">
        <f t="shared" si="44"/>
        <v>770969730</v>
      </c>
      <c r="BV53" s="197">
        <f t="shared" si="33"/>
        <v>274139.88793866115</v>
      </c>
      <c r="BW53" s="197">
        <f t="shared" si="34"/>
        <v>372449.14492753625</v>
      </c>
      <c r="BY53" s="113" t="str">
        <f t="shared" si="35"/>
        <v>松原市</v>
      </c>
      <c r="BZ53" s="114">
        <f t="shared" si="36"/>
        <v>9.5109780439121758E-2</v>
      </c>
      <c r="CA53" s="253">
        <f t="shared" si="37"/>
        <v>9.5000000000000001E-2</v>
      </c>
      <c r="CB53" s="113" t="str">
        <f t="shared" si="38"/>
        <v>西区</v>
      </c>
      <c r="CC53" s="114">
        <f t="shared" si="39"/>
        <v>6.0251046025104602E-2</v>
      </c>
      <c r="CD53" s="114">
        <f t="shared" si="40"/>
        <v>0.06</v>
      </c>
      <c r="CE53" s="115"/>
      <c r="CF53" s="114">
        <f t="shared" si="41"/>
        <v>0.107</v>
      </c>
      <c r="CG53" s="114">
        <f t="shared" si="42"/>
        <v>7.0000000000000007E-2</v>
      </c>
      <c r="CH53" s="113">
        <v>0</v>
      </c>
    </row>
    <row r="54" spans="2:86" s="20" customFormat="1" ht="12">
      <c r="B54" s="148">
        <v>48</v>
      </c>
      <c r="C54" s="151" t="s">
        <v>28</v>
      </c>
      <c r="D54" s="149">
        <v>34</v>
      </c>
      <c r="E54" s="149">
        <v>6</v>
      </c>
      <c r="F54" s="149">
        <v>5</v>
      </c>
      <c r="G54" s="150">
        <f t="shared" si="0"/>
        <v>0.17647058823529413</v>
      </c>
      <c r="H54" s="150">
        <f t="shared" si="1"/>
        <v>0.14705882352941177</v>
      </c>
      <c r="I54" s="197">
        <v>1384540</v>
      </c>
      <c r="J54" s="197">
        <v>1355060</v>
      </c>
      <c r="K54" s="197">
        <f t="shared" si="2"/>
        <v>230756.66666666666</v>
      </c>
      <c r="L54" s="197">
        <f t="shared" si="3"/>
        <v>271012</v>
      </c>
      <c r="M54" s="149">
        <v>123</v>
      </c>
      <c r="N54" s="149">
        <v>11</v>
      </c>
      <c r="O54" s="149">
        <v>3</v>
      </c>
      <c r="P54" s="150">
        <f t="shared" si="4"/>
        <v>8.943089430894309E-2</v>
      </c>
      <c r="Q54" s="150">
        <f t="shared" si="5"/>
        <v>2.4390243902439025E-2</v>
      </c>
      <c r="R54" s="197">
        <v>2790350</v>
      </c>
      <c r="S54" s="197">
        <v>1709520</v>
      </c>
      <c r="T54" s="197">
        <f t="shared" si="6"/>
        <v>253668.18181818182</v>
      </c>
      <c r="U54" s="197">
        <f t="shared" si="7"/>
        <v>569840</v>
      </c>
      <c r="V54" s="149">
        <v>7990</v>
      </c>
      <c r="W54" s="149">
        <v>237</v>
      </c>
      <c r="X54" s="149">
        <v>93</v>
      </c>
      <c r="Y54" s="150">
        <f t="shared" si="8"/>
        <v>2.9662077596996246E-2</v>
      </c>
      <c r="Z54" s="150">
        <f t="shared" si="9"/>
        <v>1.1639549436795994E-2</v>
      </c>
      <c r="AA54" s="197">
        <v>47906150</v>
      </c>
      <c r="AB54" s="197">
        <v>33767710</v>
      </c>
      <c r="AC54" s="197">
        <f t="shared" si="10"/>
        <v>202135.65400843881</v>
      </c>
      <c r="AD54" s="197">
        <f t="shared" si="11"/>
        <v>363093.65591397847</v>
      </c>
      <c r="AE54" s="149">
        <v>5532</v>
      </c>
      <c r="AF54" s="149">
        <v>366</v>
      </c>
      <c r="AG54" s="149">
        <v>194</v>
      </c>
      <c r="AH54" s="150">
        <f t="shared" si="12"/>
        <v>6.6160520607375276E-2</v>
      </c>
      <c r="AI54" s="150">
        <f t="shared" si="13"/>
        <v>3.5068691250903831E-2</v>
      </c>
      <c r="AJ54" s="197">
        <v>95437660</v>
      </c>
      <c r="AK54" s="197">
        <v>64238010</v>
      </c>
      <c r="AL54" s="197">
        <f t="shared" si="14"/>
        <v>260758.63387978141</v>
      </c>
      <c r="AM54" s="197">
        <f t="shared" si="15"/>
        <v>331123.76288659795</v>
      </c>
      <c r="AN54" s="149">
        <v>3547</v>
      </c>
      <c r="AO54" s="149">
        <v>512</v>
      </c>
      <c r="AP54" s="149">
        <v>297</v>
      </c>
      <c r="AQ54" s="150">
        <f t="shared" si="16"/>
        <v>0.14434733577671272</v>
      </c>
      <c r="AR54" s="150">
        <f t="shared" si="17"/>
        <v>8.3732731886100933E-2</v>
      </c>
      <c r="AS54" s="197">
        <v>114046360</v>
      </c>
      <c r="AT54" s="197">
        <v>86992640</v>
      </c>
      <c r="AU54" s="197">
        <f t="shared" si="18"/>
        <v>222746.796875</v>
      </c>
      <c r="AV54" s="197">
        <f t="shared" si="19"/>
        <v>292904.51178451179</v>
      </c>
      <c r="AW54" s="149">
        <v>1847</v>
      </c>
      <c r="AX54" s="149">
        <v>442</v>
      </c>
      <c r="AY54" s="149">
        <v>313</v>
      </c>
      <c r="AZ54" s="150">
        <f t="shared" si="20"/>
        <v>0.23930698429886302</v>
      </c>
      <c r="BA54" s="150">
        <f t="shared" si="21"/>
        <v>0.16946399566865186</v>
      </c>
      <c r="BB54" s="197">
        <v>103848020</v>
      </c>
      <c r="BC54" s="197">
        <v>88568200</v>
      </c>
      <c r="BD54" s="197">
        <f t="shared" si="22"/>
        <v>234950.27149321267</v>
      </c>
      <c r="BE54" s="197">
        <f t="shared" si="23"/>
        <v>282965.49520766776</v>
      </c>
      <c r="BF54" s="149">
        <v>619</v>
      </c>
      <c r="BG54" s="149">
        <v>157</v>
      </c>
      <c r="BH54" s="149">
        <v>129</v>
      </c>
      <c r="BI54" s="150">
        <f t="shared" si="24"/>
        <v>0.25363489499192243</v>
      </c>
      <c r="BJ54" s="150">
        <f t="shared" si="25"/>
        <v>0.20840064620355411</v>
      </c>
      <c r="BK54" s="197">
        <v>41466610</v>
      </c>
      <c r="BL54" s="197">
        <v>37758290</v>
      </c>
      <c r="BM54" s="197">
        <f t="shared" si="26"/>
        <v>264118.53503184713</v>
      </c>
      <c r="BN54" s="197">
        <f t="shared" si="27"/>
        <v>292699.92248062015</v>
      </c>
      <c r="BO54" s="149">
        <f t="shared" si="43"/>
        <v>19692</v>
      </c>
      <c r="BP54" s="149">
        <f t="shared" si="43"/>
        <v>1731</v>
      </c>
      <c r="BQ54" s="149">
        <f t="shared" si="43"/>
        <v>1034</v>
      </c>
      <c r="BR54" s="150">
        <f t="shared" si="30"/>
        <v>8.7903717245581964E-2</v>
      </c>
      <c r="BS54" s="150">
        <f t="shared" si="31"/>
        <v>5.2508632947389805E-2</v>
      </c>
      <c r="BT54" s="197">
        <f t="shared" si="44"/>
        <v>406879690</v>
      </c>
      <c r="BU54" s="197">
        <f t="shared" si="44"/>
        <v>314389430</v>
      </c>
      <c r="BV54" s="197">
        <f t="shared" si="33"/>
        <v>235054.70248411322</v>
      </c>
      <c r="BW54" s="197">
        <f t="shared" si="34"/>
        <v>304051.67311411991</v>
      </c>
      <c r="BY54" s="113" t="str">
        <f t="shared" si="35"/>
        <v>摂津市</v>
      </c>
      <c r="BZ54" s="114">
        <f t="shared" si="36"/>
        <v>9.4033008887008038E-2</v>
      </c>
      <c r="CA54" s="253">
        <f t="shared" si="37"/>
        <v>9.4E-2</v>
      </c>
      <c r="CB54" s="113" t="str">
        <f t="shared" si="38"/>
        <v>堺市南区</v>
      </c>
      <c r="CC54" s="114">
        <f t="shared" si="39"/>
        <v>5.9996889338206703E-2</v>
      </c>
      <c r="CD54" s="114">
        <f t="shared" si="40"/>
        <v>0.06</v>
      </c>
      <c r="CE54" s="115"/>
      <c r="CF54" s="114">
        <f t="shared" si="41"/>
        <v>0.107</v>
      </c>
      <c r="CG54" s="114">
        <f t="shared" si="42"/>
        <v>7.0000000000000007E-2</v>
      </c>
      <c r="CH54" s="113">
        <v>0</v>
      </c>
    </row>
    <row r="55" spans="2:86" s="20" customFormat="1" ht="12">
      <c r="B55" s="148">
        <v>49</v>
      </c>
      <c r="C55" s="151" t="s">
        <v>29</v>
      </c>
      <c r="D55" s="149">
        <v>13</v>
      </c>
      <c r="E55" s="149">
        <v>1</v>
      </c>
      <c r="F55" s="149">
        <v>0</v>
      </c>
      <c r="G55" s="150">
        <f t="shared" si="0"/>
        <v>7.6923076923076927E-2</v>
      </c>
      <c r="H55" s="150">
        <f t="shared" si="1"/>
        <v>0</v>
      </c>
      <c r="I55" s="197">
        <v>4240</v>
      </c>
      <c r="J55" s="197">
        <v>0</v>
      </c>
      <c r="K55" s="197">
        <f t="shared" si="2"/>
        <v>4240</v>
      </c>
      <c r="L55" s="197" t="str">
        <f t="shared" si="3"/>
        <v>-</v>
      </c>
      <c r="M55" s="149">
        <v>46</v>
      </c>
      <c r="N55" s="149">
        <v>7</v>
      </c>
      <c r="O55" s="149">
        <v>5</v>
      </c>
      <c r="P55" s="150">
        <f t="shared" si="4"/>
        <v>0.15217391304347827</v>
      </c>
      <c r="Q55" s="150">
        <f t="shared" si="5"/>
        <v>0.10869565217391304</v>
      </c>
      <c r="R55" s="197">
        <v>2648010</v>
      </c>
      <c r="S55" s="197">
        <v>2393510</v>
      </c>
      <c r="T55" s="197">
        <f t="shared" si="6"/>
        <v>378287.14285714284</v>
      </c>
      <c r="U55" s="197">
        <f t="shared" si="7"/>
        <v>478702</v>
      </c>
      <c r="V55" s="149">
        <v>8513</v>
      </c>
      <c r="W55" s="149">
        <v>298</v>
      </c>
      <c r="X55" s="149">
        <v>146</v>
      </c>
      <c r="Y55" s="150">
        <f t="shared" si="8"/>
        <v>3.5005286033125804E-2</v>
      </c>
      <c r="Z55" s="150">
        <f t="shared" si="9"/>
        <v>1.7150240808175732E-2</v>
      </c>
      <c r="AA55" s="197">
        <v>76471650</v>
      </c>
      <c r="AB55" s="197">
        <v>53743960</v>
      </c>
      <c r="AC55" s="197">
        <f t="shared" si="10"/>
        <v>256616.27516778524</v>
      </c>
      <c r="AD55" s="197">
        <f t="shared" si="11"/>
        <v>368109.31506849313</v>
      </c>
      <c r="AE55" s="149">
        <v>6076</v>
      </c>
      <c r="AF55" s="149">
        <v>506</v>
      </c>
      <c r="AG55" s="149">
        <v>296</v>
      </c>
      <c r="AH55" s="150">
        <f t="shared" si="12"/>
        <v>8.3278472679394339E-2</v>
      </c>
      <c r="AI55" s="150">
        <f t="shared" si="13"/>
        <v>4.8716260697827515E-2</v>
      </c>
      <c r="AJ55" s="197">
        <v>127700810</v>
      </c>
      <c r="AK55" s="197">
        <v>103887420</v>
      </c>
      <c r="AL55" s="197">
        <f t="shared" si="14"/>
        <v>252373.14229249011</v>
      </c>
      <c r="AM55" s="197">
        <f t="shared" si="15"/>
        <v>350971.01351351349</v>
      </c>
      <c r="AN55" s="149">
        <v>3372</v>
      </c>
      <c r="AO55" s="149">
        <v>536</v>
      </c>
      <c r="AP55" s="149">
        <v>361</v>
      </c>
      <c r="AQ55" s="150">
        <f t="shared" si="16"/>
        <v>0.15895610913404506</v>
      </c>
      <c r="AR55" s="150">
        <f t="shared" si="17"/>
        <v>0.10705812574139977</v>
      </c>
      <c r="AS55" s="197">
        <v>136142880</v>
      </c>
      <c r="AT55" s="197">
        <v>119018540</v>
      </c>
      <c r="AU55" s="197">
        <f t="shared" si="18"/>
        <v>253997.91044776118</v>
      </c>
      <c r="AV55" s="197">
        <f t="shared" si="19"/>
        <v>329691.2465373961</v>
      </c>
      <c r="AW55" s="149">
        <v>1491</v>
      </c>
      <c r="AX55" s="149">
        <v>383</v>
      </c>
      <c r="AY55" s="149">
        <v>280</v>
      </c>
      <c r="AZ55" s="150">
        <f t="shared" si="20"/>
        <v>0.25687458081824277</v>
      </c>
      <c r="BA55" s="150">
        <f t="shared" si="21"/>
        <v>0.18779342723004694</v>
      </c>
      <c r="BB55" s="197">
        <v>108229840</v>
      </c>
      <c r="BC55" s="197">
        <v>95212070</v>
      </c>
      <c r="BD55" s="197">
        <f t="shared" si="22"/>
        <v>282584.43864229764</v>
      </c>
      <c r="BE55" s="197">
        <f t="shared" si="23"/>
        <v>340043.10714285716</v>
      </c>
      <c r="BF55" s="149">
        <v>529</v>
      </c>
      <c r="BG55" s="149">
        <v>175</v>
      </c>
      <c r="BH55" s="149">
        <v>130</v>
      </c>
      <c r="BI55" s="150">
        <f t="shared" si="24"/>
        <v>0.33081285444234404</v>
      </c>
      <c r="BJ55" s="150">
        <f t="shared" si="25"/>
        <v>0.24574669187145556</v>
      </c>
      <c r="BK55" s="197">
        <v>56449430</v>
      </c>
      <c r="BL55" s="197">
        <v>47629050</v>
      </c>
      <c r="BM55" s="197">
        <f t="shared" si="26"/>
        <v>322568.17142857146</v>
      </c>
      <c r="BN55" s="197">
        <f t="shared" si="27"/>
        <v>366377.30769230769</v>
      </c>
      <c r="BO55" s="149">
        <f t="shared" si="43"/>
        <v>20040</v>
      </c>
      <c r="BP55" s="149">
        <f t="shared" si="43"/>
        <v>1906</v>
      </c>
      <c r="BQ55" s="149">
        <f t="shared" si="43"/>
        <v>1218</v>
      </c>
      <c r="BR55" s="150">
        <f t="shared" si="30"/>
        <v>9.5109780439121758E-2</v>
      </c>
      <c r="BS55" s="150">
        <f t="shared" si="31"/>
        <v>6.0778443113772458E-2</v>
      </c>
      <c r="BT55" s="197">
        <f t="shared" si="44"/>
        <v>507646860</v>
      </c>
      <c r="BU55" s="197">
        <f t="shared" si="44"/>
        <v>421884550</v>
      </c>
      <c r="BV55" s="197">
        <f t="shared" si="33"/>
        <v>266341.47953830013</v>
      </c>
      <c r="BW55" s="197">
        <f t="shared" si="34"/>
        <v>346374.83579638752</v>
      </c>
      <c r="BY55" s="113" t="str">
        <f t="shared" si="35"/>
        <v>堺市東区</v>
      </c>
      <c r="BZ55" s="114">
        <f t="shared" si="36"/>
        <v>9.3937150931969582E-2</v>
      </c>
      <c r="CA55" s="253">
        <f t="shared" si="37"/>
        <v>9.4E-2</v>
      </c>
      <c r="CB55" s="113" t="str">
        <f t="shared" si="38"/>
        <v>西成区</v>
      </c>
      <c r="CC55" s="114">
        <f t="shared" si="39"/>
        <v>5.9099564744287271E-2</v>
      </c>
      <c r="CD55" s="114">
        <f t="shared" si="40"/>
        <v>5.8999999999999997E-2</v>
      </c>
      <c r="CE55" s="115"/>
      <c r="CF55" s="114">
        <f t="shared" si="41"/>
        <v>0.107</v>
      </c>
      <c r="CG55" s="114">
        <f t="shared" si="42"/>
        <v>7.0000000000000007E-2</v>
      </c>
      <c r="CH55" s="113">
        <v>0</v>
      </c>
    </row>
    <row r="56" spans="2:86" s="20" customFormat="1" ht="12">
      <c r="B56" s="148">
        <v>50</v>
      </c>
      <c r="C56" s="151" t="s">
        <v>18</v>
      </c>
      <c r="D56" s="149">
        <v>56</v>
      </c>
      <c r="E56" s="149">
        <v>10</v>
      </c>
      <c r="F56" s="149">
        <v>6</v>
      </c>
      <c r="G56" s="150">
        <f t="shared" si="0"/>
        <v>0.17857142857142858</v>
      </c>
      <c r="H56" s="150">
        <f t="shared" si="1"/>
        <v>0.10714285714285714</v>
      </c>
      <c r="I56" s="197">
        <v>2902420</v>
      </c>
      <c r="J56" s="197">
        <v>2790210</v>
      </c>
      <c r="K56" s="197">
        <f t="shared" si="2"/>
        <v>290242</v>
      </c>
      <c r="L56" s="197">
        <f t="shared" si="3"/>
        <v>465035</v>
      </c>
      <c r="M56" s="149">
        <v>160</v>
      </c>
      <c r="N56" s="149">
        <v>25</v>
      </c>
      <c r="O56" s="149">
        <v>13</v>
      </c>
      <c r="P56" s="150">
        <f t="shared" si="4"/>
        <v>0.15625</v>
      </c>
      <c r="Q56" s="150">
        <f t="shared" si="5"/>
        <v>8.1250000000000003E-2</v>
      </c>
      <c r="R56" s="197">
        <v>12431970</v>
      </c>
      <c r="S56" s="197">
        <v>9755830</v>
      </c>
      <c r="T56" s="197">
        <f t="shared" si="6"/>
        <v>497278.8</v>
      </c>
      <c r="U56" s="197">
        <f t="shared" si="7"/>
        <v>750448.4615384615</v>
      </c>
      <c r="V56" s="149">
        <v>7800</v>
      </c>
      <c r="W56" s="149">
        <v>295</v>
      </c>
      <c r="X56" s="149">
        <v>137</v>
      </c>
      <c r="Y56" s="150">
        <f t="shared" si="8"/>
        <v>3.7820512820512818E-2</v>
      </c>
      <c r="Z56" s="150">
        <f t="shared" si="9"/>
        <v>1.7564102564102565E-2</v>
      </c>
      <c r="AA56" s="197">
        <v>72263660</v>
      </c>
      <c r="AB56" s="197">
        <v>52029380</v>
      </c>
      <c r="AC56" s="197">
        <f t="shared" si="10"/>
        <v>244961.55932203389</v>
      </c>
      <c r="AD56" s="197">
        <f t="shared" si="11"/>
        <v>379776.49635036499</v>
      </c>
      <c r="AE56" s="149">
        <v>5268</v>
      </c>
      <c r="AF56" s="149">
        <v>409</v>
      </c>
      <c r="AG56" s="149">
        <v>222</v>
      </c>
      <c r="AH56" s="150">
        <f t="shared" si="12"/>
        <v>7.7638572513287776E-2</v>
      </c>
      <c r="AI56" s="150">
        <f t="shared" si="13"/>
        <v>4.2141230068337129E-2</v>
      </c>
      <c r="AJ56" s="197">
        <v>102586380</v>
      </c>
      <c r="AK56" s="197">
        <v>82984410</v>
      </c>
      <c r="AL56" s="197">
        <f t="shared" si="14"/>
        <v>250822.44498777506</v>
      </c>
      <c r="AM56" s="197">
        <f t="shared" si="15"/>
        <v>373803.64864864864</v>
      </c>
      <c r="AN56" s="149">
        <v>2904</v>
      </c>
      <c r="AO56" s="149">
        <v>465</v>
      </c>
      <c r="AP56" s="149">
        <v>306</v>
      </c>
      <c r="AQ56" s="150">
        <f t="shared" si="16"/>
        <v>0.16012396694214875</v>
      </c>
      <c r="AR56" s="150">
        <f t="shared" si="17"/>
        <v>0.10537190082644628</v>
      </c>
      <c r="AS56" s="197">
        <v>126565890</v>
      </c>
      <c r="AT56" s="197">
        <v>101121710</v>
      </c>
      <c r="AU56" s="197">
        <f t="shared" si="18"/>
        <v>272184.70967741933</v>
      </c>
      <c r="AV56" s="197">
        <f t="shared" si="19"/>
        <v>330463.10457516339</v>
      </c>
      <c r="AW56" s="149">
        <v>1197</v>
      </c>
      <c r="AX56" s="149">
        <v>321</v>
      </c>
      <c r="AY56" s="149">
        <v>245</v>
      </c>
      <c r="AZ56" s="150">
        <f t="shared" si="20"/>
        <v>0.26817042606516289</v>
      </c>
      <c r="BA56" s="150">
        <f t="shared" si="21"/>
        <v>0.2046783625730994</v>
      </c>
      <c r="BB56" s="197">
        <v>102649150</v>
      </c>
      <c r="BC56" s="197">
        <v>91051810</v>
      </c>
      <c r="BD56" s="197">
        <f t="shared" si="22"/>
        <v>319779.28348909656</v>
      </c>
      <c r="BE56" s="197">
        <f t="shared" si="23"/>
        <v>371640.04081632651</v>
      </c>
      <c r="BF56" s="149">
        <v>389</v>
      </c>
      <c r="BG56" s="149">
        <v>125</v>
      </c>
      <c r="BH56" s="149">
        <v>101</v>
      </c>
      <c r="BI56" s="150">
        <f t="shared" si="24"/>
        <v>0.32133676092544988</v>
      </c>
      <c r="BJ56" s="150">
        <f t="shared" si="25"/>
        <v>0.25964010282776351</v>
      </c>
      <c r="BK56" s="197">
        <v>35784340</v>
      </c>
      <c r="BL56" s="197">
        <v>32333370</v>
      </c>
      <c r="BM56" s="197">
        <f t="shared" si="26"/>
        <v>286274.71999999997</v>
      </c>
      <c r="BN56" s="197">
        <f t="shared" si="27"/>
        <v>320132.37623762374</v>
      </c>
      <c r="BO56" s="149">
        <f t="shared" si="43"/>
        <v>17774</v>
      </c>
      <c r="BP56" s="149">
        <f t="shared" si="43"/>
        <v>1650</v>
      </c>
      <c r="BQ56" s="149">
        <f t="shared" si="43"/>
        <v>1030</v>
      </c>
      <c r="BR56" s="150">
        <f t="shared" si="30"/>
        <v>9.2832226848205246E-2</v>
      </c>
      <c r="BS56" s="150">
        <f t="shared" si="31"/>
        <v>5.7949814335546301E-2</v>
      </c>
      <c r="BT56" s="197">
        <f t="shared" si="44"/>
        <v>455183810</v>
      </c>
      <c r="BU56" s="197">
        <f t="shared" si="44"/>
        <v>372066720</v>
      </c>
      <c r="BV56" s="197">
        <f t="shared" si="33"/>
        <v>275868.97575757577</v>
      </c>
      <c r="BW56" s="197">
        <f t="shared" si="34"/>
        <v>361229.82524271845</v>
      </c>
      <c r="BY56" s="113" t="str">
        <f t="shared" si="35"/>
        <v>堺市南区</v>
      </c>
      <c r="BZ56" s="114">
        <f t="shared" si="36"/>
        <v>9.3358737071311926E-2</v>
      </c>
      <c r="CA56" s="253">
        <f t="shared" si="37"/>
        <v>9.2999999999999999E-2</v>
      </c>
      <c r="CB56" s="113" t="str">
        <f t="shared" si="38"/>
        <v>忠岡町</v>
      </c>
      <c r="CC56" s="114">
        <f t="shared" si="39"/>
        <v>5.8781869688385266E-2</v>
      </c>
      <c r="CD56" s="114">
        <f t="shared" si="40"/>
        <v>5.8999999999999997E-2</v>
      </c>
      <c r="CE56" s="115"/>
      <c r="CF56" s="114">
        <f t="shared" si="41"/>
        <v>0.107</v>
      </c>
      <c r="CG56" s="114">
        <f t="shared" si="42"/>
        <v>7.0000000000000007E-2</v>
      </c>
      <c r="CH56" s="113">
        <v>0</v>
      </c>
    </row>
    <row r="57" spans="2:86" s="20" customFormat="1" ht="12">
      <c r="B57" s="148">
        <v>51</v>
      </c>
      <c r="C57" s="151" t="s">
        <v>50</v>
      </c>
      <c r="D57" s="149">
        <v>85</v>
      </c>
      <c r="E57" s="149">
        <v>19</v>
      </c>
      <c r="F57" s="149">
        <v>10</v>
      </c>
      <c r="G57" s="150">
        <f t="shared" si="0"/>
        <v>0.22352941176470589</v>
      </c>
      <c r="H57" s="150">
        <f t="shared" si="1"/>
        <v>0.11764705882352941</v>
      </c>
      <c r="I57" s="197">
        <v>7392940</v>
      </c>
      <c r="J57" s="197">
        <v>6230380</v>
      </c>
      <c r="K57" s="197">
        <f t="shared" si="2"/>
        <v>389102.10526315792</v>
      </c>
      <c r="L57" s="197">
        <f t="shared" si="3"/>
        <v>623038</v>
      </c>
      <c r="M57" s="149">
        <v>173</v>
      </c>
      <c r="N57" s="149">
        <v>16</v>
      </c>
      <c r="O57" s="149">
        <v>13</v>
      </c>
      <c r="P57" s="150">
        <f t="shared" si="4"/>
        <v>9.2485549132947972E-2</v>
      </c>
      <c r="Q57" s="150">
        <f t="shared" si="5"/>
        <v>7.5144508670520235E-2</v>
      </c>
      <c r="R57" s="197">
        <v>7305980</v>
      </c>
      <c r="S57" s="197">
        <v>6878210</v>
      </c>
      <c r="T57" s="197">
        <f t="shared" si="6"/>
        <v>456623.75</v>
      </c>
      <c r="U57" s="197">
        <f t="shared" si="7"/>
        <v>529093.07692307688</v>
      </c>
      <c r="V57" s="149">
        <v>9742</v>
      </c>
      <c r="W57" s="149">
        <v>327</v>
      </c>
      <c r="X57" s="149">
        <v>196</v>
      </c>
      <c r="Y57" s="150">
        <f t="shared" si="8"/>
        <v>3.356600287415315E-2</v>
      </c>
      <c r="Z57" s="150">
        <f t="shared" si="9"/>
        <v>2.0119072059125435E-2</v>
      </c>
      <c r="AA57" s="197">
        <v>85172620</v>
      </c>
      <c r="AB57" s="197">
        <v>70045160</v>
      </c>
      <c r="AC57" s="197">
        <f t="shared" si="10"/>
        <v>260466.72782874617</v>
      </c>
      <c r="AD57" s="197">
        <f t="shared" si="11"/>
        <v>357373.26530612243</v>
      </c>
      <c r="AE57" s="149">
        <v>6752</v>
      </c>
      <c r="AF57" s="149">
        <v>472</v>
      </c>
      <c r="AG57" s="149">
        <v>294</v>
      </c>
      <c r="AH57" s="150">
        <f t="shared" si="12"/>
        <v>6.990521327014218E-2</v>
      </c>
      <c r="AI57" s="150">
        <f t="shared" si="13"/>
        <v>4.3542654028436018E-2</v>
      </c>
      <c r="AJ57" s="197">
        <v>131588310</v>
      </c>
      <c r="AK57" s="197">
        <v>106293270</v>
      </c>
      <c r="AL57" s="197">
        <f t="shared" si="14"/>
        <v>278788.79237288138</v>
      </c>
      <c r="AM57" s="197">
        <f t="shared" si="15"/>
        <v>361541.73469387757</v>
      </c>
      <c r="AN57" s="149">
        <v>4096</v>
      </c>
      <c r="AO57" s="149">
        <v>627</v>
      </c>
      <c r="AP57" s="149">
        <v>455</v>
      </c>
      <c r="AQ57" s="150">
        <f t="shared" si="16"/>
        <v>0.153076171875</v>
      </c>
      <c r="AR57" s="150">
        <f t="shared" si="17"/>
        <v>0.111083984375</v>
      </c>
      <c r="AS57" s="197">
        <v>187563050</v>
      </c>
      <c r="AT57" s="197">
        <v>172444330</v>
      </c>
      <c r="AU57" s="197">
        <f t="shared" si="18"/>
        <v>299143.62041467306</v>
      </c>
      <c r="AV57" s="197">
        <f t="shared" si="19"/>
        <v>378998.52747252746</v>
      </c>
      <c r="AW57" s="149">
        <v>1917</v>
      </c>
      <c r="AX57" s="149">
        <v>414</v>
      </c>
      <c r="AY57" s="149">
        <v>319</v>
      </c>
      <c r="AZ57" s="150">
        <f t="shared" si="20"/>
        <v>0.215962441314554</v>
      </c>
      <c r="BA57" s="150">
        <f t="shared" si="21"/>
        <v>0.16640584246218049</v>
      </c>
      <c r="BB57" s="197">
        <v>138473880</v>
      </c>
      <c r="BC57" s="197">
        <v>128615210</v>
      </c>
      <c r="BD57" s="197">
        <f t="shared" si="22"/>
        <v>334477.97101449274</v>
      </c>
      <c r="BE57" s="197">
        <f t="shared" si="23"/>
        <v>403182.47648902819</v>
      </c>
      <c r="BF57" s="149">
        <v>727</v>
      </c>
      <c r="BG57" s="149">
        <v>204</v>
      </c>
      <c r="BH57" s="149">
        <v>173</v>
      </c>
      <c r="BI57" s="150">
        <f t="shared" si="24"/>
        <v>0.28060522696011003</v>
      </c>
      <c r="BJ57" s="150">
        <f t="shared" si="25"/>
        <v>0.23796423658872076</v>
      </c>
      <c r="BK57" s="197">
        <v>65036770</v>
      </c>
      <c r="BL57" s="197">
        <v>61755770</v>
      </c>
      <c r="BM57" s="197">
        <f t="shared" si="26"/>
        <v>318807.69607843139</v>
      </c>
      <c r="BN57" s="197">
        <f t="shared" si="27"/>
        <v>356969.76878612716</v>
      </c>
      <c r="BO57" s="149">
        <f t="shared" si="43"/>
        <v>23492</v>
      </c>
      <c r="BP57" s="149">
        <f t="shared" si="43"/>
        <v>2079</v>
      </c>
      <c r="BQ57" s="149">
        <f t="shared" si="43"/>
        <v>1460</v>
      </c>
      <c r="BR57" s="150">
        <f t="shared" si="30"/>
        <v>8.8498212157330156E-2</v>
      </c>
      <c r="BS57" s="150">
        <f t="shared" si="31"/>
        <v>6.2148816618423294E-2</v>
      </c>
      <c r="BT57" s="197">
        <f t="shared" si="44"/>
        <v>622533550</v>
      </c>
      <c r="BU57" s="197">
        <f t="shared" si="44"/>
        <v>552262330</v>
      </c>
      <c r="BV57" s="197">
        <f t="shared" si="33"/>
        <v>299438.93698893697</v>
      </c>
      <c r="BW57" s="197">
        <f t="shared" si="34"/>
        <v>378261.86986301368</v>
      </c>
      <c r="BY57" s="113" t="str">
        <f t="shared" si="35"/>
        <v>大東市</v>
      </c>
      <c r="BZ57" s="114">
        <f t="shared" si="36"/>
        <v>9.2832226848205246E-2</v>
      </c>
      <c r="CA57" s="253">
        <f t="shared" si="37"/>
        <v>9.2999999999999999E-2</v>
      </c>
      <c r="CB57" s="113" t="str">
        <f t="shared" si="38"/>
        <v>柏原市</v>
      </c>
      <c r="CC57" s="114">
        <f t="shared" si="39"/>
        <v>5.8118250045762404E-2</v>
      </c>
      <c r="CD57" s="114">
        <f t="shared" si="40"/>
        <v>5.8000000000000003E-2</v>
      </c>
      <c r="CE57" s="115"/>
      <c r="CF57" s="114">
        <f t="shared" si="41"/>
        <v>0.107</v>
      </c>
      <c r="CG57" s="114">
        <f t="shared" si="42"/>
        <v>7.0000000000000007E-2</v>
      </c>
      <c r="CH57" s="113">
        <v>0</v>
      </c>
    </row>
    <row r="58" spans="2:86" s="20" customFormat="1" ht="12">
      <c r="B58" s="148">
        <v>52</v>
      </c>
      <c r="C58" s="151" t="s">
        <v>6</v>
      </c>
      <c r="D58" s="149">
        <v>10</v>
      </c>
      <c r="E58" s="149">
        <v>1</v>
      </c>
      <c r="F58" s="149">
        <v>1</v>
      </c>
      <c r="G58" s="150">
        <f t="shared" si="0"/>
        <v>0.1</v>
      </c>
      <c r="H58" s="150">
        <f t="shared" si="1"/>
        <v>0.1</v>
      </c>
      <c r="I58" s="197">
        <v>33590</v>
      </c>
      <c r="J58" s="197">
        <v>33590</v>
      </c>
      <c r="K58" s="197">
        <f t="shared" si="2"/>
        <v>33590</v>
      </c>
      <c r="L58" s="197">
        <f t="shared" si="3"/>
        <v>33590</v>
      </c>
      <c r="M58" s="149">
        <v>35</v>
      </c>
      <c r="N58" s="149">
        <v>8</v>
      </c>
      <c r="O58" s="149">
        <v>6</v>
      </c>
      <c r="P58" s="150">
        <f t="shared" si="4"/>
        <v>0.22857142857142856</v>
      </c>
      <c r="Q58" s="150">
        <f t="shared" si="5"/>
        <v>0.17142857142857143</v>
      </c>
      <c r="R58" s="197">
        <v>2446900</v>
      </c>
      <c r="S58" s="197">
        <v>2376030</v>
      </c>
      <c r="T58" s="197">
        <f t="shared" si="6"/>
        <v>305862.5</v>
      </c>
      <c r="U58" s="197">
        <f t="shared" si="7"/>
        <v>396005</v>
      </c>
      <c r="V58" s="149">
        <v>7805</v>
      </c>
      <c r="W58" s="149">
        <v>269</v>
      </c>
      <c r="X58" s="149">
        <v>147</v>
      </c>
      <c r="Y58" s="150">
        <f t="shared" si="8"/>
        <v>3.4465086483023703E-2</v>
      </c>
      <c r="Z58" s="150">
        <f t="shared" si="9"/>
        <v>1.883408071748879E-2</v>
      </c>
      <c r="AA58" s="197">
        <v>74424610</v>
      </c>
      <c r="AB58" s="197">
        <v>61318230</v>
      </c>
      <c r="AC58" s="197">
        <f t="shared" si="10"/>
        <v>276671.41263940523</v>
      </c>
      <c r="AD58" s="197">
        <f t="shared" si="11"/>
        <v>417130.81632653059</v>
      </c>
      <c r="AE58" s="149">
        <v>5459</v>
      </c>
      <c r="AF58" s="149">
        <v>481</v>
      </c>
      <c r="AG58" s="149">
        <v>292</v>
      </c>
      <c r="AH58" s="150">
        <f t="shared" si="12"/>
        <v>8.8111375709836973E-2</v>
      </c>
      <c r="AI58" s="150">
        <f t="shared" si="13"/>
        <v>5.3489650119069428E-2</v>
      </c>
      <c r="AJ58" s="197">
        <v>121888090</v>
      </c>
      <c r="AK58" s="197">
        <v>103023530</v>
      </c>
      <c r="AL58" s="197">
        <f t="shared" si="14"/>
        <v>253405.59251559252</v>
      </c>
      <c r="AM58" s="197">
        <f t="shared" si="15"/>
        <v>352820.30821917806</v>
      </c>
      <c r="AN58" s="149">
        <v>3442</v>
      </c>
      <c r="AO58" s="149">
        <v>687</v>
      </c>
      <c r="AP58" s="149">
        <v>472</v>
      </c>
      <c r="AQ58" s="150">
        <f t="shared" si="16"/>
        <v>0.19959325973271355</v>
      </c>
      <c r="AR58" s="150">
        <f t="shared" si="17"/>
        <v>0.13712957582800697</v>
      </c>
      <c r="AS58" s="197">
        <v>198541360</v>
      </c>
      <c r="AT58" s="197">
        <v>168058420</v>
      </c>
      <c r="AU58" s="197">
        <f t="shared" si="18"/>
        <v>288997.61280931585</v>
      </c>
      <c r="AV58" s="197">
        <f t="shared" si="19"/>
        <v>356055.9745762712</v>
      </c>
      <c r="AW58" s="149">
        <v>1832</v>
      </c>
      <c r="AX58" s="149">
        <v>632</v>
      </c>
      <c r="AY58" s="149">
        <v>517</v>
      </c>
      <c r="AZ58" s="150">
        <f t="shared" si="20"/>
        <v>0.34497816593886466</v>
      </c>
      <c r="BA58" s="150">
        <f t="shared" si="21"/>
        <v>0.28220524017467247</v>
      </c>
      <c r="BB58" s="197">
        <v>182163620</v>
      </c>
      <c r="BC58" s="197">
        <v>170031010</v>
      </c>
      <c r="BD58" s="197">
        <f t="shared" si="22"/>
        <v>288233.57594936708</v>
      </c>
      <c r="BE58" s="197">
        <f t="shared" si="23"/>
        <v>328880.09671179886</v>
      </c>
      <c r="BF58" s="149">
        <v>697</v>
      </c>
      <c r="BG58" s="149">
        <v>312</v>
      </c>
      <c r="BH58" s="149">
        <v>255</v>
      </c>
      <c r="BI58" s="150">
        <f t="shared" si="24"/>
        <v>0.44763271162123386</v>
      </c>
      <c r="BJ58" s="150">
        <f t="shared" si="25"/>
        <v>0.36585365853658536</v>
      </c>
      <c r="BK58" s="197">
        <v>102285210</v>
      </c>
      <c r="BL58" s="197">
        <v>92271370</v>
      </c>
      <c r="BM58" s="197">
        <f t="shared" si="26"/>
        <v>327837.21153846156</v>
      </c>
      <c r="BN58" s="197">
        <f t="shared" si="27"/>
        <v>361848.50980392157</v>
      </c>
      <c r="BO58" s="149">
        <f t="shared" si="43"/>
        <v>19280</v>
      </c>
      <c r="BP58" s="149">
        <f t="shared" si="43"/>
        <v>2390</v>
      </c>
      <c r="BQ58" s="149">
        <f t="shared" si="43"/>
        <v>1690</v>
      </c>
      <c r="BR58" s="150">
        <f t="shared" si="30"/>
        <v>0.12396265560165975</v>
      </c>
      <c r="BS58" s="150">
        <f t="shared" si="31"/>
        <v>8.7655601659751031E-2</v>
      </c>
      <c r="BT58" s="197">
        <f t="shared" si="44"/>
        <v>681783380</v>
      </c>
      <c r="BU58" s="197">
        <f t="shared" si="44"/>
        <v>597112180</v>
      </c>
      <c r="BV58" s="197">
        <f t="shared" si="33"/>
        <v>285265.01255230128</v>
      </c>
      <c r="BW58" s="197">
        <f t="shared" si="34"/>
        <v>353320.81656804733</v>
      </c>
      <c r="BY58" s="113" t="str">
        <f t="shared" si="35"/>
        <v>柏原市</v>
      </c>
      <c r="BZ58" s="114">
        <f t="shared" si="36"/>
        <v>9.2531576057111473E-2</v>
      </c>
      <c r="CA58" s="253">
        <f t="shared" si="37"/>
        <v>9.2999999999999999E-2</v>
      </c>
      <c r="CB58" s="113" t="str">
        <f t="shared" si="38"/>
        <v>堺市中区</v>
      </c>
      <c r="CC58" s="114">
        <f t="shared" si="39"/>
        <v>5.8034682080924854E-2</v>
      </c>
      <c r="CD58" s="114">
        <f t="shared" si="40"/>
        <v>5.8000000000000003E-2</v>
      </c>
      <c r="CE58" s="115"/>
      <c r="CF58" s="114">
        <f t="shared" si="41"/>
        <v>0.107</v>
      </c>
      <c r="CG58" s="114">
        <f t="shared" si="42"/>
        <v>7.0000000000000007E-2</v>
      </c>
      <c r="CH58" s="113">
        <v>0</v>
      </c>
    </row>
    <row r="59" spans="2:86" s="20" customFormat="1" ht="12">
      <c r="B59" s="148">
        <v>53</v>
      </c>
      <c r="C59" s="151" t="s">
        <v>24</v>
      </c>
      <c r="D59" s="149">
        <v>54</v>
      </c>
      <c r="E59" s="149">
        <v>9</v>
      </c>
      <c r="F59" s="149">
        <v>5</v>
      </c>
      <c r="G59" s="150">
        <f t="shared" si="0"/>
        <v>0.16666666666666666</v>
      </c>
      <c r="H59" s="150">
        <f t="shared" si="1"/>
        <v>9.2592592592592587E-2</v>
      </c>
      <c r="I59" s="197">
        <v>3325980</v>
      </c>
      <c r="J59" s="197">
        <v>3239760</v>
      </c>
      <c r="K59" s="197">
        <f t="shared" si="2"/>
        <v>369553.33333333331</v>
      </c>
      <c r="L59" s="197">
        <f t="shared" si="3"/>
        <v>647952</v>
      </c>
      <c r="M59" s="149">
        <v>78</v>
      </c>
      <c r="N59" s="149">
        <v>17</v>
      </c>
      <c r="O59" s="149">
        <v>8</v>
      </c>
      <c r="P59" s="150">
        <f t="shared" si="4"/>
        <v>0.21794871794871795</v>
      </c>
      <c r="Q59" s="150">
        <f t="shared" si="5"/>
        <v>0.10256410256410256</v>
      </c>
      <c r="R59" s="197">
        <v>4853360</v>
      </c>
      <c r="S59" s="197">
        <v>4338420</v>
      </c>
      <c r="T59" s="197">
        <f t="shared" si="6"/>
        <v>285491.76470588235</v>
      </c>
      <c r="U59" s="197">
        <f t="shared" si="7"/>
        <v>542302.5</v>
      </c>
      <c r="V59" s="149">
        <v>4493</v>
      </c>
      <c r="W59" s="149">
        <v>133</v>
      </c>
      <c r="X59" s="149">
        <v>62</v>
      </c>
      <c r="Y59" s="150">
        <f t="shared" si="8"/>
        <v>2.9601602492766527E-2</v>
      </c>
      <c r="Z59" s="150">
        <f t="shared" si="9"/>
        <v>1.3799243267304697E-2</v>
      </c>
      <c r="AA59" s="197">
        <v>28274410</v>
      </c>
      <c r="AB59" s="197">
        <v>22783230</v>
      </c>
      <c r="AC59" s="197">
        <f t="shared" si="10"/>
        <v>212589.54887218046</v>
      </c>
      <c r="AD59" s="197">
        <f t="shared" si="11"/>
        <v>367471.45161290321</v>
      </c>
      <c r="AE59" s="149">
        <v>3198</v>
      </c>
      <c r="AF59" s="149">
        <v>248</v>
      </c>
      <c r="AG59" s="149">
        <v>142</v>
      </c>
      <c r="AH59" s="150">
        <f t="shared" si="12"/>
        <v>7.7548467792370235E-2</v>
      </c>
      <c r="AI59" s="150">
        <f t="shared" si="13"/>
        <v>4.4402751719824891E-2</v>
      </c>
      <c r="AJ59" s="197">
        <v>59501640</v>
      </c>
      <c r="AK59" s="197">
        <v>46097800</v>
      </c>
      <c r="AL59" s="197">
        <f t="shared" si="14"/>
        <v>239925.96774193548</v>
      </c>
      <c r="AM59" s="197">
        <f t="shared" si="15"/>
        <v>324632.39436619717</v>
      </c>
      <c r="AN59" s="149">
        <v>1871</v>
      </c>
      <c r="AO59" s="149">
        <v>279</v>
      </c>
      <c r="AP59" s="149">
        <v>172</v>
      </c>
      <c r="AQ59" s="150">
        <f t="shared" si="16"/>
        <v>0.14911811865312666</v>
      </c>
      <c r="AR59" s="150">
        <f t="shared" si="17"/>
        <v>9.192944949225014E-2</v>
      </c>
      <c r="AS59" s="197">
        <v>66548370</v>
      </c>
      <c r="AT59" s="197">
        <v>57268400</v>
      </c>
      <c r="AU59" s="197">
        <f t="shared" si="18"/>
        <v>238524.62365591398</v>
      </c>
      <c r="AV59" s="197">
        <f t="shared" si="19"/>
        <v>332955.81395348837</v>
      </c>
      <c r="AW59" s="149">
        <v>922</v>
      </c>
      <c r="AX59" s="149">
        <v>232</v>
      </c>
      <c r="AY59" s="149">
        <v>171</v>
      </c>
      <c r="AZ59" s="150">
        <f t="shared" si="20"/>
        <v>0.25162689804772237</v>
      </c>
      <c r="BA59" s="150">
        <f t="shared" si="21"/>
        <v>0.18546637744034708</v>
      </c>
      <c r="BB59" s="197">
        <v>73717820</v>
      </c>
      <c r="BC59" s="197">
        <v>64695180</v>
      </c>
      <c r="BD59" s="197">
        <f t="shared" si="22"/>
        <v>317749.22413793101</v>
      </c>
      <c r="BE59" s="197">
        <f t="shared" si="23"/>
        <v>378334.3859649123</v>
      </c>
      <c r="BF59" s="149">
        <v>310</v>
      </c>
      <c r="BG59" s="149">
        <v>93</v>
      </c>
      <c r="BH59" s="149">
        <v>75</v>
      </c>
      <c r="BI59" s="150">
        <f t="shared" si="24"/>
        <v>0.3</v>
      </c>
      <c r="BJ59" s="150">
        <f t="shared" si="25"/>
        <v>0.24193548387096775</v>
      </c>
      <c r="BK59" s="197">
        <v>29326890</v>
      </c>
      <c r="BL59" s="197">
        <v>27231660</v>
      </c>
      <c r="BM59" s="197">
        <f t="shared" si="26"/>
        <v>315342.90322580643</v>
      </c>
      <c r="BN59" s="197">
        <f t="shared" si="27"/>
        <v>363088.8</v>
      </c>
      <c r="BO59" s="149">
        <f t="shared" si="43"/>
        <v>10926</v>
      </c>
      <c r="BP59" s="149">
        <f t="shared" si="43"/>
        <v>1011</v>
      </c>
      <c r="BQ59" s="149">
        <f t="shared" si="43"/>
        <v>635</v>
      </c>
      <c r="BR59" s="150">
        <f t="shared" si="30"/>
        <v>9.2531576057111473E-2</v>
      </c>
      <c r="BS59" s="150">
        <f t="shared" si="31"/>
        <v>5.8118250045762404E-2</v>
      </c>
      <c r="BT59" s="197">
        <f t="shared" si="44"/>
        <v>265548470</v>
      </c>
      <c r="BU59" s="197">
        <f t="shared" si="44"/>
        <v>225654450</v>
      </c>
      <c r="BV59" s="197">
        <f t="shared" si="33"/>
        <v>262659.21859545005</v>
      </c>
      <c r="BW59" s="197">
        <f t="shared" si="34"/>
        <v>355361.33858267718</v>
      </c>
      <c r="BY59" s="113" t="str">
        <f t="shared" si="35"/>
        <v>寝屋川市</v>
      </c>
      <c r="BZ59" s="114">
        <f t="shared" si="36"/>
        <v>9.2294711630059062E-2</v>
      </c>
      <c r="CA59" s="253">
        <f t="shared" si="37"/>
        <v>9.1999999999999998E-2</v>
      </c>
      <c r="CB59" s="113" t="str">
        <f t="shared" si="38"/>
        <v>大東市</v>
      </c>
      <c r="CC59" s="114">
        <f t="shared" si="39"/>
        <v>5.7949814335546301E-2</v>
      </c>
      <c r="CD59" s="114">
        <f t="shared" si="40"/>
        <v>5.8000000000000003E-2</v>
      </c>
      <c r="CE59" s="115"/>
      <c r="CF59" s="114">
        <f t="shared" si="41"/>
        <v>0.107</v>
      </c>
      <c r="CG59" s="114">
        <f t="shared" si="42"/>
        <v>7.0000000000000007E-2</v>
      </c>
      <c r="CH59" s="113">
        <v>0</v>
      </c>
    </row>
    <row r="60" spans="2:86" s="20" customFormat="1" ht="12">
      <c r="B60" s="148">
        <v>54</v>
      </c>
      <c r="C60" s="151" t="s">
        <v>30</v>
      </c>
      <c r="D60" s="149">
        <v>86</v>
      </c>
      <c r="E60" s="149">
        <v>18</v>
      </c>
      <c r="F60" s="149">
        <v>11</v>
      </c>
      <c r="G60" s="150">
        <f t="shared" si="0"/>
        <v>0.20930232558139536</v>
      </c>
      <c r="H60" s="150">
        <f t="shared" si="1"/>
        <v>0.12790697674418605</v>
      </c>
      <c r="I60" s="197">
        <v>4935310</v>
      </c>
      <c r="J60" s="197">
        <v>3544950</v>
      </c>
      <c r="K60" s="197">
        <f t="shared" si="2"/>
        <v>274183.88888888888</v>
      </c>
      <c r="L60" s="197">
        <f t="shared" si="3"/>
        <v>322268.18181818182</v>
      </c>
      <c r="M60" s="149">
        <v>177</v>
      </c>
      <c r="N60" s="149">
        <v>30</v>
      </c>
      <c r="O60" s="149">
        <v>15</v>
      </c>
      <c r="P60" s="150">
        <f t="shared" si="4"/>
        <v>0.16949152542372881</v>
      </c>
      <c r="Q60" s="150">
        <f t="shared" si="5"/>
        <v>8.4745762711864403E-2</v>
      </c>
      <c r="R60" s="197">
        <v>6446110</v>
      </c>
      <c r="S60" s="197">
        <v>4106910</v>
      </c>
      <c r="T60" s="197">
        <f t="shared" si="6"/>
        <v>214870.33333333334</v>
      </c>
      <c r="U60" s="197">
        <f t="shared" si="7"/>
        <v>273794</v>
      </c>
      <c r="V60" s="149">
        <v>7434</v>
      </c>
      <c r="W60" s="149">
        <v>270</v>
      </c>
      <c r="X60" s="149">
        <v>163</v>
      </c>
      <c r="Y60" s="150">
        <f t="shared" si="8"/>
        <v>3.6319612590799029E-2</v>
      </c>
      <c r="Z60" s="150">
        <f t="shared" si="9"/>
        <v>2.1926284638149045E-2</v>
      </c>
      <c r="AA60" s="197">
        <v>64523140</v>
      </c>
      <c r="AB60" s="197">
        <v>53605780</v>
      </c>
      <c r="AC60" s="197">
        <f t="shared" si="10"/>
        <v>238974.59259259258</v>
      </c>
      <c r="AD60" s="197">
        <f t="shared" si="11"/>
        <v>328869.81595092022</v>
      </c>
      <c r="AE60" s="149">
        <v>5243</v>
      </c>
      <c r="AF60" s="149">
        <v>430</v>
      </c>
      <c r="AG60" s="149">
        <v>269</v>
      </c>
      <c r="AH60" s="150">
        <f t="shared" si="12"/>
        <v>8.2014114056837686E-2</v>
      </c>
      <c r="AI60" s="150">
        <f t="shared" si="13"/>
        <v>5.1306503909975203E-2</v>
      </c>
      <c r="AJ60" s="197">
        <v>103550360</v>
      </c>
      <c r="AK60" s="197">
        <v>86733510</v>
      </c>
      <c r="AL60" s="197">
        <f t="shared" si="14"/>
        <v>240814.79069767441</v>
      </c>
      <c r="AM60" s="197">
        <f t="shared" si="15"/>
        <v>322429.40520446096</v>
      </c>
      <c r="AN60" s="149">
        <v>3307</v>
      </c>
      <c r="AO60" s="149">
        <v>560</v>
      </c>
      <c r="AP60" s="149">
        <v>368</v>
      </c>
      <c r="AQ60" s="150">
        <f t="shared" si="16"/>
        <v>0.16933776837012399</v>
      </c>
      <c r="AR60" s="150">
        <f t="shared" si="17"/>
        <v>0.11127910492893861</v>
      </c>
      <c r="AS60" s="197">
        <v>154219960</v>
      </c>
      <c r="AT60" s="197">
        <v>129283420</v>
      </c>
      <c r="AU60" s="197">
        <f t="shared" si="18"/>
        <v>275392.78571428574</v>
      </c>
      <c r="AV60" s="197">
        <f t="shared" si="19"/>
        <v>351313.64130434784</v>
      </c>
      <c r="AW60" s="149">
        <v>1592</v>
      </c>
      <c r="AX60" s="149">
        <v>437</v>
      </c>
      <c r="AY60" s="149">
        <v>334</v>
      </c>
      <c r="AZ60" s="150">
        <f t="shared" si="20"/>
        <v>0.27449748743718594</v>
      </c>
      <c r="BA60" s="150">
        <f t="shared" si="21"/>
        <v>0.20979899497487436</v>
      </c>
      <c r="BB60" s="197">
        <v>123345340</v>
      </c>
      <c r="BC60" s="197">
        <v>110102050</v>
      </c>
      <c r="BD60" s="197">
        <f t="shared" si="22"/>
        <v>282254.78260869568</v>
      </c>
      <c r="BE60" s="197">
        <f t="shared" si="23"/>
        <v>329646.85628742515</v>
      </c>
      <c r="BF60" s="149">
        <v>557</v>
      </c>
      <c r="BG60" s="149">
        <v>190</v>
      </c>
      <c r="BH60" s="149">
        <v>156</v>
      </c>
      <c r="BI60" s="150">
        <f t="shared" si="24"/>
        <v>0.34111310592459604</v>
      </c>
      <c r="BJ60" s="150">
        <f t="shared" si="25"/>
        <v>0.28007181328545783</v>
      </c>
      <c r="BK60" s="197">
        <v>62290040</v>
      </c>
      <c r="BL60" s="197">
        <v>50760590</v>
      </c>
      <c r="BM60" s="197">
        <f t="shared" si="26"/>
        <v>327842.31578947371</v>
      </c>
      <c r="BN60" s="197">
        <f t="shared" si="27"/>
        <v>325388.39743589744</v>
      </c>
      <c r="BO60" s="149">
        <f t="shared" si="43"/>
        <v>18396</v>
      </c>
      <c r="BP60" s="149">
        <f t="shared" si="43"/>
        <v>1935</v>
      </c>
      <c r="BQ60" s="149">
        <f t="shared" si="43"/>
        <v>1316</v>
      </c>
      <c r="BR60" s="150">
        <f t="shared" si="30"/>
        <v>0.10518590998043052</v>
      </c>
      <c r="BS60" s="150">
        <f t="shared" si="31"/>
        <v>7.1537290715372903E-2</v>
      </c>
      <c r="BT60" s="197">
        <f t="shared" si="44"/>
        <v>519310260</v>
      </c>
      <c r="BU60" s="197">
        <f t="shared" si="44"/>
        <v>438137210</v>
      </c>
      <c r="BV60" s="197">
        <f t="shared" si="33"/>
        <v>268377.39534883719</v>
      </c>
      <c r="BW60" s="197">
        <f t="shared" si="34"/>
        <v>332931.01063829788</v>
      </c>
      <c r="BY60" s="113" t="str">
        <f t="shared" si="35"/>
        <v>四條畷市</v>
      </c>
      <c r="BZ60" s="114">
        <f t="shared" si="36"/>
        <v>9.1355599214145378E-2</v>
      </c>
      <c r="CA60" s="253">
        <f t="shared" si="37"/>
        <v>9.0999999999999998E-2</v>
      </c>
      <c r="CB60" s="113" t="str">
        <f t="shared" si="38"/>
        <v>摂津市</v>
      </c>
      <c r="CC60" s="114">
        <f t="shared" si="39"/>
        <v>5.7469318662716887E-2</v>
      </c>
      <c r="CD60" s="114">
        <f t="shared" si="40"/>
        <v>5.7000000000000002E-2</v>
      </c>
      <c r="CE60" s="115"/>
      <c r="CF60" s="114">
        <f t="shared" si="41"/>
        <v>0.107</v>
      </c>
      <c r="CG60" s="114">
        <f t="shared" si="42"/>
        <v>7.0000000000000007E-2</v>
      </c>
      <c r="CH60" s="113">
        <v>0</v>
      </c>
    </row>
    <row r="61" spans="2:86" s="20" customFormat="1" ht="12">
      <c r="B61" s="148">
        <v>55</v>
      </c>
      <c r="C61" s="151" t="s">
        <v>19</v>
      </c>
      <c r="D61" s="149">
        <v>28</v>
      </c>
      <c r="E61" s="149">
        <v>3</v>
      </c>
      <c r="F61" s="149">
        <v>2</v>
      </c>
      <c r="G61" s="150">
        <f t="shared" si="0"/>
        <v>0.10714285714285714</v>
      </c>
      <c r="H61" s="150">
        <f t="shared" si="1"/>
        <v>7.1428571428571425E-2</v>
      </c>
      <c r="I61" s="197">
        <v>849390</v>
      </c>
      <c r="J61" s="197">
        <v>519080</v>
      </c>
      <c r="K61" s="197">
        <f t="shared" si="2"/>
        <v>283130</v>
      </c>
      <c r="L61" s="197">
        <f t="shared" si="3"/>
        <v>259540</v>
      </c>
      <c r="M61" s="149">
        <v>125</v>
      </c>
      <c r="N61" s="149">
        <v>13</v>
      </c>
      <c r="O61" s="149">
        <v>6</v>
      </c>
      <c r="P61" s="150">
        <f t="shared" si="4"/>
        <v>0.104</v>
      </c>
      <c r="Q61" s="150">
        <f t="shared" si="5"/>
        <v>4.8000000000000001E-2</v>
      </c>
      <c r="R61" s="197">
        <v>4928520</v>
      </c>
      <c r="S61" s="197">
        <v>3713870</v>
      </c>
      <c r="T61" s="197">
        <f t="shared" si="6"/>
        <v>379116.92307692306</v>
      </c>
      <c r="U61" s="197">
        <f t="shared" si="7"/>
        <v>618978.33333333337</v>
      </c>
      <c r="V61" s="149">
        <v>8340</v>
      </c>
      <c r="W61" s="149">
        <v>283</v>
      </c>
      <c r="X61" s="149">
        <v>157</v>
      </c>
      <c r="Y61" s="150">
        <f t="shared" si="8"/>
        <v>3.3932853717026382E-2</v>
      </c>
      <c r="Z61" s="150">
        <f t="shared" si="9"/>
        <v>1.882494004796163E-2</v>
      </c>
      <c r="AA61" s="197">
        <v>62658380</v>
      </c>
      <c r="AB61" s="197">
        <v>48663040</v>
      </c>
      <c r="AC61" s="197">
        <f t="shared" si="10"/>
        <v>221407.703180212</v>
      </c>
      <c r="AD61" s="197">
        <f t="shared" si="11"/>
        <v>309955.66878980893</v>
      </c>
      <c r="AE61" s="149">
        <v>5928</v>
      </c>
      <c r="AF61" s="149">
        <v>382</v>
      </c>
      <c r="AG61" s="149">
        <v>217</v>
      </c>
      <c r="AH61" s="150">
        <f t="shared" si="12"/>
        <v>6.4439946018893385E-2</v>
      </c>
      <c r="AI61" s="150">
        <f t="shared" si="13"/>
        <v>3.6605937921727394E-2</v>
      </c>
      <c r="AJ61" s="197">
        <v>89884510</v>
      </c>
      <c r="AK61" s="197">
        <v>69698310</v>
      </c>
      <c r="AL61" s="197">
        <f t="shared" si="14"/>
        <v>235299.76439790576</v>
      </c>
      <c r="AM61" s="197">
        <f t="shared" si="15"/>
        <v>321190.36866359448</v>
      </c>
      <c r="AN61" s="149">
        <v>3252</v>
      </c>
      <c r="AO61" s="149">
        <v>445</v>
      </c>
      <c r="AP61" s="149">
        <v>294</v>
      </c>
      <c r="AQ61" s="150">
        <f t="shared" si="16"/>
        <v>0.13683886838868389</v>
      </c>
      <c r="AR61" s="150">
        <f t="shared" si="17"/>
        <v>9.0405904059040587E-2</v>
      </c>
      <c r="AS61" s="197">
        <v>126757710</v>
      </c>
      <c r="AT61" s="197">
        <v>95204310</v>
      </c>
      <c r="AU61" s="197">
        <f t="shared" si="18"/>
        <v>284848.78651685396</v>
      </c>
      <c r="AV61" s="197">
        <f t="shared" si="19"/>
        <v>323824.18367346941</v>
      </c>
      <c r="AW61" s="149">
        <v>1151</v>
      </c>
      <c r="AX61" s="149">
        <v>260</v>
      </c>
      <c r="AY61" s="149">
        <v>198</v>
      </c>
      <c r="AZ61" s="150">
        <f t="shared" si="20"/>
        <v>0.22589052997393572</v>
      </c>
      <c r="BA61" s="150">
        <f t="shared" si="21"/>
        <v>0.17202432667245873</v>
      </c>
      <c r="BB61" s="197">
        <v>71929670</v>
      </c>
      <c r="BC61" s="197">
        <v>62170620</v>
      </c>
      <c r="BD61" s="197">
        <f t="shared" si="22"/>
        <v>276652.57692307694</v>
      </c>
      <c r="BE61" s="197">
        <f t="shared" si="23"/>
        <v>313993.03030303027</v>
      </c>
      <c r="BF61" s="149">
        <v>366</v>
      </c>
      <c r="BG61" s="149">
        <v>96</v>
      </c>
      <c r="BH61" s="149">
        <v>76</v>
      </c>
      <c r="BI61" s="150">
        <f t="shared" si="24"/>
        <v>0.26229508196721313</v>
      </c>
      <c r="BJ61" s="150">
        <f t="shared" si="25"/>
        <v>0.20765027322404372</v>
      </c>
      <c r="BK61" s="197">
        <v>26382400</v>
      </c>
      <c r="BL61" s="197">
        <v>24138840</v>
      </c>
      <c r="BM61" s="197">
        <f t="shared" si="26"/>
        <v>274816.66666666669</v>
      </c>
      <c r="BN61" s="197">
        <f t="shared" si="27"/>
        <v>317616.31578947371</v>
      </c>
      <c r="BO61" s="149">
        <f t="shared" si="43"/>
        <v>19190</v>
      </c>
      <c r="BP61" s="149">
        <f t="shared" si="43"/>
        <v>1482</v>
      </c>
      <c r="BQ61" s="149">
        <f t="shared" si="43"/>
        <v>950</v>
      </c>
      <c r="BR61" s="150">
        <f t="shared" si="30"/>
        <v>7.7227722772277227E-2</v>
      </c>
      <c r="BS61" s="150">
        <f t="shared" si="31"/>
        <v>4.9504950495049507E-2</v>
      </c>
      <c r="BT61" s="197">
        <f t="shared" si="44"/>
        <v>383390580</v>
      </c>
      <c r="BU61" s="197">
        <f t="shared" si="44"/>
        <v>304108070</v>
      </c>
      <c r="BV61" s="197">
        <f t="shared" si="33"/>
        <v>258698.0971659919</v>
      </c>
      <c r="BW61" s="197">
        <f t="shared" si="34"/>
        <v>320113.75789473683</v>
      </c>
      <c r="BY61" s="113" t="str">
        <f t="shared" si="35"/>
        <v>交野市</v>
      </c>
      <c r="BZ61" s="114">
        <f t="shared" si="36"/>
        <v>9.0984284532671628E-2</v>
      </c>
      <c r="CA61" s="253">
        <f t="shared" si="37"/>
        <v>9.0999999999999998E-2</v>
      </c>
      <c r="CB61" s="113" t="str">
        <f t="shared" si="38"/>
        <v>寝屋川市</v>
      </c>
      <c r="CC61" s="114">
        <f t="shared" si="39"/>
        <v>5.6340328243651504E-2</v>
      </c>
      <c r="CD61" s="114">
        <f t="shared" si="40"/>
        <v>5.6000000000000001E-2</v>
      </c>
      <c r="CE61" s="115"/>
      <c r="CF61" s="114">
        <f t="shared" si="41"/>
        <v>0.107</v>
      </c>
      <c r="CG61" s="114">
        <f t="shared" si="42"/>
        <v>7.0000000000000007E-2</v>
      </c>
      <c r="CH61" s="113">
        <v>0</v>
      </c>
    </row>
    <row r="62" spans="2:86" s="20" customFormat="1" ht="12">
      <c r="B62" s="148">
        <v>56</v>
      </c>
      <c r="C62" s="151" t="s">
        <v>12</v>
      </c>
      <c r="D62" s="149">
        <v>23</v>
      </c>
      <c r="E62" s="149">
        <v>5</v>
      </c>
      <c r="F62" s="149">
        <v>2</v>
      </c>
      <c r="G62" s="150">
        <f t="shared" si="0"/>
        <v>0.21739130434782608</v>
      </c>
      <c r="H62" s="150">
        <f t="shared" si="1"/>
        <v>8.6956521739130432E-2</v>
      </c>
      <c r="I62" s="197">
        <v>1117550</v>
      </c>
      <c r="J62" s="197">
        <v>615610</v>
      </c>
      <c r="K62" s="197">
        <f t="shared" si="2"/>
        <v>223510</v>
      </c>
      <c r="L62" s="197">
        <f t="shared" si="3"/>
        <v>307805</v>
      </c>
      <c r="M62" s="149">
        <v>58</v>
      </c>
      <c r="N62" s="149">
        <v>11</v>
      </c>
      <c r="O62" s="149">
        <v>5</v>
      </c>
      <c r="P62" s="150">
        <f t="shared" si="4"/>
        <v>0.18965517241379309</v>
      </c>
      <c r="Q62" s="150">
        <f t="shared" si="5"/>
        <v>8.6206896551724144E-2</v>
      </c>
      <c r="R62" s="197">
        <v>2455090</v>
      </c>
      <c r="S62" s="197">
        <v>2166510</v>
      </c>
      <c r="T62" s="197">
        <f t="shared" si="6"/>
        <v>223190</v>
      </c>
      <c r="U62" s="197">
        <f t="shared" si="7"/>
        <v>433302</v>
      </c>
      <c r="V62" s="149">
        <v>5313</v>
      </c>
      <c r="W62" s="149">
        <v>195</v>
      </c>
      <c r="X62" s="149">
        <v>87</v>
      </c>
      <c r="Y62" s="150">
        <f t="shared" si="8"/>
        <v>3.6702428006775832E-2</v>
      </c>
      <c r="Z62" s="150">
        <f t="shared" si="9"/>
        <v>1.637492941840768E-2</v>
      </c>
      <c r="AA62" s="197">
        <v>45712060</v>
      </c>
      <c r="AB62" s="197">
        <v>33271610</v>
      </c>
      <c r="AC62" s="197">
        <f t="shared" si="10"/>
        <v>234420.8205128205</v>
      </c>
      <c r="AD62" s="197">
        <f t="shared" si="11"/>
        <v>382432.29885057471</v>
      </c>
      <c r="AE62" s="149">
        <v>3443</v>
      </c>
      <c r="AF62" s="149">
        <v>281</v>
      </c>
      <c r="AG62" s="149">
        <v>161</v>
      </c>
      <c r="AH62" s="150">
        <f t="shared" si="12"/>
        <v>8.1614870752250948E-2</v>
      </c>
      <c r="AI62" s="150">
        <f t="shared" si="13"/>
        <v>4.6761545164101075E-2</v>
      </c>
      <c r="AJ62" s="197">
        <v>80346470</v>
      </c>
      <c r="AK62" s="197">
        <v>60087720</v>
      </c>
      <c r="AL62" s="197">
        <f t="shared" si="14"/>
        <v>285930.49822064058</v>
      </c>
      <c r="AM62" s="197">
        <f t="shared" si="15"/>
        <v>373215.65217391303</v>
      </c>
      <c r="AN62" s="149">
        <v>1851</v>
      </c>
      <c r="AO62" s="149">
        <v>302</v>
      </c>
      <c r="AP62" s="149">
        <v>201</v>
      </c>
      <c r="AQ62" s="150">
        <f t="shared" si="16"/>
        <v>0.16315505132360886</v>
      </c>
      <c r="AR62" s="150">
        <f t="shared" si="17"/>
        <v>0.10858995137763371</v>
      </c>
      <c r="AS62" s="197">
        <v>76217100</v>
      </c>
      <c r="AT62" s="197">
        <v>70065300</v>
      </c>
      <c r="AU62" s="197">
        <f t="shared" si="18"/>
        <v>252374.50331125828</v>
      </c>
      <c r="AV62" s="197">
        <f t="shared" si="19"/>
        <v>348583.58208955225</v>
      </c>
      <c r="AW62" s="149">
        <v>827</v>
      </c>
      <c r="AX62" s="149">
        <v>217</v>
      </c>
      <c r="AY62" s="149">
        <v>149</v>
      </c>
      <c r="AZ62" s="150">
        <f t="shared" si="20"/>
        <v>0.26239419588875451</v>
      </c>
      <c r="BA62" s="150">
        <f t="shared" si="21"/>
        <v>0.18016928657799275</v>
      </c>
      <c r="BB62" s="197">
        <v>56010860</v>
      </c>
      <c r="BC62" s="197">
        <v>51448020</v>
      </c>
      <c r="BD62" s="197">
        <f t="shared" si="22"/>
        <v>258114.56221198157</v>
      </c>
      <c r="BE62" s="197">
        <f t="shared" si="23"/>
        <v>345288.72483221476</v>
      </c>
      <c r="BF62" s="149">
        <v>300</v>
      </c>
      <c r="BG62" s="149">
        <v>100</v>
      </c>
      <c r="BH62" s="149">
        <v>74</v>
      </c>
      <c r="BI62" s="150">
        <f t="shared" si="24"/>
        <v>0.33333333333333331</v>
      </c>
      <c r="BJ62" s="150">
        <f t="shared" si="25"/>
        <v>0.24666666666666667</v>
      </c>
      <c r="BK62" s="197">
        <v>29041300</v>
      </c>
      <c r="BL62" s="197">
        <v>27507740</v>
      </c>
      <c r="BM62" s="197">
        <f t="shared" si="26"/>
        <v>290413</v>
      </c>
      <c r="BN62" s="197">
        <f t="shared" si="27"/>
        <v>371726.21621621621</v>
      </c>
      <c r="BO62" s="149">
        <f t="shared" si="43"/>
        <v>11815</v>
      </c>
      <c r="BP62" s="149">
        <f t="shared" si="43"/>
        <v>1111</v>
      </c>
      <c r="BQ62" s="149">
        <f t="shared" si="43"/>
        <v>679</v>
      </c>
      <c r="BR62" s="150">
        <f t="shared" si="30"/>
        <v>9.4033008887008038E-2</v>
      </c>
      <c r="BS62" s="150">
        <f t="shared" si="31"/>
        <v>5.7469318662716887E-2</v>
      </c>
      <c r="BT62" s="197">
        <f t="shared" si="44"/>
        <v>290900430</v>
      </c>
      <c r="BU62" s="197">
        <f t="shared" si="44"/>
        <v>245162510</v>
      </c>
      <c r="BV62" s="197">
        <f t="shared" si="33"/>
        <v>261836.57065706572</v>
      </c>
      <c r="BW62" s="197">
        <f t="shared" si="34"/>
        <v>361064.07952871872</v>
      </c>
      <c r="BY62" s="113" t="str">
        <f t="shared" si="35"/>
        <v>高槻市</v>
      </c>
      <c r="BZ62" s="114">
        <f t="shared" si="36"/>
        <v>9.0877413060143561E-2</v>
      </c>
      <c r="CA62" s="253">
        <f t="shared" si="37"/>
        <v>9.0999999999999998E-2</v>
      </c>
      <c r="CB62" s="113" t="str">
        <f t="shared" si="38"/>
        <v>大阪狭山市</v>
      </c>
      <c r="CC62" s="114">
        <f t="shared" si="39"/>
        <v>5.6007226738934053E-2</v>
      </c>
      <c r="CD62" s="114">
        <f t="shared" si="40"/>
        <v>5.6000000000000001E-2</v>
      </c>
      <c r="CE62" s="115"/>
      <c r="CF62" s="114">
        <f t="shared" si="41"/>
        <v>0.107</v>
      </c>
      <c r="CG62" s="114">
        <f t="shared" si="42"/>
        <v>7.0000000000000007E-2</v>
      </c>
      <c r="CH62" s="113">
        <v>0</v>
      </c>
    </row>
    <row r="63" spans="2:86" s="20" customFormat="1" ht="12">
      <c r="B63" s="148">
        <v>57</v>
      </c>
      <c r="C63" s="151" t="s">
        <v>51</v>
      </c>
      <c r="D63" s="149">
        <v>42</v>
      </c>
      <c r="E63" s="149">
        <v>5</v>
      </c>
      <c r="F63" s="149">
        <v>4</v>
      </c>
      <c r="G63" s="150">
        <f t="shared" si="0"/>
        <v>0.11904761904761904</v>
      </c>
      <c r="H63" s="150">
        <f t="shared" si="1"/>
        <v>9.5238095238095233E-2</v>
      </c>
      <c r="I63" s="197">
        <v>2091250</v>
      </c>
      <c r="J63" s="197">
        <v>2006230</v>
      </c>
      <c r="K63" s="197">
        <f t="shared" si="2"/>
        <v>418250</v>
      </c>
      <c r="L63" s="197">
        <f t="shared" si="3"/>
        <v>501557.5</v>
      </c>
      <c r="M63" s="149">
        <v>77</v>
      </c>
      <c r="N63" s="149">
        <v>13</v>
      </c>
      <c r="O63" s="149">
        <v>5</v>
      </c>
      <c r="P63" s="150">
        <f t="shared" si="4"/>
        <v>0.16883116883116883</v>
      </c>
      <c r="Q63" s="150">
        <f t="shared" si="5"/>
        <v>6.4935064935064929E-2</v>
      </c>
      <c r="R63" s="197">
        <v>6409780</v>
      </c>
      <c r="S63" s="197">
        <v>3792280</v>
      </c>
      <c r="T63" s="197">
        <f t="shared" si="6"/>
        <v>493060</v>
      </c>
      <c r="U63" s="197">
        <f t="shared" si="7"/>
        <v>758456</v>
      </c>
      <c r="V63" s="149">
        <v>3358</v>
      </c>
      <c r="W63" s="149">
        <v>130</v>
      </c>
      <c r="X63" s="149">
        <v>68</v>
      </c>
      <c r="Y63" s="150">
        <f t="shared" si="8"/>
        <v>3.8713519952352587E-2</v>
      </c>
      <c r="Z63" s="150">
        <f t="shared" si="9"/>
        <v>2.0250148898153662E-2</v>
      </c>
      <c r="AA63" s="197">
        <v>38864390</v>
      </c>
      <c r="AB63" s="197">
        <v>27682800</v>
      </c>
      <c r="AC63" s="197">
        <f t="shared" si="10"/>
        <v>298956.84615384613</v>
      </c>
      <c r="AD63" s="197">
        <f t="shared" si="11"/>
        <v>407100</v>
      </c>
      <c r="AE63" s="149">
        <v>2551</v>
      </c>
      <c r="AF63" s="149">
        <v>202</v>
      </c>
      <c r="AG63" s="149">
        <v>115</v>
      </c>
      <c r="AH63" s="150">
        <f t="shared" si="12"/>
        <v>7.918463347706782E-2</v>
      </c>
      <c r="AI63" s="150">
        <f t="shared" si="13"/>
        <v>4.5080360642885141E-2</v>
      </c>
      <c r="AJ63" s="197">
        <v>62051580</v>
      </c>
      <c r="AK63" s="197">
        <v>46133870</v>
      </c>
      <c r="AL63" s="197">
        <f t="shared" si="14"/>
        <v>307186.03960396041</v>
      </c>
      <c r="AM63" s="197">
        <f t="shared" si="15"/>
        <v>401164.08695652173</v>
      </c>
      <c r="AN63" s="149">
        <v>1705</v>
      </c>
      <c r="AO63" s="149">
        <v>292</v>
      </c>
      <c r="AP63" s="149">
        <v>200</v>
      </c>
      <c r="AQ63" s="150">
        <f t="shared" si="16"/>
        <v>0.17126099706744868</v>
      </c>
      <c r="AR63" s="150">
        <f t="shared" si="17"/>
        <v>0.11730205278592376</v>
      </c>
      <c r="AS63" s="197">
        <v>105680770</v>
      </c>
      <c r="AT63" s="197">
        <v>84677570</v>
      </c>
      <c r="AU63" s="197">
        <f t="shared" si="18"/>
        <v>361920.44520547945</v>
      </c>
      <c r="AV63" s="197">
        <f t="shared" si="19"/>
        <v>423387.85</v>
      </c>
      <c r="AW63" s="149">
        <v>826</v>
      </c>
      <c r="AX63" s="149">
        <v>251</v>
      </c>
      <c r="AY63" s="149">
        <v>199</v>
      </c>
      <c r="AZ63" s="150">
        <f t="shared" si="20"/>
        <v>0.30387409200968524</v>
      </c>
      <c r="BA63" s="150">
        <f t="shared" si="21"/>
        <v>0.24092009685230023</v>
      </c>
      <c r="BB63" s="197">
        <v>82943440</v>
      </c>
      <c r="BC63" s="197">
        <v>71265800</v>
      </c>
      <c r="BD63" s="197">
        <f t="shared" si="22"/>
        <v>330451.95219123503</v>
      </c>
      <c r="BE63" s="197">
        <f t="shared" si="23"/>
        <v>358119.59798994975</v>
      </c>
      <c r="BF63" s="149">
        <v>279</v>
      </c>
      <c r="BG63" s="149">
        <v>115</v>
      </c>
      <c r="BH63" s="149">
        <v>96</v>
      </c>
      <c r="BI63" s="150">
        <f t="shared" si="24"/>
        <v>0.41218637992831542</v>
      </c>
      <c r="BJ63" s="150">
        <f t="shared" si="25"/>
        <v>0.34408602150537637</v>
      </c>
      <c r="BK63" s="197">
        <v>37876920</v>
      </c>
      <c r="BL63" s="197">
        <v>35188310</v>
      </c>
      <c r="BM63" s="197">
        <f t="shared" si="26"/>
        <v>329364.52173913043</v>
      </c>
      <c r="BN63" s="197">
        <f t="shared" si="27"/>
        <v>366544.89583333331</v>
      </c>
      <c r="BO63" s="149">
        <f t="shared" si="43"/>
        <v>8838</v>
      </c>
      <c r="BP63" s="149">
        <f t="shared" si="43"/>
        <v>1008</v>
      </c>
      <c r="BQ63" s="149">
        <f t="shared" si="43"/>
        <v>687</v>
      </c>
      <c r="BR63" s="150">
        <f t="shared" si="30"/>
        <v>0.11405295315682282</v>
      </c>
      <c r="BS63" s="150">
        <f t="shared" si="31"/>
        <v>7.7732518669382217E-2</v>
      </c>
      <c r="BT63" s="197">
        <f t="shared" si="44"/>
        <v>335918130</v>
      </c>
      <c r="BU63" s="197">
        <f t="shared" si="44"/>
        <v>270746860</v>
      </c>
      <c r="BV63" s="197">
        <f t="shared" si="33"/>
        <v>333252.11309523811</v>
      </c>
      <c r="BW63" s="197">
        <f t="shared" si="34"/>
        <v>394100.23289665213</v>
      </c>
      <c r="BY63" s="113" t="str">
        <f t="shared" si="35"/>
        <v>河南町</v>
      </c>
      <c r="BZ63" s="114">
        <f t="shared" si="36"/>
        <v>8.915408915408915E-2</v>
      </c>
      <c r="CA63" s="253">
        <f t="shared" si="37"/>
        <v>8.8999999999999996E-2</v>
      </c>
      <c r="CB63" s="113" t="str">
        <f t="shared" si="38"/>
        <v>岸和田市</v>
      </c>
      <c r="CC63" s="114">
        <f t="shared" si="39"/>
        <v>5.5951803891697252E-2</v>
      </c>
      <c r="CD63" s="114">
        <f t="shared" si="40"/>
        <v>5.6000000000000001E-2</v>
      </c>
      <c r="CE63" s="115"/>
      <c r="CF63" s="114">
        <f t="shared" si="41"/>
        <v>0.107</v>
      </c>
      <c r="CG63" s="114">
        <f t="shared" si="42"/>
        <v>7.0000000000000007E-2</v>
      </c>
      <c r="CH63" s="113">
        <v>0</v>
      </c>
    </row>
    <row r="64" spans="2:86" s="20" customFormat="1" ht="12">
      <c r="B64" s="148">
        <v>58</v>
      </c>
      <c r="C64" s="151" t="s">
        <v>31</v>
      </c>
      <c r="D64" s="149">
        <v>23</v>
      </c>
      <c r="E64" s="149">
        <v>4</v>
      </c>
      <c r="F64" s="149">
        <v>1</v>
      </c>
      <c r="G64" s="150">
        <f t="shared" si="0"/>
        <v>0.17391304347826086</v>
      </c>
      <c r="H64" s="150">
        <f t="shared" si="1"/>
        <v>4.3478260869565216E-2</v>
      </c>
      <c r="I64" s="197">
        <v>1322050</v>
      </c>
      <c r="J64" s="197">
        <v>833850</v>
      </c>
      <c r="K64" s="197">
        <f t="shared" si="2"/>
        <v>330512.5</v>
      </c>
      <c r="L64" s="197">
        <f t="shared" si="3"/>
        <v>833850</v>
      </c>
      <c r="M64" s="149">
        <v>48</v>
      </c>
      <c r="N64" s="149">
        <v>9</v>
      </c>
      <c r="O64" s="149">
        <v>6</v>
      </c>
      <c r="P64" s="150">
        <f t="shared" si="4"/>
        <v>0.1875</v>
      </c>
      <c r="Q64" s="150">
        <f t="shared" si="5"/>
        <v>0.125</v>
      </c>
      <c r="R64" s="197">
        <v>4029630</v>
      </c>
      <c r="S64" s="197">
        <v>3108300</v>
      </c>
      <c r="T64" s="197">
        <f t="shared" si="6"/>
        <v>447736.66666666669</v>
      </c>
      <c r="U64" s="197">
        <f t="shared" si="7"/>
        <v>518050</v>
      </c>
      <c r="V64" s="149">
        <v>4015</v>
      </c>
      <c r="W64" s="149">
        <v>134</v>
      </c>
      <c r="X64" s="149">
        <v>72</v>
      </c>
      <c r="Y64" s="150">
        <f t="shared" si="8"/>
        <v>3.3374844333748446E-2</v>
      </c>
      <c r="Z64" s="150">
        <f t="shared" si="9"/>
        <v>1.7932752179327521E-2</v>
      </c>
      <c r="AA64" s="197">
        <v>38759640</v>
      </c>
      <c r="AB64" s="197">
        <v>27486260</v>
      </c>
      <c r="AC64" s="197">
        <f t="shared" si="10"/>
        <v>289251.04477611941</v>
      </c>
      <c r="AD64" s="197">
        <f t="shared" si="11"/>
        <v>381753.61111111112</v>
      </c>
      <c r="AE64" s="149">
        <v>2962</v>
      </c>
      <c r="AF64" s="149">
        <v>271</v>
      </c>
      <c r="AG64" s="149">
        <v>175</v>
      </c>
      <c r="AH64" s="150">
        <f t="shared" si="12"/>
        <v>9.1492234976367326E-2</v>
      </c>
      <c r="AI64" s="150">
        <f t="shared" si="13"/>
        <v>5.9081701553004726E-2</v>
      </c>
      <c r="AJ64" s="197">
        <v>79739860</v>
      </c>
      <c r="AK64" s="197">
        <v>61179980</v>
      </c>
      <c r="AL64" s="197">
        <f t="shared" si="14"/>
        <v>294243.02583025832</v>
      </c>
      <c r="AM64" s="197">
        <f t="shared" si="15"/>
        <v>349599.88571428572</v>
      </c>
      <c r="AN64" s="149">
        <v>1925</v>
      </c>
      <c r="AO64" s="149">
        <v>395</v>
      </c>
      <c r="AP64" s="149">
        <v>288</v>
      </c>
      <c r="AQ64" s="150">
        <f t="shared" si="16"/>
        <v>0.20519480519480521</v>
      </c>
      <c r="AR64" s="150">
        <f t="shared" si="17"/>
        <v>0.14961038961038961</v>
      </c>
      <c r="AS64" s="197">
        <v>115334460</v>
      </c>
      <c r="AT64" s="197">
        <v>101041240</v>
      </c>
      <c r="AU64" s="197">
        <f t="shared" si="18"/>
        <v>291985.97468354431</v>
      </c>
      <c r="AV64" s="197">
        <f t="shared" si="19"/>
        <v>350837.63888888888</v>
      </c>
      <c r="AW64" s="149">
        <v>945</v>
      </c>
      <c r="AX64" s="149">
        <v>300</v>
      </c>
      <c r="AY64" s="149">
        <v>223</v>
      </c>
      <c r="AZ64" s="150">
        <f t="shared" si="20"/>
        <v>0.31746031746031744</v>
      </c>
      <c r="BA64" s="150">
        <f t="shared" si="21"/>
        <v>0.23597883597883598</v>
      </c>
      <c r="BB64" s="197">
        <v>86786620</v>
      </c>
      <c r="BC64" s="197">
        <v>75052750</v>
      </c>
      <c r="BD64" s="197">
        <f t="shared" si="22"/>
        <v>289288.73333333334</v>
      </c>
      <c r="BE64" s="197">
        <f t="shared" si="23"/>
        <v>336559.41704035876</v>
      </c>
      <c r="BF64" s="149">
        <v>340</v>
      </c>
      <c r="BG64" s="149">
        <v>120</v>
      </c>
      <c r="BH64" s="149">
        <v>96</v>
      </c>
      <c r="BI64" s="150">
        <f t="shared" si="24"/>
        <v>0.35294117647058826</v>
      </c>
      <c r="BJ64" s="150">
        <f t="shared" si="25"/>
        <v>0.28235294117647058</v>
      </c>
      <c r="BK64" s="197">
        <v>43572830</v>
      </c>
      <c r="BL64" s="197">
        <v>40794170</v>
      </c>
      <c r="BM64" s="197">
        <f t="shared" si="26"/>
        <v>363106.91666666669</v>
      </c>
      <c r="BN64" s="197">
        <f t="shared" si="27"/>
        <v>424939.27083333331</v>
      </c>
      <c r="BO64" s="149">
        <f t="shared" si="43"/>
        <v>10258</v>
      </c>
      <c r="BP64" s="149">
        <f t="shared" si="43"/>
        <v>1233</v>
      </c>
      <c r="BQ64" s="149">
        <f t="shared" si="43"/>
        <v>861</v>
      </c>
      <c r="BR64" s="150">
        <f t="shared" si="30"/>
        <v>0.12019886917527783</v>
      </c>
      <c r="BS64" s="150">
        <f t="shared" si="31"/>
        <v>8.3934490154026126E-2</v>
      </c>
      <c r="BT64" s="197">
        <f t="shared" si="44"/>
        <v>369545090</v>
      </c>
      <c r="BU64" s="197">
        <f t="shared" si="44"/>
        <v>309496550</v>
      </c>
      <c r="BV64" s="197">
        <f t="shared" si="33"/>
        <v>299712.15733982157</v>
      </c>
      <c r="BW64" s="197">
        <f t="shared" si="34"/>
        <v>359461.7305458769</v>
      </c>
      <c r="BY64" s="113" t="str">
        <f t="shared" si="35"/>
        <v>泉大津市</v>
      </c>
      <c r="BZ64" s="114">
        <f t="shared" si="36"/>
        <v>8.8852204311516803E-2</v>
      </c>
      <c r="CA64" s="253">
        <f t="shared" si="37"/>
        <v>8.8999999999999996E-2</v>
      </c>
      <c r="CB64" s="113" t="str">
        <f t="shared" si="38"/>
        <v>四條畷市</v>
      </c>
      <c r="CC64" s="114">
        <f t="shared" si="39"/>
        <v>5.5623772102161101E-2</v>
      </c>
      <c r="CD64" s="114">
        <f t="shared" si="40"/>
        <v>5.6000000000000001E-2</v>
      </c>
      <c r="CE64" s="115"/>
      <c r="CF64" s="114">
        <f t="shared" si="41"/>
        <v>0.107</v>
      </c>
      <c r="CG64" s="114">
        <f t="shared" si="42"/>
        <v>7.0000000000000007E-2</v>
      </c>
      <c r="CH64" s="113">
        <v>0</v>
      </c>
    </row>
    <row r="65" spans="2:86" s="20" customFormat="1" ht="12">
      <c r="B65" s="148">
        <v>59</v>
      </c>
      <c r="C65" s="151" t="s">
        <v>25</v>
      </c>
      <c r="D65" s="149">
        <v>57</v>
      </c>
      <c r="E65" s="149">
        <v>6</v>
      </c>
      <c r="F65" s="149">
        <v>3</v>
      </c>
      <c r="G65" s="150">
        <f t="shared" si="0"/>
        <v>0.10526315789473684</v>
      </c>
      <c r="H65" s="150">
        <f t="shared" si="1"/>
        <v>5.2631578947368418E-2</v>
      </c>
      <c r="I65" s="197">
        <v>1260190</v>
      </c>
      <c r="J65" s="197">
        <v>891200</v>
      </c>
      <c r="K65" s="197">
        <f t="shared" si="2"/>
        <v>210031.66666666666</v>
      </c>
      <c r="L65" s="197">
        <f t="shared" si="3"/>
        <v>297066.66666666669</v>
      </c>
      <c r="M65" s="149">
        <v>138</v>
      </c>
      <c r="N65" s="149">
        <v>14</v>
      </c>
      <c r="O65" s="149">
        <v>9</v>
      </c>
      <c r="P65" s="150">
        <f t="shared" si="4"/>
        <v>0.10144927536231885</v>
      </c>
      <c r="Q65" s="150">
        <f t="shared" si="5"/>
        <v>6.5217391304347824E-2</v>
      </c>
      <c r="R65" s="197">
        <v>5494800</v>
      </c>
      <c r="S65" s="197">
        <v>4839410</v>
      </c>
      <c r="T65" s="197">
        <f t="shared" si="6"/>
        <v>392485.71428571426</v>
      </c>
      <c r="U65" s="197">
        <f t="shared" si="7"/>
        <v>537712.22222222225</v>
      </c>
      <c r="V65" s="149">
        <v>30523</v>
      </c>
      <c r="W65" s="149">
        <v>1328</v>
      </c>
      <c r="X65" s="149">
        <v>729</v>
      </c>
      <c r="Y65" s="150">
        <f t="shared" si="8"/>
        <v>4.3508174163745375E-2</v>
      </c>
      <c r="Z65" s="150">
        <f t="shared" si="9"/>
        <v>2.3883628738983718E-2</v>
      </c>
      <c r="AA65" s="197">
        <v>355624590</v>
      </c>
      <c r="AB65" s="197">
        <v>260321780</v>
      </c>
      <c r="AC65" s="197">
        <f t="shared" si="10"/>
        <v>267789.60090361448</v>
      </c>
      <c r="AD65" s="197">
        <f t="shared" si="11"/>
        <v>357094.34842249658</v>
      </c>
      <c r="AE65" s="149">
        <v>22111</v>
      </c>
      <c r="AF65" s="149">
        <v>1958</v>
      </c>
      <c r="AG65" s="149">
        <v>1211</v>
      </c>
      <c r="AH65" s="150">
        <f t="shared" si="12"/>
        <v>8.8553208810094527E-2</v>
      </c>
      <c r="AI65" s="150">
        <f t="shared" si="13"/>
        <v>5.4769119442811272E-2</v>
      </c>
      <c r="AJ65" s="197">
        <v>568942780</v>
      </c>
      <c r="AK65" s="197">
        <v>449647230</v>
      </c>
      <c r="AL65" s="197">
        <f t="shared" si="14"/>
        <v>290573.43207354442</v>
      </c>
      <c r="AM65" s="197">
        <f t="shared" si="15"/>
        <v>371302.41948802641</v>
      </c>
      <c r="AN65" s="149">
        <v>13076</v>
      </c>
      <c r="AO65" s="149">
        <v>2288</v>
      </c>
      <c r="AP65" s="149">
        <v>1591</v>
      </c>
      <c r="AQ65" s="150">
        <f t="shared" si="16"/>
        <v>0.17497705720403794</v>
      </c>
      <c r="AR65" s="150">
        <f t="shared" si="17"/>
        <v>0.12167329458550015</v>
      </c>
      <c r="AS65" s="197">
        <v>666426690</v>
      </c>
      <c r="AT65" s="197">
        <v>559096040</v>
      </c>
      <c r="AU65" s="197">
        <f t="shared" si="18"/>
        <v>291270.40646853147</v>
      </c>
      <c r="AV65" s="197">
        <f t="shared" si="19"/>
        <v>351411.71590194845</v>
      </c>
      <c r="AW65" s="149">
        <v>5610</v>
      </c>
      <c r="AX65" s="149">
        <v>1565</v>
      </c>
      <c r="AY65" s="149">
        <v>1198</v>
      </c>
      <c r="AZ65" s="150">
        <f t="shared" si="20"/>
        <v>0.2789661319073084</v>
      </c>
      <c r="BA65" s="150">
        <f t="shared" si="21"/>
        <v>0.21354723707664885</v>
      </c>
      <c r="BB65" s="197">
        <v>509192480</v>
      </c>
      <c r="BC65" s="197">
        <v>451561630</v>
      </c>
      <c r="BD65" s="197">
        <f t="shared" si="22"/>
        <v>325362.60702875402</v>
      </c>
      <c r="BE65" s="197">
        <f t="shared" si="23"/>
        <v>376929.57429048413</v>
      </c>
      <c r="BF65" s="149">
        <v>2000</v>
      </c>
      <c r="BG65" s="149">
        <v>663</v>
      </c>
      <c r="BH65" s="149">
        <v>539</v>
      </c>
      <c r="BI65" s="150">
        <f t="shared" si="24"/>
        <v>0.33150000000000002</v>
      </c>
      <c r="BJ65" s="150">
        <f t="shared" si="25"/>
        <v>0.26950000000000002</v>
      </c>
      <c r="BK65" s="197">
        <v>231970220</v>
      </c>
      <c r="BL65" s="197">
        <v>212386110</v>
      </c>
      <c r="BM65" s="197">
        <f t="shared" si="26"/>
        <v>349879.66817496228</v>
      </c>
      <c r="BN65" s="197">
        <f t="shared" si="27"/>
        <v>394037.3098330241</v>
      </c>
      <c r="BO65" s="149">
        <f t="shared" si="43"/>
        <v>73515</v>
      </c>
      <c r="BP65" s="149">
        <f t="shared" si="43"/>
        <v>7822</v>
      </c>
      <c r="BQ65" s="149">
        <f t="shared" si="43"/>
        <v>5280</v>
      </c>
      <c r="BR65" s="150">
        <f t="shared" si="30"/>
        <v>0.1064000544106645</v>
      </c>
      <c r="BS65" s="150">
        <f t="shared" si="31"/>
        <v>7.1822077127116912E-2</v>
      </c>
      <c r="BT65" s="197">
        <f t="shared" si="44"/>
        <v>2338911750</v>
      </c>
      <c r="BU65" s="197">
        <f t="shared" si="44"/>
        <v>1938743400</v>
      </c>
      <c r="BV65" s="197">
        <f t="shared" si="33"/>
        <v>299017.09920736385</v>
      </c>
      <c r="BW65" s="197">
        <f t="shared" si="34"/>
        <v>367186.25</v>
      </c>
      <c r="BY65" s="113" t="str">
        <f t="shared" si="35"/>
        <v>和泉市</v>
      </c>
      <c r="BZ65" s="114">
        <f t="shared" si="36"/>
        <v>8.8498212157330156E-2</v>
      </c>
      <c r="CA65" s="253">
        <f t="shared" si="37"/>
        <v>8.7999999999999995E-2</v>
      </c>
      <c r="CB65" s="113" t="str">
        <f t="shared" si="38"/>
        <v>此花区</v>
      </c>
      <c r="CC65" s="114">
        <f t="shared" si="39"/>
        <v>5.5606477238007941E-2</v>
      </c>
      <c r="CD65" s="114">
        <f t="shared" si="40"/>
        <v>5.6000000000000001E-2</v>
      </c>
      <c r="CE65" s="115"/>
      <c r="CF65" s="114">
        <f t="shared" si="41"/>
        <v>0.107</v>
      </c>
      <c r="CG65" s="114">
        <f t="shared" si="42"/>
        <v>7.0000000000000007E-2</v>
      </c>
      <c r="CH65" s="113">
        <v>0</v>
      </c>
    </row>
    <row r="66" spans="2:86" s="20" customFormat="1" ht="12">
      <c r="B66" s="148">
        <v>60</v>
      </c>
      <c r="C66" s="151" t="s">
        <v>52</v>
      </c>
      <c r="D66" s="149">
        <v>33</v>
      </c>
      <c r="E66" s="149">
        <v>3</v>
      </c>
      <c r="F66" s="149">
        <v>2</v>
      </c>
      <c r="G66" s="150">
        <f t="shared" si="0"/>
        <v>9.0909090909090912E-2</v>
      </c>
      <c r="H66" s="150">
        <f t="shared" si="1"/>
        <v>6.0606060606060608E-2</v>
      </c>
      <c r="I66" s="197">
        <v>1438490</v>
      </c>
      <c r="J66" s="197">
        <v>1254890</v>
      </c>
      <c r="K66" s="197">
        <f t="shared" si="2"/>
        <v>479496.66666666669</v>
      </c>
      <c r="L66" s="197">
        <f t="shared" si="3"/>
        <v>627445</v>
      </c>
      <c r="M66" s="149">
        <v>72</v>
      </c>
      <c r="N66" s="149">
        <v>6</v>
      </c>
      <c r="O66" s="149">
        <v>3</v>
      </c>
      <c r="P66" s="150">
        <f t="shared" si="4"/>
        <v>8.3333333333333329E-2</v>
      </c>
      <c r="Q66" s="150">
        <f t="shared" si="5"/>
        <v>4.1666666666666664E-2</v>
      </c>
      <c r="R66" s="197">
        <v>1347840</v>
      </c>
      <c r="S66" s="197">
        <v>1189010</v>
      </c>
      <c r="T66" s="197">
        <f t="shared" si="6"/>
        <v>224640</v>
      </c>
      <c r="U66" s="197">
        <f t="shared" si="7"/>
        <v>396336.66666666669</v>
      </c>
      <c r="V66" s="149">
        <v>4003</v>
      </c>
      <c r="W66" s="149">
        <v>81</v>
      </c>
      <c r="X66" s="149">
        <v>43</v>
      </c>
      <c r="Y66" s="150">
        <f t="shared" si="8"/>
        <v>2.0234823882088433E-2</v>
      </c>
      <c r="Z66" s="150">
        <f t="shared" si="9"/>
        <v>1.0741943542343242E-2</v>
      </c>
      <c r="AA66" s="197">
        <v>20499080</v>
      </c>
      <c r="AB66" s="197">
        <v>16158080</v>
      </c>
      <c r="AC66" s="197">
        <f t="shared" si="10"/>
        <v>253075.06172839506</v>
      </c>
      <c r="AD66" s="197">
        <f t="shared" si="11"/>
        <v>375769.30232558138</v>
      </c>
      <c r="AE66" s="149">
        <v>2721</v>
      </c>
      <c r="AF66" s="149">
        <v>148</v>
      </c>
      <c r="AG66" s="149">
        <v>70</v>
      </c>
      <c r="AH66" s="150">
        <f t="shared" si="12"/>
        <v>5.4391767732451302E-2</v>
      </c>
      <c r="AI66" s="150">
        <f t="shared" si="13"/>
        <v>2.5725836089672913E-2</v>
      </c>
      <c r="AJ66" s="197">
        <v>38973580</v>
      </c>
      <c r="AK66" s="197">
        <v>27640990</v>
      </c>
      <c r="AL66" s="197">
        <f t="shared" si="14"/>
        <v>263335</v>
      </c>
      <c r="AM66" s="197">
        <f t="shared" si="15"/>
        <v>394871.28571428574</v>
      </c>
      <c r="AN66" s="149">
        <v>1659</v>
      </c>
      <c r="AO66" s="149">
        <v>210</v>
      </c>
      <c r="AP66" s="149">
        <v>123</v>
      </c>
      <c r="AQ66" s="150">
        <f t="shared" si="16"/>
        <v>0.12658227848101267</v>
      </c>
      <c r="AR66" s="150">
        <f t="shared" si="17"/>
        <v>7.4141048824593131E-2</v>
      </c>
      <c r="AS66" s="197">
        <v>49659080</v>
      </c>
      <c r="AT66" s="197">
        <v>40544710</v>
      </c>
      <c r="AU66" s="197">
        <f t="shared" si="18"/>
        <v>236471.80952380953</v>
      </c>
      <c r="AV66" s="197">
        <f t="shared" si="19"/>
        <v>329631.7886178862</v>
      </c>
      <c r="AW66" s="149">
        <v>748</v>
      </c>
      <c r="AX66" s="149">
        <v>144</v>
      </c>
      <c r="AY66" s="149">
        <v>93</v>
      </c>
      <c r="AZ66" s="150">
        <f t="shared" si="20"/>
        <v>0.19251336898395721</v>
      </c>
      <c r="BA66" s="150">
        <f t="shared" si="21"/>
        <v>0.12433155080213903</v>
      </c>
      <c r="BB66" s="197">
        <v>41349900</v>
      </c>
      <c r="BC66" s="197">
        <v>36543900</v>
      </c>
      <c r="BD66" s="197">
        <f t="shared" si="22"/>
        <v>287152.08333333331</v>
      </c>
      <c r="BE66" s="197">
        <f t="shared" si="23"/>
        <v>392945.16129032261</v>
      </c>
      <c r="BF66" s="149">
        <v>240</v>
      </c>
      <c r="BG66" s="149">
        <v>45</v>
      </c>
      <c r="BH66" s="149">
        <v>28</v>
      </c>
      <c r="BI66" s="150">
        <f t="shared" si="24"/>
        <v>0.1875</v>
      </c>
      <c r="BJ66" s="150">
        <f t="shared" si="25"/>
        <v>0.11666666666666667</v>
      </c>
      <c r="BK66" s="197">
        <v>15468830</v>
      </c>
      <c r="BL66" s="197">
        <v>13278860</v>
      </c>
      <c r="BM66" s="197">
        <f t="shared" si="26"/>
        <v>343751.77777777775</v>
      </c>
      <c r="BN66" s="197">
        <f t="shared" si="27"/>
        <v>474245</v>
      </c>
      <c r="BO66" s="149">
        <f t="shared" si="43"/>
        <v>9476</v>
      </c>
      <c r="BP66" s="149">
        <f t="shared" si="43"/>
        <v>637</v>
      </c>
      <c r="BQ66" s="149">
        <f t="shared" si="43"/>
        <v>362</v>
      </c>
      <c r="BR66" s="150">
        <f t="shared" si="30"/>
        <v>6.7222456732798655E-2</v>
      </c>
      <c r="BS66" s="150">
        <f t="shared" si="31"/>
        <v>3.8201772899957791E-2</v>
      </c>
      <c r="BT66" s="197">
        <f t="shared" si="44"/>
        <v>168736800</v>
      </c>
      <c r="BU66" s="197">
        <f t="shared" si="44"/>
        <v>136610440</v>
      </c>
      <c r="BV66" s="197">
        <f t="shared" si="33"/>
        <v>264892.93563579279</v>
      </c>
      <c r="BW66" s="197">
        <f t="shared" si="34"/>
        <v>377376.90607734805</v>
      </c>
      <c r="BY66" s="113" t="str">
        <f t="shared" si="35"/>
        <v>河内長野市</v>
      </c>
      <c r="BZ66" s="114">
        <f t="shared" si="36"/>
        <v>8.7903717245581964E-2</v>
      </c>
      <c r="CA66" s="253">
        <f t="shared" si="37"/>
        <v>8.7999999999999995E-2</v>
      </c>
      <c r="CB66" s="113" t="str">
        <f t="shared" si="38"/>
        <v>阪南市</v>
      </c>
      <c r="CC66" s="114">
        <f t="shared" si="39"/>
        <v>5.5519897304236197E-2</v>
      </c>
      <c r="CD66" s="114">
        <f t="shared" si="40"/>
        <v>5.6000000000000001E-2</v>
      </c>
      <c r="CE66" s="115"/>
      <c r="CF66" s="114">
        <f t="shared" si="41"/>
        <v>0.107</v>
      </c>
      <c r="CG66" s="114">
        <f t="shared" si="42"/>
        <v>7.0000000000000007E-2</v>
      </c>
      <c r="CH66" s="113">
        <v>0</v>
      </c>
    </row>
    <row r="67" spans="2:86" s="20" customFormat="1" ht="12">
      <c r="B67" s="148">
        <v>61</v>
      </c>
      <c r="C67" s="151" t="s">
        <v>20</v>
      </c>
      <c r="D67" s="149">
        <v>3</v>
      </c>
      <c r="E67" s="149">
        <v>0</v>
      </c>
      <c r="F67" s="149">
        <v>0</v>
      </c>
      <c r="G67" s="150">
        <f t="shared" si="0"/>
        <v>0</v>
      </c>
      <c r="H67" s="150">
        <f t="shared" si="1"/>
        <v>0</v>
      </c>
      <c r="I67" s="197">
        <v>0</v>
      </c>
      <c r="J67" s="197">
        <v>0</v>
      </c>
      <c r="K67" s="197" t="str">
        <f t="shared" si="2"/>
        <v>-</v>
      </c>
      <c r="L67" s="197" t="str">
        <f t="shared" si="3"/>
        <v>-</v>
      </c>
      <c r="M67" s="149">
        <v>27</v>
      </c>
      <c r="N67" s="149">
        <v>2</v>
      </c>
      <c r="O67" s="149">
        <v>2</v>
      </c>
      <c r="P67" s="150">
        <f t="shared" si="4"/>
        <v>7.407407407407407E-2</v>
      </c>
      <c r="Q67" s="150">
        <f t="shared" si="5"/>
        <v>7.407407407407407E-2</v>
      </c>
      <c r="R67" s="197">
        <v>358960</v>
      </c>
      <c r="S67" s="197">
        <v>348020</v>
      </c>
      <c r="T67" s="197">
        <f t="shared" si="6"/>
        <v>179480</v>
      </c>
      <c r="U67" s="197">
        <f t="shared" si="7"/>
        <v>174010</v>
      </c>
      <c r="V67" s="149">
        <v>3648</v>
      </c>
      <c r="W67" s="149">
        <v>130</v>
      </c>
      <c r="X67" s="149">
        <v>60</v>
      </c>
      <c r="Y67" s="150">
        <f t="shared" si="8"/>
        <v>3.5635964912280702E-2</v>
      </c>
      <c r="Z67" s="150">
        <f t="shared" si="9"/>
        <v>1.6447368421052631E-2</v>
      </c>
      <c r="AA67" s="197">
        <v>30774560</v>
      </c>
      <c r="AB67" s="197">
        <v>17912150</v>
      </c>
      <c r="AC67" s="197">
        <f t="shared" si="10"/>
        <v>236727.38461538462</v>
      </c>
      <c r="AD67" s="197">
        <f t="shared" si="11"/>
        <v>298535.83333333331</v>
      </c>
      <c r="AE67" s="149">
        <v>2395</v>
      </c>
      <c r="AF67" s="149">
        <v>193</v>
      </c>
      <c r="AG67" s="149">
        <v>100</v>
      </c>
      <c r="AH67" s="150">
        <f t="shared" si="12"/>
        <v>8.0584551148225464E-2</v>
      </c>
      <c r="AI67" s="150">
        <f t="shared" si="13"/>
        <v>4.1753653444676408E-2</v>
      </c>
      <c r="AJ67" s="197">
        <v>49258900</v>
      </c>
      <c r="AK67" s="197">
        <v>32775000</v>
      </c>
      <c r="AL67" s="197">
        <f t="shared" si="14"/>
        <v>255227.46113989636</v>
      </c>
      <c r="AM67" s="197">
        <f t="shared" si="15"/>
        <v>327750</v>
      </c>
      <c r="AN67" s="149">
        <v>1290</v>
      </c>
      <c r="AO67" s="149">
        <v>211</v>
      </c>
      <c r="AP67" s="149">
        <v>149</v>
      </c>
      <c r="AQ67" s="150">
        <f t="shared" si="16"/>
        <v>0.16356589147286821</v>
      </c>
      <c r="AR67" s="150">
        <f t="shared" si="17"/>
        <v>0.11550387596899225</v>
      </c>
      <c r="AS67" s="197">
        <v>53482540</v>
      </c>
      <c r="AT67" s="197">
        <v>42393230</v>
      </c>
      <c r="AU67" s="197">
        <f t="shared" si="18"/>
        <v>253471.75355450236</v>
      </c>
      <c r="AV67" s="197">
        <f t="shared" si="19"/>
        <v>284518.32214765099</v>
      </c>
      <c r="AW67" s="149">
        <v>569</v>
      </c>
      <c r="AX67" s="149">
        <v>148</v>
      </c>
      <c r="AY67" s="149">
        <v>95</v>
      </c>
      <c r="AZ67" s="150">
        <f t="shared" si="20"/>
        <v>0.2601054481546573</v>
      </c>
      <c r="BA67" s="150">
        <f t="shared" si="21"/>
        <v>0.16695957820738136</v>
      </c>
      <c r="BB67" s="197">
        <v>45490700</v>
      </c>
      <c r="BC67" s="197">
        <v>27570770</v>
      </c>
      <c r="BD67" s="197">
        <f t="shared" si="22"/>
        <v>307369.59459459462</v>
      </c>
      <c r="BE67" s="197">
        <f t="shared" si="23"/>
        <v>290218.63157894736</v>
      </c>
      <c r="BF67" s="149">
        <v>212</v>
      </c>
      <c r="BG67" s="149">
        <v>60</v>
      </c>
      <c r="BH67" s="149">
        <v>47</v>
      </c>
      <c r="BI67" s="150">
        <f t="shared" si="24"/>
        <v>0.28301886792452829</v>
      </c>
      <c r="BJ67" s="150">
        <f t="shared" si="25"/>
        <v>0.22169811320754718</v>
      </c>
      <c r="BK67" s="197">
        <v>17168500</v>
      </c>
      <c r="BL67" s="197">
        <v>16101720</v>
      </c>
      <c r="BM67" s="197">
        <f t="shared" si="26"/>
        <v>286141.66666666669</v>
      </c>
      <c r="BN67" s="197">
        <f t="shared" si="27"/>
        <v>342589.78723404254</v>
      </c>
      <c r="BO67" s="149">
        <f t="shared" si="43"/>
        <v>8144</v>
      </c>
      <c r="BP67" s="149">
        <f t="shared" si="43"/>
        <v>744</v>
      </c>
      <c r="BQ67" s="149">
        <f t="shared" si="43"/>
        <v>453</v>
      </c>
      <c r="BR67" s="150">
        <f t="shared" si="30"/>
        <v>9.1355599214145378E-2</v>
      </c>
      <c r="BS67" s="150">
        <f t="shared" si="31"/>
        <v>5.5623772102161101E-2</v>
      </c>
      <c r="BT67" s="197">
        <f t="shared" si="44"/>
        <v>196534160</v>
      </c>
      <c r="BU67" s="197">
        <f t="shared" si="44"/>
        <v>137100890</v>
      </c>
      <c r="BV67" s="197">
        <f t="shared" si="33"/>
        <v>264158.81720430107</v>
      </c>
      <c r="BW67" s="197">
        <f t="shared" si="34"/>
        <v>302650.97130242828</v>
      </c>
      <c r="BY67" s="113" t="str">
        <f t="shared" si="35"/>
        <v>忠岡町</v>
      </c>
      <c r="BZ67" s="114">
        <f t="shared" si="36"/>
        <v>8.7818696883852687E-2</v>
      </c>
      <c r="CA67" s="253">
        <f t="shared" si="37"/>
        <v>8.7999999999999995E-2</v>
      </c>
      <c r="CB67" s="113" t="str">
        <f t="shared" si="38"/>
        <v>豊能町</v>
      </c>
      <c r="CC67" s="114">
        <f t="shared" si="39"/>
        <v>5.4716568176843949E-2</v>
      </c>
      <c r="CD67" s="114">
        <f t="shared" si="40"/>
        <v>5.5E-2</v>
      </c>
      <c r="CE67" s="115"/>
      <c r="CF67" s="114">
        <f t="shared" si="41"/>
        <v>0.107</v>
      </c>
      <c r="CG67" s="114">
        <f t="shared" si="42"/>
        <v>7.0000000000000007E-2</v>
      </c>
      <c r="CH67" s="113">
        <v>0</v>
      </c>
    </row>
    <row r="68" spans="2:86" s="20" customFormat="1" ht="12">
      <c r="B68" s="148">
        <v>62</v>
      </c>
      <c r="C68" s="151" t="s">
        <v>21</v>
      </c>
      <c r="D68" s="149">
        <v>25</v>
      </c>
      <c r="E68" s="149">
        <v>5</v>
      </c>
      <c r="F68" s="149">
        <v>2</v>
      </c>
      <c r="G68" s="150">
        <f t="shared" si="0"/>
        <v>0.2</v>
      </c>
      <c r="H68" s="150">
        <f t="shared" si="1"/>
        <v>0.08</v>
      </c>
      <c r="I68" s="197">
        <v>924480</v>
      </c>
      <c r="J68" s="197">
        <v>885800</v>
      </c>
      <c r="K68" s="197">
        <f t="shared" si="2"/>
        <v>184896</v>
      </c>
      <c r="L68" s="197">
        <f t="shared" si="3"/>
        <v>442900</v>
      </c>
      <c r="M68" s="149">
        <v>69</v>
      </c>
      <c r="N68" s="149">
        <v>5</v>
      </c>
      <c r="O68" s="149">
        <v>5</v>
      </c>
      <c r="P68" s="150">
        <f t="shared" si="4"/>
        <v>7.2463768115942032E-2</v>
      </c>
      <c r="Q68" s="150">
        <f t="shared" si="5"/>
        <v>7.2463768115942032E-2</v>
      </c>
      <c r="R68" s="197">
        <v>2014110</v>
      </c>
      <c r="S68" s="197">
        <v>1268150</v>
      </c>
      <c r="T68" s="197">
        <f t="shared" si="6"/>
        <v>402822</v>
      </c>
      <c r="U68" s="197">
        <f t="shared" si="7"/>
        <v>253630</v>
      </c>
      <c r="V68" s="149">
        <v>5294</v>
      </c>
      <c r="W68" s="149">
        <v>187</v>
      </c>
      <c r="X68" s="149">
        <v>71</v>
      </c>
      <c r="Y68" s="150">
        <f t="shared" si="8"/>
        <v>3.5323007177937286E-2</v>
      </c>
      <c r="Z68" s="150">
        <f t="shared" si="9"/>
        <v>1.3411409142425387E-2</v>
      </c>
      <c r="AA68" s="197">
        <v>29787650</v>
      </c>
      <c r="AB68" s="197">
        <v>17722080</v>
      </c>
      <c r="AC68" s="197">
        <f t="shared" si="10"/>
        <v>159292.24598930482</v>
      </c>
      <c r="AD68" s="197">
        <f t="shared" si="11"/>
        <v>249606.76056338029</v>
      </c>
      <c r="AE68" s="149">
        <v>3622</v>
      </c>
      <c r="AF68" s="149">
        <v>268</v>
      </c>
      <c r="AG68" s="149">
        <v>132</v>
      </c>
      <c r="AH68" s="150">
        <f t="shared" si="12"/>
        <v>7.3992269464384322E-2</v>
      </c>
      <c r="AI68" s="150">
        <f t="shared" si="13"/>
        <v>3.6443953616786304E-2</v>
      </c>
      <c r="AJ68" s="197">
        <v>60808200</v>
      </c>
      <c r="AK68" s="197">
        <v>42997170</v>
      </c>
      <c r="AL68" s="197">
        <f t="shared" si="14"/>
        <v>226896.26865671642</v>
      </c>
      <c r="AM68" s="197">
        <f t="shared" si="15"/>
        <v>325736.13636363635</v>
      </c>
      <c r="AN68" s="149">
        <v>1850</v>
      </c>
      <c r="AO68" s="149">
        <v>296</v>
      </c>
      <c r="AP68" s="149">
        <v>173</v>
      </c>
      <c r="AQ68" s="150">
        <f t="shared" si="16"/>
        <v>0.16</v>
      </c>
      <c r="AR68" s="150">
        <f t="shared" si="17"/>
        <v>9.3513513513513516E-2</v>
      </c>
      <c r="AS68" s="197">
        <v>67678690</v>
      </c>
      <c r="AT68" s="197">
        <v>53256030</v>
      </c>
      <c r="AU68" s="197">
        <f t="shared" si="18"/>
        <v>228644.22297297296</v>
      </c>
      <c r="AV68" s="197">
        <f t="shared" si="19"/>
        <v>307838.32369942195</v>
      </c>
      <c r="AW68" s="149">
        <v>896</v>
      </c>
      <c r="AX68" s="149">
        <v>228</v>
      </c>
      <c r="AY68" s="149">
        <v>161</v>
      </c>
      <c r="AZ68" s="150">
        <f t="shared" si="20"/>
        <v>0.2544642857142857</v>
      </c>
      <c r="BA68" s="150">
        <f t="shared" si="21"/>
        <v>0.1796875</v>
      </c>
      <c r="BB68" s="197">
        <v>60775830</v>
      </c>
      <c r="BC68" s="197">
        <v>54184010</v>
      </c>
      <c r="BD68" s="197">
        <f t="shared" si="22"/>
        <v>266560.65789473685</v>
      </c>
      <c r="BE68" s="197">
        <f t="shared" si="23"/>
        <v>336546.6459627329</v>
      </c>
      <c r="BF68" s="149">
        <v>334</v>
      </c>
      <c r="BG68" s="149">
        <v>111</v>
      </c>
      <c r="BH68" s="149">
        <v>85</v>
      </c>
      <c r="BI68" s="150">
        <f t="shared" si="24"/>
        <v>0.33233532934131738</v>
      </c>
      <c r="BJ68" s="150">
        <f t="shared" si="25"/>
        <v>0.25449101796407186</v>
      </c>
      <c r="BK68" s="197">
        <v>31503900</v>
      </c>
      <c r="BL68" s="197">
        <v>29862760</v>
      </c>
      <c r="BM68" s="197">
        <f t="shared" si="26"/>
        <v>283818.91891891893</v>
      </c>
      <c r="BN68" s="197">
        <f t="shared" si="27"/>
        <v>351326.5882352941</v>
      </c>
      <c r="BO68" s="149">
        <f t="shared" si="43"/>
        <v>12090</v>
      </c>
      <c r="BP68" s="149">
        <f t="shared" si="43"/>
        <v>1100</v>
      </c>
      <c r="BQ68" s="149">
        <f t="shared" si="43"/>
        <v>629</v>
      </c>
      <c r="BR68" s="150">
        <f t="shared" si="30"/>
        <v>9.0984284532671628E-2</v>
      </c>
      <c r="BS68" s="150">
        <f t="shared" si="31"/>
        <v>5.202646815550041E-2</v>
      </c>
      <c r="BT68" s="197">
        <f t="shared" si="44"/>
        <v>253492860</v>
      </c>
      <c r="BU68" s="197">
        <f t="shared" si="44"/>
        <v>200176000</v>
      </c>
      <c r="BV68" s="197">
        <f t="shared" si="33"/>
        <v>230448.05454545454</v>
      </c>
      <c r="BW68" s="197">
        <f t="shared" si="34"/>
        <v>318244.8330683625</v>
      </c>
      <c r="BY68" s="113" t="str">
        <f t="shared" si="35"/>
        <v>阪南市</v>
      </c>
      <c r="BZ68" s="114">
        <f t="shared" si="36"/>
        <v>8.7612323491655972E-2</v>
      </c>
      <c r="CA68" s="253">
        <f t="shared" si="37"/>
        <v>8.7999999999999995E-2</v>
      </c>
      <c r="CB68" s="113" t="str">
        <f t="shared" si="38"/>
        <v>富田林市</v>
      </c>
      <c r="CC68" s="114">
        <f t="shared" si="39"/>
        <v>5.38912317213429E-2</v>
      </c>
      <c r="CD68" s="114">
        <f t="shared" si="40"/>
        <v>5.3999999999999999E-2</v>
      </c>
      <c r="CE68" s="115"/>
      <c r="CF68" s="114">
        <f t="shared" si="41"/>
        <v>0.107</v>
      </c>
      <c r="CG68" s="114">
        <f t="shared" si="42"/>
        <v>7.0000000000000007E-2</v>
      </c>
      <c r="CH68" s="113">
        <v>0</v>
      </c>
    </row>
    <row r="69" spans="2:86" s="20" customFormat="1" ht="12">
      <c r="B69" s="148">
        <v>63</v>
      </c>
      <c r="C69" s="151" t="s">
        <v>32</v>
      </c>
      <c r="D69" s="149">
        <v>7</v>
      </c>
      <c r="E69" s="149">
        <v>0</v>
      </c>
      <c r="F69" s="149">
        <v>0</v>
      </c>
      <c r="G69" s="150">
        <f t="shared" si="0"/>
        <v>0</v>
      </c>
      <c r="H69" s="150">
        <f t="shared" si="1"/>
        <v>0</v>
      </c>
      <c r="I69" s="197">
        <v>0</v>
      </c>
      <c r="J69" s="197">
        <v>0</v>
      </c>
      <c r="K69" s="197" t="str">
        <f t="shared" si="2"/>
        <v>-</v>
      </c>
      <c r="L69" s="197" t="str">
        <f t="shared" si="3"/>
        <v>-</v>
      </c>
      <c r="M69" s="149">
        <v>18</v>
      </c>
      <c r="N69" s="149">
        <v>0</v>
      </c>
      <c r="O69" s="149">
        <v>0</v>
      </c>
      <c r="P69" s="150">
        <f t="shared" si="4"/>
        <v>0</v>
      </c>
      <c r="Q69" s="150">
        <f t="shared" si="5"/>
        <v>0</v>
      </c>
      <c r="R69" s="197">
        <v>0</v>
      </c>
      <c r="S69" s="197">
        <v>0</v>
      </c>
      <c r="T69" s="197" t="str">
        <f t="shared" si="6"/>
        <v>-</v>
      </c>
      <c r="U69" s="197" t="str">
        <f t="shared" si="7"/>
        <v>-</v>
      </c>
      <c r="V69" s="149">
        <v>3613</v>
      </c>
      <c r="W69" s="149">
        <v>121</v>
      </c>
      <c r="X69" s="149">
        <v>38</v>
      </c>
      <c r="Y69" s="150">
        <f t="shared" si="8"/>
        <v>3.3490174370329369E-2</v>
      </c>
      <c r="Z69" s="150">
        <f t="shared" si="9"/>
        <v>1.0517575422086908E-2</v>
      </c>
      <c r="AA69" s="197">
        <v>25060700</v>
      </c>
      <c r="AB69" s="197">
        <v>14800600</v>
      </c>
      <c r="AC69" s="197">
        <f t="shared" si="10"/>
        <v>207113.22314049586</v>
      </c>
      <c r="AD69" s="197">
        <f t="shared" si="11"/>
        <v>389489.4736842105</v>
      </c>
      <c r="AE69" s="149">
        <v>2538</v>
      </c>
      <c r="AF69" s="149">
        <v>244</v>
      </c>
      <c r="AG69" s="149">
        <v>106</v>
      </c>
      <c r="AH69" s="150">
        <f t="shared" si="12"/>
        <v>9.6138691883372734E-2</v>
      </c>
      <c r="AI69" s="150">
        <f t="shared" si="13"/>
        <v>4.1765169424743891E-2</v>
      </c>
      <c r="AJ69" s="197">
        <v>59508550</v>
      </c>
      <c r="AK69" s="197">
        <v>43580610</v>
      </c>
      <c r="AL69" s="197">
        <f t="shared" si="14"/>
        <v>243887.5</v>
      </c>
      <c r="AM69" s="197">
        <f t="shared" si="15"/>
        <v>411137.83018867922</v>
      </c>
      <c r="AN69" s="149">
        <v>1617</v>
      </c>
      <c r="AO69" s="149">
        <v>293</v>
      </c>
      <c r="AP69" s="149">
        <v>160</v>
      </c>
      <c r="AQ69" s="150">
        <f t="shared" si="16"/>
        <v>0.18119975262832405</v>
      </c>
      <c r="AR69" s="150">
        <f t="shared" si="17"/>
        <v>9.894867037724181E-2</v>
      </c>
      <c r="AS69" s="197">
        <v>67236490</v>
      </c>
      <c r="AT69" s="197">
        <v>51719330</v>
      </c>
      <c r="AU69" s="197">
        <f t="shared" si="18"/>
        <v>229476.07508532424</v>
      </c>
      <c r="AV69" s="197">
        <f t="shared" si="19"/>
        <v>323245.8125</v>
      </c>
      <c r="AW69" s="149">
        <v>796</v>
      </c>
      <c r="AX69" s="149">
        <v>213</v>
      </c>
      <c r="AY69" s="149">
        <v>138</v>
      </c>
      <c r="AZ69" s="150">
        <f t="shared" si="20"/>
        <v>0.26758793969849248</v>
      </c>
      <c r="BA69" s="150">
        <f t="shared" si="21"/>
        <v>0.17336683417085427</v>
      </c>
      <c r="BB69" s="197">
        <v>61555860</v>
      </c>
      <c r="BC69" s="197">
        <v>44967380</v>
      </c>
      <c r="BD69" s="197">
        <f t="shared" si="22"/>
        <v>288994.64788732392</v>
      </c>
      <c r="BE69" s="197">
        <f t="shared" si="23"/>
        <v>325850.5797101449</v>
      </c>
      <c r="BF69" s="149">
        <v>267</v>
      </c>
      <c r="BG69" s="149">
        <v>84</v>
      </c>
      <c r="BH69" s="149">
        <v>54</v>
      </c>
      <c r="BI69" s="150">
        <f t="shared" si="24"/>
        <v>0.3146067415730337</v>
      </c>
      <c r="BJ69" s="150">
        <f t="shared" si="25"/>
        <v>0.20224719101123595</v>
      </c>
      <c r="BK69" s="197">
        <v>24270340</v>
      </c>
      <c r="BL69" s="197">
        <v>20811240</v>
      </c>
      <c r="BM69" s="197">
        <f t="shared" si="26"/>
        <v>288932.61904761905</v>
      </c>
      <c r="BN69" s="197">
        <f t="shared" si="27"/>
        <v>385393.33333333331</v>
      </c>
      <c r="BO69" s="149">
        <f t="shared" si="43"/>
        <v>8856</v>
      </c>
      <c r="BP69" s="149">
        <f t="shared" si="43"/>
        <v>955</v>
      </c>
      <c r="BQ69" s="149">
        <f t="shared" si="43"/>
        <v>496</v>
      </c>
      <c r="BR69" s="150">
        <f t="shared" si="30"/>
        <v>0.10783649503161698</v>
      </c>
      <c r="BS69" s="150">
        <f t="shared" si="31"/>
        <v>5.6007226738934053E-2</v>
      </c>
      <c r="BT69" s="197">
        <f t="shared" si="44"/>
        <v>237631940</v>
      </c>
      <c r="BU69" s="197">
        <f t="shared" si="44"/>
        <v>175879160</v>
      </c>
      <c r="BV69" s="197">
        <f t="shared" si="33"/>
        <v>248829.25654450263</v>
      </c>
      <c r="BW69" s="197">
        <f t="shared" si="34"/>
        <v>354595.08064516127</v>
      </c>
      <c r="BY69" s="113" t="str">
        <f t="shared" si="35"/>
        <v>堺市中区</v>
      </c>
      <c r="BZ69" s="114">
        <f t="shared" si="36"/>
        <v>8.6936416184971096E-2</v>
      </c>
      <c r="CA69" s="253">
        <f t="shared" si="37"/>
        <v>8.6999999999999994E-2</v>
      </c>
      <c r="CB69" s="113" t="str">
        <f t="shared" si="38"/>
        <v>大正区</v>
      </c>
      <c r="CC69" s="114">
        <f t="shared" si="39"/>
        <v>5.355150613611008E-2</v>
      </c>
      <c r="CD69" s="114">
        <f t="shared" si="40"/>
        <v>5.3999999999999999E-2</v>
      </c>
      <c r="CE69" s="115"/>
      <c r="CF69" s="114">
        <f t="shared" si="41"/>
        <v>0.107</v>
      </c>
      <c r="CG69" s="114">
        <f t="shared" si="42"/>
        <v>7.0000000000000007E-2</v>
      </c>
      <c r="CH69" s="113">
        <v>0</v>
      </c>
    </row>
    <row r="70" spans="2:86" s="20" customFormat="1" ht="12">
      <c r="B70" s="148">
        <v>64</v>
      </c>
      <c r="C70" s="151" t="s">
        <v>53</v>
      </c>
      <c r="D70" s="149">
        <v>91</v>
      </c>
      <c r="E70" s="149">
        <v>11</v>
      </c>
      <c r="F70" s="149">
        <v>7</v>
      </c>
      <c r="G70" s="150">
        <f t="shared" si="0"/>
        <v>0.12087912087912088</v>
      </c>
      <c r="H70" s="150">
        <f t="shared" si="1"/>
        <v>7.6923076923076927E-2</v>
      </c>
      <c r="I70" s="197">
        <v>2458350</v>
      </c>
      <c r="J70" s="197">
        <v>2189430</v>
      </c>
      <c r="K70" s="197">
        <f t="shared" si="2"/>
        <v>223486.36363636365</v>
      </c>
      <c r="L70" s="197">
        <f t="shared" si="3"/>
        <v>312775.71428571426</v>
      </c>
      <c r="M70" s="149">
        <v>124</v>
      </c>
      <c r="N70" s="149">
        <v>16</v>
      </c>
      <c r="O70" s="149">
        <v>8</v>
      </c>
      <c r="P70" s="150">
        <f t="shared" si="4"/>
        <v>0.12903225806451613</v>
      </c>
      <c r="Q70" s="150">
        <f t="shared" si="5"/>
        <v>6.4516129032258063E-2</v>
      </c>
      <c r="R70" s="197">
        <v>6563940</v>
      </c>
      <c r="S70" s="197">
        <v>6216570</v>
      </c>
      <c r="T70" s="197">
        <f t="shared" si="6"/>
        <v>410246.25</v>
      </c>
      <c r="U70" s="197">
        <f t="shared" si="7"/>
        <v>777071.25</v>
      </c>
      <c r="V70" s="149">
        <v>4017</v>
      </c>
      <c r="W70" s="149">
        <v>128</v>
      </c>
      <c r="X70" s="149">
        <v>63</v>
      </c>
      <c r="Y70" s="150">
        <f t="shared" si="8"/>
        <v>3.1864575553895942E-2</v>
      </c>
      <c r="Z70" s="150">
        <f t="shared" si="9"/>
        <v>1.568334578043316E-2</v>
      </c>
      <c r="AA70" s="197">
        <v>31174890</v>
      </c>
      <c r="AB70" s="197">
        <v>19230350</v>
      </c>
      <c r="AC70" s="197">
        <f t="shared" si="10"/>
        <v>243553.828125</v>
      </c>
      <c r="AD70" s="197">
        <f t="shared" si="11"/>
        <v>305243.65079365077</v>
      </c>
      <c r="AE70" s="149">
        <v>2514</v>
      </c>
      <c r="AF70" s="149">
        <v>183</v>
      </c>
      <c r="AG70" s="149">
        <v>97</v>
      </c>
      <c r="AH70" s="150">
        <f t="shared" si="12"/>
        <v>7.2792362768496419E-2</v>
      </c>
      <c r="AI70" s="150">
        <f t="shared" si="13"/>
        <v>3.8583929992044554E-2</v>
      </c>
      <c r="AJ70" s="197">
        <v>47805420</v>
      </c>
      <c r="AK70" s="197">
        <v>31293150</v>
      </c>
      <c r="AL70" s="197">
        <f t="shared" si="14"/>
        <v>261231.80327868852</v>
      </c>
      <c r="AM70" s="197">
        <f t="shared" si="15"/>
        <v>322609.79381443298</v>
      </c>
      <c r="AN70" s="149">
        <v>1563</v>
      </c>
      <c r="AO70" s="149">
        <v>234</v>
      </c>
      <c r="AP70" s="149">
        <v>156</v>
      </c>
      <c r="AQ70" s="150">
        <f t="shared" si="16"/>
        <v>0.14971209213051823</v>
      </c>
      <c r="AR70" s="150">
        <f t="shared" si="17"/>
        <v>9.9808061420345484E-2</v>
      </c>
      <c r="AS70" s="197">
        <v>59858710</v>
      </c>
      <c r="AT70" s="197">
        <v>50515560</v>
      </c>
      <c r="AU70" s="197">
        <f t="shared" si="18"/>
        <v>255806.452991453</v>
      </c>
      <c r="AV70" s="197">
        <f t="shared" si="19"/>
        <v>323817.69230769231</v>
      </c>
      <c r="AW70" s="149">
        <v>750</v>
      </c>
      <c r="AX70" s="149">
        <v>169</v>
      </c>
      <c r="AY70" s="149">
        <v>125</v>
      </c>
      <c r="AZ70" s="150">
        <f t="shared" si="20"/>
        <v>0.22533333333333333</v>
      </c>
      <c r="BA70" s="150">
        <f t="shared" si="21"/>
        <v>0.16666666666666666</v>
      </c>
      <c r="BB70" s="197">
        <v>52765360</v>
      </c>
      <c r="BC70" s="197">
        <v>44549140</v>
      </c>
      <c r="BD70" s="197">
        <f t="shared" si="22"/>
        <v>312221.06508875737</v>
      </c>
      <c r="BE70" s="197">
        <f t="shared" si="23"/>
        <v>356393.12</v>
      </c>
      <c r="BF70" s="149">
        <v>289</v>
      </c>
      <c r="BG70" s="149">
        <v>78</v>
      </c>
      <c r="BH70" s="149">
        <v>63</v>
      </c>
      <c r="BI70" s="150">
        <f t="shared" si="24"/>
        <v>0.26989619377162632</v>
      </c>
      <c r="BJ70" s="150">
        <f t="shared" si="25"/>
        <v>0.2179930795847751</v>
      </c>
      <c r="BK70" s="197">
        <v>28741000</v>
      </c>
      <c r="BL70" s="197">
        <v>24485670</v>
      </c>
      <c r="BM70" s="197">
        <f t="shared" si="26"/>
        <v>368474.358974359</v>
      </c>
      <c r="BN70" s="197">
        <f t="shared" si="27"/>
        <v>388661.42857142858</v>
      </c>
      <c r="BO70" s="149">
        <f t="shared" si="43"/>
        <v>9348</v>
      </c>
      <c r="BP70" s="149">
        <f t="shared" si="43"/>
        <v>819</v>
      </c>
      <c r="BQ70" s="149">
        <f t="shared" si="43"/>
        <v>519</v>
      </c>
      <c r="BR70" s="150">
        <f t="shared" si="30"/>
        <v>8.7612323491655972E-2</v>
      </c>
      <c r="BS70" s="150">
        <f t="shared" si="31"/>
        <v>5.5519897304236197E-2</v>
      </c>
      <c r="BT70" s="197">
        <f t="shared" si="44"/>
        <v>229367670</v>
      </c>
      <c r="BU70" s="197">
        <f t="shared" si="44"/>
        <v>178479870</v>
      </c>
      <c r="BV70" s="197">
        <f t="shared" si="33"/>
        <v>280058.20512820513</v>
      </c>
      <c r="BW70" s="197">
        <f t="shared" si="34"/>
        <v>343891.84971098264</v>
      </c>
      <c r="BY70" s="113" t="str">
        <f t="shared" si="35"/>
        <v>岸和田市</v>
      </c>
      <c r="BZ70" s="114">
        <f t="shared" si="36"/>
        <v>8.6455231632158444E-2</v>
      </c>
      <c r="CA70" s="253">
        <f t="shared" si="37"/>
        <v>8.5999999999999993E-2</v>
      </c>
      <c r="CB70" s="113" t="str">
        <f t="shared" si="38"/>
        <v>島本町</v>
      </c>
      <c r="CC70" s="114">
        <f t="shared" si="39"/>
        <v>5.3203280868986923E-2</v>
      </c>
      <c r="CD70" s="114">
        <f t="shared" si="40"/>
        <v>5.2999999999999999E-2</v>
      </c>
      <c r="CE70" s="115"/>
      <c r="CF70" s="114">
        <f t="shared" si="41"/>
        <v>0.107</v>
      </c>
      <c r="CG70" s="114">
        <f t="shared" si="42"/>
        <v>7.0000000000000007E-2</v>
      </c>
      <c r="CH70" s="113">
        <v>0</v>
      </c>
    </row>
    <row r="71" spans="2:86" s="20" customFormat="1" ht="12">
      <c r="B71" s="148">
        <v>65</v>
      </c>
      <c r="C71" s="151" t="s">
        <v>13</v>
      </c>
      <c r="D71" s="149">
        <v>8</v>
      </c>
      <c r="E71" s="149">
        <v>1</v>
      </c>
      <c r="F71" s="149">
        <v>0</v>
      </c>
      <c r="G71" s="150">
        <f t="shared" si="0"/>
        <v>0.125</v>
      </c>
      <c r="H71" s="150">
        <f t="shared" si="1"/>
        <v>0</v>
      </c>
      <c r="I71" s="197">
        <v>133110</v>
      </c>
      <c r="J71" s="197">
        <v>0</v>
      </c>
      <c r="K71" s="197">
        <f t="shared" si="2"/>
        <v>133110</v>
      </c>
      <c r="L71" s="197" t="str">
        <f t="shared" si="3"/>
        <v>-</v>
      </c>
      <c r="M71" s="149">
        <v>24</v>
      </c>
      <c r="N71" s="149">
        <v>4</v>
      </c>
      <c r="O71" s="149">
        <v>2</v>
      </c>
      <c r="P71" s="150">
        <f t="shared" si="4"/>
        <v>0.16666666666666666</v>
      </c>
      <c r="Q71" s="150">
        <f t="shared" si="5"/>
        <v>8.3333333333333329E-2</v>
      </c>
      <c r="R71" s="197">
        <v>2426050</v>
      </c>
      <c r="S71" s="197">
        <v>2380610</v>
      </c>
      <c r="T71" s="197">
        <f t="shared" si="6"/>
        <v>606512.5</v>
      </c>
      <c r="U71" s="197">
        <f t="shared" si="7"/>
        <v>1190305</v>
      </c>
      <c r="V71" s="149">
        <v>1863</v>
      </c>
      <c r="W71" s="149">
        <v>50</v>
      </c>
      <c r="X71" s="149">
        <v>24</v>
      </c>
      <c r="Y71" s="150">
        <f t="shared" si="8"/>
        <v>2.6838432635534086E-2</v>
      </c>
      <c r="Z71" s="150">
        <f t="shared" si="9"/>
        <v>1.2882447665056361E-2</v>
      </c>
      <c r="AA71" s="197">
        <v>12677140</v>
      </c>
      <c r="AB71" s="197">
        <v>9184580</v>
      </c>
      <c r="AC71" s="197">
        <f t="shared" si="10"/>
        <v>253542.8</v>
      </c>
      <c r="AD71" s="197">
        <f t="shared" si="11"/>
        <v>382690.83333333331</v>
      </c>
      <c r="AE71" s="149">
        <v>1235</v>
      </c>
      <c r="AF71" s="149">
        <v>70</v>
      </c>
      <c r="AG71" s="149">
        <v>41</v>
      </c>
      <c r="AH71" s="150">
        <f t="shared" si="12"/>
        <v>5.6680161943319839E-2</v>
      </c>
      <c r="AI71" s="150">
        <f t="shared" si="13"/>
        <v>3.3198380566801619E-2</v>
      </c>
      <c r="AJ71" s="197">
        <v>19910710</v>
      </c>
      <c r="AK71" s="197">
        <v>17196180</v>
      </c>
      <c r="AL71" s="197">
        <f t="shared" si="14"/>
        <v>284438.71428571426</v>
      </c>
      <c r="AM71" s="197">
        <f t="shared" si="15"/>
        <v>419419.02439024393</v>
      </c>
      <c r="AN71" s="149">
        <v>810</v>
      </c>
      <c r="AO71" s="149">
        <v>104</v>
      </c>
      <c r="AP71" s="149">
        <v>70</v>
      </c>
      <c r="AQ71" s="150">
        <f t="shared" si="16"/>
        <v>0.12839506172839507</v>
      </c>
      <c r="AR71" s="150">
        <f t="shared" si="17"/>
        <v>8.6419753086419748E-2</v>
      </c>
      <c r="AS71" s="197">
        <v>27507930</v>
      </c>
      <c r="AT71" s="197">
        <v>21987990</v>
      </c>
      <c r="AU71" s="197">
        <f t="shared" si="18"/>
        <v>264499.32692307694</v>
      </c>
      <c r="AV71" s="197">
        <f t="shared" si="19"/>
        <v>314114.14285714284</v>
      </c>
      <c r="AW71" s="149">
        <v>403</v>
      </c>
      <c r="AX71" s="149">
        <v>85</v>
      </c>
      <c r="AY71" s="149">
        <v>64</v>
      </c>
      <c r="AZ71" s="150">
        <f t="shared" si="20"/>
        <v>0.21091811414392059</v>
      </c>
      <c r="BA71" s="150">
        <f t="shared" si="21"/>
        <v>0.15880893300248139</v>
      </c>
      <c r="BB71" s="197">
        <v>28299550</v>
      </c>
      <c r="BC71" s="197">
        <v>26790450</v>
      </c>
      <c r="BD71" s="197">
        <f t="shared" si="22"/>
        <v>332935.8823529412</v>
      </c>
      <c r="BE71" s="197">
        <f t="shared" si="23"/>
        <v>418600.78125</v>
      </c>
      <c r="BF71" s="149">
        <v>168</v>
      </c>
      <c r="BG71" s="149">
        <v>53</v>
      </c>
      <c r="BH71" s="149">
        <v>39</v>
      </c>
      <c r="BI71" s="150">
        <f t="shared" si="24"/>
        <v>0.31547619047619047</v>
      </c>
      <c r="BJ71" s="150">
        <f t="shared" si="25"/>
        <v>0.23214285714285715</v>
      </c>
      <c r="BK71" s="197">
        <v>16716770</v>
      </c>
      <c r="BL71" s="197">
        <v>14841140</v>
      </c>
      <c r="BM71" s="197">
        <f t="shared" si="26"/>
        <v>315410.75471698114</v>
      </c>
      <c r="BN71" s="197">
        <f t="shared" si="27"/>
        <v>380542.05128205131</v>
      </c>
      <c r="BO71" s="149">
        <f t="shared" si="43"/>
        <v>4511</v>
      </c>
      <c r="BP71" s="149">
        <f t="shared" si="43"/>
        <v>367</v>
      </c>
      <c r="BQ71" s="149">
        <f t="shared" si="43"/>
        <v>240</v>
      </c>
      <c r="BR71" s="150">
        <f t="shared" si="30"/>
        <v>8.135668366215916E-2</v>
      </c>
      <c r="BS71" s="150">
        <f t="shared" si="31"/>
        <v>5.3203280868986923E-2</v>
      </c>
      <c r="BT71" s="197">
        <f t="shared" si="44"/>
        <v>107671260</v>
      </c>
      <c r="BU71" s="197">
        <f t="shared" si="44"/>
        <v>92380950</v>
      </c>
      <c r="BV71" s="197">
        <f t="shared" si="33"/>
        <v>293382.17983651225</v>
      </c>
      <c r="BW71" s="197">
        <f t="shared" si="34"/>
        <v>384920.625</v>
      </c>
      <c r="BY71" s="113" t="str">
        <f t="shared" si="35"/>
        <v>貝塚市</v>
      </c>
      <c r="BZ71" s="114">
        <f t="shared" si="36"/>
        <v>8.5664611980401456E-2</v>
      </c>
      <c r="CA71" s="253">
        <f t="shared" si="37"/>
        <v>8.5999999999999993E-2</v>
      </c>
      <c r="CB71" s="113" t="str">
        <f t="shared" si="38"/>
        <v>河内長野市</v>
      </c>
      <c r="CC71" s="114">
        <f t="shared" si="39"/>
        <v>5.2508632947389805E-2</v>
      </c>
      <c r="CD71" s="114">
        <f t="shared" si="40"/>
        <v>5.2999999999999999E-2</v>
      </c>
      <c r="CE71" s="115"/>
      <c r="CF71" s="114">
        <f t="shared" si="41"/>
        <v>0.107</v>
      </c>
      <c r="CG71" s="114">
        <f t="shared" si="42"/>
        <v>7.0000000000000007E-2</v>
      </c>
      <c r="CH71" s="113">
        <v>0</v>
      </c>
    </row>
    <row r="72" spans="2:86" s="20" customFormat="1" ht="12">
      <c r="B72" s="148">
        <v>66</v>
      </c>
      <c r="C72" s="151" t="s">
        <v>7</v>
      </c>
      <c r="D72" s="149">
        <v>7</v>
      </c>
      <c r="E72" s="149">
        <v>3</v>
      </c>
      <c r="F72" s="149">
        <v>3</v>
      </c>
      <c r="G72" s="150">
        <f t="shared" ref="G72:G80" si="45">IFERROR(E72/D72,"-")</f>
        <v>0.42857142857142855</v>
      </c>
      <c r="H72" s="150">
        <f t="shared" ref="H72:H80" si="46">IFERROR(F72/D72,"-")</f>
        <v>0.42857142857142855</v>
      </c>
      <c r="I72" s="197">
        <v>156510</v>
      </c>
      <c r="J72" s="197">
        <v>144950</v>
      </c>
      <c r="K72" s="197">
        <f t="shared" ref="K72:K80" si="47">IFERROR(I72/E72,"-")</f>
        <v>52170</v>
      </c>
      <c r="L72" s="197">
        <f t="shared" ref="L72:L80" si="48">IFERROR(J72/F72,"-")</f>
        <v>48316.666666666664</v>
      </c>
      <c r="M72" s="149">
        <v>12</v>
      </c>
      <c r="N72" s="149">
        <v>5</v>
      </c>
      <c r="O72" s="149">
        <v>4</v>
      </c>
      <c r="P72" s="150">
        <f t="shared" ref="P72:P80" si="49">IFERROR(N72/M72,"-")</f>
        <v>0.41666666666666669</v>
      </c>
      <c r="Q72" s="150">
        <f t="shared" ref="Q72:Q80" si="50">IFERROR(O72/M72,"-")</f>
        <v>0.33333333333333331</v>
      </c>
      <c r="R72" s="197">
        <v>182730</v>
      </c>
      <c r="S72" s="197">
        <v>138830</v>
      </c>
      <c r="T72" s="197">
        <f t="shared" ref="T72:T80" si="51">IFERROR(R72/N72,"-")</f>
        <v>36546</v>
      </c>
      <c r="U72" s="197">
        <f t="shared" ref="U72:U80" si="52">IFERROR(S72/O72,"-")</f>
        <v>34707.5</v>
      </c>
      <c r="V72" s="149">
        <v>1962</v>
      </c>
      <c r="W72" s="149">
        <v>52</v>
      </c>
      <c r="X72" s="149">
        <v>23</v>
      </c>
      <c r="Y72" s="150">
        <f t="shared" ref="Y72:Y80" si="53">IFERROR(W72/V72,"-")</f>
        <v>2.6503567787971458E-2</v>
      </c>
      <c r="Z72" s="150">
        <f t="shared" ref="Z72:Z80" si="54">IFERROR(X72/V72,"-")</f>
        <v>1.1722731906218144E-2</v>
      </c>
      <c r="AA72" s="197">
        <v>13620350</v>
      </c>
      <c r="AB72" s="197">
        <v>9439750</v>
      </c>
      <c r="AC72" s="197">
        <f t="shared" ref="AC72:AC80" si="55">IFERROR(AA72/W72,"-")</f>
        <v>261929.80769230769</v>
      </c>
      <c r="AD72" s="197">
        <f t="shared" ref="AD72:AD80" si="56">IFERROR(AB72/X72,"-")</f>
        <v>410423.91304347827</v>
      </c>
      <c r="AE72" s="149">
        <v>1244</v>
      </c>
      <c r="AF72" s="149">
        <v>76</v>
      </c>
      <c r="AG72" s="149">
        <v>37</v>
      </c>
      <c r="AH72" s="150">
        <f t="shared" ref="AH72:AH80" si="57">IFERROR(AF72/AE72,"-")</f>
        <v>6.1093247588424437E-2</v>
      </c>
      <c r="AI72" s="150">
        <f t="shared" ref="AI72:AI80" si="58">IFERROR(AG72/AE72,"-")</f>
        <v>2.9742765273311898E-2</v>
      </c>
      <c r="AJ72" s="197">
        <v>13202560</v>
      </c>
      <c r="AK72" s="197">
        <v>10475290</v>
      </c>
      <c r="AL72" s="197">
        <f t="shared" ref="AL72:AL80" si="59">IFERROR(AJ72/AF72,"-")</f>
        <v>173717.89473684211</v>
      </c>
      <c r="AM72" s="197">
        <f t="shared" ref="AM72:AM80" si="60">IFERROR(AK72/AG72,"-")</f>
        <v>283115.94594594592</v>
      </c>
      <c r="AN72" s="149">
        <v>742</v>
      </c>
      <c r="AO72" s="149">
        <v>100</v>
      </c>
      <c r="AP72" s="149">
        <v>67</v>
      </c>
      <c r="AQ72" s="150">
        <f t="shared" ref="AQ72:AQ80" si="61">IFERROR(AO72/AN72,"-")</f>
        <v>0.13477088948787061</v>
      </c>
      <c r="AR72" s="150">
        <f t="shared" ref="AR72:AR80" si="62">IFERROR(AP72/AN72,"-")</f>
        <v>9.0296495956873321E-2</v>
      </c>
      <c r="AS72" s="197">
        <v>22239520</v>
      </c>
      <c r="AT72" s="197">
        <v>18130570</v>
      </c>
      <c r="AU72" s="197">
        <f t="shared" ref="AU72:AU80" si="63">IFERROR(AS72/AO72,"-")</f>
        <v>222395.2</v>
      </c>
      <c r="AV72" s="197">
        <f t="shared" ref="AV72:AV80" si="64">IFERROR(AT72/AP72,"-")</f>
        <v>270605.5223880597</v>
      </c>
      <c r="AW72" s="149">
        <v>430</v>
      </c>
      <c r="AX72" s="149">
        <v>99</v>
      </c>
      <c r="AY72" s="149">
        <v>75</v>
      </c>
      <c r="AZ72" s="150">
        <f t="shared" ref="AZ72:AZ80" si="65">IFERROR(AX72/AW72,"-")</f>
        <v>0.23023255813953489</v>
      </c>
      <c r="BA72" s="150">
        <f t="shared" ref="BA72:BA80" si="66">IFERROR(AY72/AW72,"-")</f>
        <v>0.1744186046511628</v>
      </c>
      <c r="BB72" s="197">
        <v>22557410</v>
      </c>
      <c r="BC72" s="197">
        <v>19988580</v>
      </c>
      <c r="BD72" s="197">
        <f t="shared" ref="BD72:BD80" si="67">IFERROR(BB72/AX72,"-")</f>
        <v>227852.62626262626</v>
      </c>
      <c r="BE72" s="197">
        <f t="shared" ref="BE72:BE80" si="68">IFERROR(BC72/AY72,"-")</f>
        <v>266514.40000000002</v>
      </c>
      <c r="BF72" s="149">
        <v>172</v>
      </c>
      <c r="BG72" s="149">
        <v>53</v>
      </c>
      <c r="BH72" s="149">
        <v>41</v>
      </c>
      <c r="BI72" s="150">
        <f t="shared" ref="BI72:BI80" si="69">IFERROR(BG72/BF72,"-")</f>
        <v>0.30813953488372092</v>
      </c>
      <c r="BJ72" s="150">
        <f t="shared" ref="BJ72:BJ80" si="70">IFERROR(BH72/BF72,"-")</f>
        <v>0.23837209302325582</v>
      </c>
      <c r="BK72" s="197">
        <v>15697760</v>
      </c>
      <c r="BL72" s="197">
        <v>14717890</v>
      </c>
      <c r="BM72" s="197">
        <f t="shared" ref="BM72:BM80" si="71">IFERROR(BK72/BG72,"-")</f>
        <v>296184.15094339621</v>
      </c>
      <c r="BN72" s="197">
        <f t="shared" ref="BN72:BN80" si="72">IFERROR(BL72/BH72,"-")</f>
        <v>358972.92682926828</v>
      </c>
      <c r="BO72" s="149">
        <f t="shared" ref="BO72:BQ80" si="73">SUM(D72,M72,V72,AE72,AN72,AW72,BF72)</f>
        <v>4569</v>
      </c>
      <c r="BP72" s="149">
        <f t="shared" si="73"/>
        <v>388</v>
      </c>
      <c r="BQ72" s="149">
        <f t="shared" si="73"/>
        <v>250</v>
      </c>
      <c r="BR72" s="150">
        <f t="shared" ref="BR72:BR80" si="74">IFERROR(BP72/BO72,"-")</f>
        <v>8.4920113810461814E-2</v>
      </c>
      <c r="BS72" s="150">
        <f t="shared" ref="BS72:BS80" si="75">IFERROR(BQ72/BO72,"-")</f>
        <v>5.4716568176843949E-2</v>
      </c>
      <c r="BT72" s="197">
        <f t="shared" si="44"/>
        <v>87656840</v>
      </c>
      <c r="BU72" s="197">
        <f t="shared" si="44"/>
        <v>73035860</v>
      </c>
      <c r="BV72" s="197">
        <f t="shared" ref="BV72:BV80" si="76">IFERROR(BT72/BP72,"-")</f>
        <v>225919.69072164947</v>
      </c>
      <c r="BW72" s="197">
        <f t="shared" ref="BW72:BW80" si="77">IFERROR(BU72/BQ72,"-")</f>
        <v>292143.44</v>
      </c>
      <c r="BY72" s="113" t="str">
        <f t="shared" ref="BY72:BY80" si="78">INDEX($C$7:$C$80,MATCH(BZ72,BR$7:BR$80,0))</f>
        <v>豊能町</v>
      </c>
      <c r="BZ72" s="114">
        <f t="shared" ref="BZ72:BZ80" si="79">LARGE(BR$7:BR$80,ROW(BH66))</f>
        <v>8.4920113810461814E-2</v>
      </c>
      <c r="CA72" s="253">
        <f t="shared" ref="CA72:CA80" si="80">ROUND(BZ72,3)</f>
        <v>8.5000000000000006E-2</v>
      </c>
      <c r="CB72" s="113" t="str">
        <f t="shared" ref="CB72:CB80" si="81">INDEX($C$7:$C$80,MATCH(CC72,BS$7:BS$80,0))</f>
        <v>交野市</v>
      </c>
      <c r="CC72" s="114">
        <f t="shared" ref="CC72:CC80" si="82">LARGE(BS$7:BS$80,ROW(BJ66))</f>
        <v>5.202646815550041E-2</v>
      </c>
      <c r="CD72" s="114">
        <f t="shared" ref="CD72:CD80" si="83">ROUND(CC72,3)</f>
        <v>5.1999999999999998E-2</v>
      </c>
      <c r="CE72" s="115"/>
      <c r="CF72" s="114">
        <f t="shared" ref="CF72:CF80" si="84">ROUND($BR$81,3)</f>
        <v>0.107</v>
      </c>
      <c r="CG72" s="114">
        <f t="shared" ref="CG72:CG79" si="85">ROUND($BS$81,3)</f>
        <v>7.0000000000000007E-2</v>
      </c>
      <c r="CH72" s="113">
        <v>0</v>
      </c>
    </row>
    <row r="73" spans="2:86" s="20" customFormat="1" ht="12">
      <c r="B73" s="148">
        <v>67</v>
      </c>
      <c r="C73" s="151" t="s">
        <v>8</v>
      </c>
      <c r="D73" s="149">
        <v>27</v>
      </c>
      <c r="E73" s="149">
        <v>1</v>
      </c>
      <c r="F73" s="149">
        <v>0</v>
      </c>
      <c r="G73" s="150">
        <f t="shared" si="45"/>
        <v>3.7037037037037035E-2</v>
      </c>
      <c r="H73" s="150">
        <f t="shared" si="46"/>
        <v>0</v>
      </c>
      <c r="I73" s="197">
        <v>20390</v>
      </c>
      <c r="J73" s="197">
        <v>0</v>
      </c>
      <c r="K73" s="197">
        <f t="shared" si="47"/>
        <v>20390</v>
      </c>
      <c r="L73" s="197" t="str">
        <f t="shared" si="48"/>
        <v>-</v>
      </c>
      <c r="M73" s="149">
        <v>35</v>
      </c>
      <c r="N73" s="149">
        <v>3</v>
      </c>
      <c r="O73" s="149">
        <v>2</v>
      </c>
      <c r="P73" s="150">
        <f t="shared" si="49"/>
        <v>8.5714285714285715E-2</v>
      </c>
      <c r="Q73" s="150">
        <f t="shared" si="50"/>
        <v>5.7142857142857141E-2</v>
      </c>
      <c r="R73" s="197">
        <v>688940</v>
      </c>
      <c r="S73" s="197">
        <v>594610</v>
      </c>
      <c r="T73" s="197">
        <f t="shared" si="51"/>
        <v>229646.66666666666</v>
      </c>
      <c r="U73" s="197">
        <f t="shared" si="52"/>
        <v>297305</v>
      </c>
      <c r="V73" s="149">
        <v>742</v>
      </c>
      <c r="W73" s="149">
        <v>20</v>
      </c>
      <c r="X73" s="149">
        <v>4</v>
      </c>
      <c r="Y73" s="150">
        <f t="shared" si="53"/>
        <v>2.6954177897574125E-2</v>
      </c>
      <c r="Z73" s="150">
        <f t="shared" si="54"/>
        <v>5.3908355795148251E-3</v>
      </c>
      <c r="AA73" s="197">
        <v>2923730</v>
      </c>
      <c r="AB73" s="197">
        <v>1731590</v>
      </c>
      <c r="AC73" s="197">
        <f t="shared" si="55"/>
        <v>146186.5</v>
      </c>
      <c r="AD73" s="197">
        <f t="shared" si="56"/>
        <v>432897.5</v>
      </c>
      <c r="AE73" s="149">
        <v>534</v>
      </c>
      <c r="AF73" s="149">
        <v>26</v>
      </c>
      <c r="AG73" s="149">
        <v>10</v>
      </c>
      <c r="AH73" s="150">
        <f t="shared" si="57"/>
        <v>4.8689138576779027E-2</v>
      </c>
      <c r="AI73" s="150">
        <f t="shared" si="58"/>
        <v>1.8726591760299626E-2</v>
      </c>
      <c r="AJ73" s="197">
        <v>7096240</v>
      </c>
      <c r="AK73" s="197">
        <v>3323230</v>
      </c>
      <c r="AL73" s="197">
        <f t="shared" si="59"/>
        <v>272932.30769230769</v>
      </c>
      <c r="AM73" s="197">
        <f t="shared" si="60"/>
        <v>332323</v>
      </c>
      <c r="AN73" s="149">
        <v>394</v>
      </c>
      <c r="AO73" s="149">
        <v>39</v>
      </c>
      <c r="AP73" s="149">
        <v>19</v>
      </c>
      <c r="AQ73" s="150">
        <f t="shared" si="61"/>
        <v>9.8984771573604066E-2</v>
      </c>
      <c r="AR73" s="150">
        <f t="shared" si="62"/>
        <v>4.8223350253807105E-2</v>
      </c>
      <c r="AS73" s="197">
        <v>12505510</v>
      </c>
      <c r="AT73" s="197">
        <v>8209030</v>
      </c>
      <c r="AU73" s="197">
        <f t="shared" si="63"/>
        <v>320654.10256410256</v>
      </c>
      <c r="AV73" s="197">
        <f t="shared" si="64"/>
        <v>432054.21052631579</v>
      </c>
      <c r="AW73" s="149">
        <v>256</v>
      </c>
      <c r="AX73" s="149">
        <v>39</v>
      </c>
      <c r="AY73" s="149">
        <v>24</v>
      </c>
      <c r="AZ73" s="150">
        <f t="shared" si="65"/>
        <v>0.15234375</v>
      </c>
      <c r="BA73" s="150">
        <f t="shared" si="66"/>
        <v>9.375E-2</v>
      </c>
      <c r="BB73" s="197">
        <v>10429520</v>
      </c>
      <c r="BC73" s="197">
        <v>8113420</v>
      </c>
      <c r="BD73" s="197">
        <f t="shared" si="67"/>
        <v>267423.58974358975</v>
      </c>
      <c r="BE73" s="197">
        <f t="shared" si="68"/>
        <v>338059.16666666669</v>
      </c>
      <c r="BF73" s="149">
        <v>94</v>
      </c>
      <c r="BG73" s="149">
        <v>16</v>
      </c>
      <c r="BH73" s="149">
        <v>12</v>
      </c>
      <c r="BI73" s="150">
        <f t="shared" si="69"/>
        <v>0.1702127659574468</v>
      </c>
      <c r="BJ73" s="150">
        <f t="shared" si="70"/>
        <v>0.1276595744680851</v>
      </c>
      <c r="BK73" s="197">
        <v>4601200</v>
      </c>
      <c r="BL73" s="197">
        <v>4508460</v>
      </c>
      <c r="BM73" s="197">
        <f t="shared" si="71"/>
        <v>287575</v>
      </c>
      <c r="BN73" s="197">
        <f t="shared" si="72"/>
        <v>375705</v>
      </c>
      <c r="BO73" s="149">
        <f t="shared" si="73"/>
        <v>2082</v>
      </c>
      <c r="BP73" s="149">
        <f t="shared" si="73"/>
        <v>144</v>
      </c>
      <c r="BQ73" s="149">
        <f t="shared" si="73"/>
        <v>71</v>
      </c>
      <c r="BR73" s="150">
        <f t="shared" si="74"/>
        <v>6.9164265129683003E-2</v>
      </c>
      <c r="BS73" s="150">
        <f t="shared" si="75"/>
        <v>3.4101825168107586E-2</v>
      </c>
      <c r="BT73" s="197">
        <f t="shared" si="44"/>
        <v>38265530</v>
      </c>
      <c r="BU73" s="197">
        <f t="shared" si="44"/>
        <v>26480340</v>
      </c>
      <c r="BV73" s="197">
        <f t="shared" si="76"/>
        <v>265732.84722222225</v>
      </c>
      <c r="BW73" s="197">
        <f t="shared" si="77"/>
        <v>372962.53521126759</v>
      </c>
      <c r="BY73" s="113" t="str">
        <f t="shared" si="78"/>
        <v>千早赤阪村</v>
      </c>
      <c r="BZ73" s="114">
        <f t="shared" si="79"/>
        <v>8.3916083916083919E-2</v>
      </c>
      <c r="CA73" s="253">
        <f t="shared" si="80"/>
        <v>8.4000000000000005E-2</v>
      </c>
      <c r="CB73" s="113" t="str">
        <f t="shared" si="81"/>
        <v>貝塚市</v>
      </c>
      <c r="CC73" s="114">
        <f t="shared" si="82"/>
        <v>5.1762288604393865E-2</v>
      </c>
      <c r="CD73" s="114">
        <f t="shared" si="83"/>
        <v>5.1999999999999998E-2</v>
      </c>
      <c r="CE73" s="115"/>
      <c r="CF73" s="114">
        <f t="shared" si="84"/>
        <v>0.107</v>
      </c>
      <c r="CG73" s="114">
        <f t="shared" si="85"/>
        <v>7.0000000000000007E-2</v>
      </c>
      <c r="CH73" s="113">
        <v>0</v>
      </c>
    </row>
    <row r="74" spans="2:86" s="20" customFormat="1" ht="12">
      <c r="B74" s="148">
        <v>68</v>
      </c>
      <c r="C74" s="151" t="s">
        <v>54</v>
      </c>
      <c r="D74" s="149">
        <v>16</v>
      </c>
      <c r="E74" s="149">
        <v>2</v>
      </c>
      <c r="F74" s="149">
        <v>1</v>
      </c>
      <c r="G74" s="150">
        <f t="shared" si="45"/>
        <v>0.125</v>
      </c>
      <c r="H74" s="150">
        <f t="shared" si="46"/>
        <v>6.25E-2</v>
      </c>
      <c r="I74" s="197">
        <v>278520</v>
      </c>
      <c r="J74" s="197">
        <v>263470</v>
      </c>
      <c r="K74" s="197">
        <f t="shared" si="47"/>
        <v>139260</v>
      </c>
      <c r="L74" s="197">
        <f t="shared" si="48"/>
        <v>263470</v>
      </c>
      <c r="M74" s="149">
        <v>41</v>
      </c>
      <c r="N74" s="149">
        <v>4</v>
      </c>
      <c r="O74" s="149">
        <v>2</v>
      </c>
      <c r="P74" s="150">
        <f t="shared" si="49"/>
        <v>9.7560975609756101E-2</v>
      </c>
      <c r="Q74" s="150">
        <f t="shared" si="50"/>
        <v>4.878048780487805E-2</v>
      </c>
      <c r="R74" s="197">
        <v>1933350</v>
      </c>
      <c r="S74" s="197">
        <v>954670</v>
      </c>
      <c r="T74" s="197">
        <f t="shared" si="51"/>
        <v>483337.5</v>
      </c>
      <c r="U74" s="197">
        <f t="shared" si="52"/>
        <v>477335</v>
      </c>
      <c r="V74" s="149">
        <v>1012</v>
      </c>
      <c r="W74" s="149">
        <v>35</v>
      </c>
      <c r="X74" s="149">
        <v>19</v>
      </c>
      <c r="Y74" s="150">
        <f t="shared" si="53"/>
        <v>3.4584980237154152E-2</v>
      </c>
      <c r="Z74" s="150">
        <f t="shared" si="54"/>
        <v>1.8774703557312252E-2</v>
      </c>
      <c r="AA74" s="197">
        <v>14162860</v>
      </c>
      <c r="AB74" s="197">
        <v>6211450</v>
      </c>
      <c r="AC74" s="197">
        <f t="shared" si="55"/>
        <v>404653.14285714284</v>
      </c>
      <c r="AD74" s="197">
        <f t="shared" si="56"/>
        <v>326918.42105263157</v>
      </c>
      <c r="AE74" s="149">
        <v>846</v>
      </c>
      <c r="AF74" s="149">
        <v>62</v>
      </c>
      <c r="AG74" s="149">
        <v>38</v>
      </c>
      <c r="AH74" s="150">
        <f t="shared" si="57"/>
        <v>7.328605200945626E-2</v>
      </c>
      <c r="AI74" s="150">
        <f t="shared" si="58"/>
        <v>4.4917257683215132E-2</v>
      </c>
      <c r="AJ74" s="197">
        <v>18056440</v>
      </c>
      <c r="AK74" s="197">
        <v>14922520</v>
      </c>
      <c r="AL74" s="197">
        <f t="shared" si="59"/>
        <v>291232.90322580643</v>
      </c>
      <c r="AM74" s="197">
        <f t="shared" si="60"/>
        <v>392697.89473684208</v>
      </c>
      <c r="AN74" s="149">
        <v>515</v>
      </c>
      <c r="AO74" s="149">
        <v>65</v>
      </c>
      <c r="AP74" s="149">
        <v>45</v>
      </c>
      <c r="AQ74" s="150">
        <f t="shared" si="61"/>
        <v>0.12621359223300971</v>
      </c>
      <c r="AR74" s="150">
        <f t="shared" si="62"/>
        <v>8.7378640776699032E-2</v>
      </c>
      <c r="AS74" s="197">
        <v>17902650</v>
      </c>
      <c r="AT74" s="197">
        <v>16056100</v>
      </c>
      <c r="AU74" s="197">
        <f t="shared" si="63"/>
        <v>275425.38461538462</v>
      </c>
      <c r="AV74" s="197">
        <f t="shared" si="64"/>
        <v>356802.22222222225</v>
      </c>
      <c r="AW74" s="149">
        <v>285</v>
      </c>
      <c r="AX74" s="149">
        <v>44</v>
      </c>
      <c r="AY74" s="149">
        <v>32</v>
      </c>
      <c r="AZ74" s="150">
        <f t="shared" si="65"/>
        <v>0.15438596491228071</v>
      </c>
      <c r="BA74" s="150">
        <f t="shared" si="66"/>
        <v>0.11228070175438597</v>
      </c>
      <c r="BB74" s="197">
        <v>16765080</v>
      </c>
      <c r="BC74" s="197">
        <v>12023310</v>
      </c>
      <c r="BD74" s="197">
        <f t="shared" si="67"/>
        <v>381024.54545454547</v>
      </c>
      <c r="BE74" s="197">
        <f t="shared" si="68"/>
        <v>375728.4375</v>
      </c>
      <c r="BF74" s="149">
        <v>109</v>
      </c>
      <c r="BG74" s="149">
        <v>36</v>
      </c>
      <c r="BH74" s="149">
        <v>29</v>
      </c>
      <c r="BI74" s="150">
        <f t="shared" si="69"/>
        <v>0.33027522935779818</v>
      </c>
      <c r="BJ74" s="150">
        <f t="shared" si="70"/>
        <v>0.26605504587155965</v>
      </c>
      <c r="BK74" s="197">
        <v>8887010</v>
      </c>
      <c r="BL74" s="197">
        <v>7808980</v>
      </c>
      <c r="BM74" s="197">
        <f t="shared" si="71"/>
        <v>246861.38888888888</v>
      </c>
      <c r="BN74" s="197">
        <f t="shared" si="72"/>
        <v>269275.1724137931</v>
      </c>
      <c r="BO74" s="149">
        <f t="shared" si="73"/>
        <v>2824</v>
      </c>
      <c r="BP74" s="149">
        <f t="shared" si="73"/>
        <v>248</v>
      </c>
      <c r="BQ74" s="149">
        <f t="shared" si="73"/>
        <v>166</v>
      </c>
      <c r="BR74" s="150">
        <f t="shared" si="74"/>
        <v>8.7818696883852687E-2</v>
      </c>
      <c r="BS74" s="150">
        <f t="shared" si="75"/>
        <v>5.8781869688385266E-2</v>
      </c>
      <c r="BT74" s="197">
        <f t="shared" si="44"/>
        <v>77985910</v>
      </c>
      <c r="BU74" s="197">
        <f t="shared" si="44"/>
        <v>58240500</v>
      </c>
      <c r="BV74" s="197">
        <f t="shared" si="76"/>
        <v>314459.31451612903</v>
      </c>
      <c r="BW74" s="197">
        <f t="shared" si="77"/>
        <v>350846.38554216869</v>
      </c>
      <c r="BY74" s="113" t="str">
        <f t="shared" si="78"/>
        <v>大正区</v>
      </c>
      <c r="BZ74" s="114">
        <f t="shared" si="79"/>
        <v>8.3023428783934552E-2</v>
      </c>
      <c r="CA74" s="253">
        <f t="shared" si="80"/>
        <v>8.3000000000000004E-2</v>
      </c>
      <c r="CB74" s="113" t="str">
        <f t="shared" si="81"/>
        <v>千早赤阪村</v>
      </c>
      <c r="CC74" s="114">
        <f t="shared" si="82"/>
        <v>5.0505050505050504E-2</v>
      </c>
      <c r="CD74" s="114">
        <f t="shared" si="83"/>
        <v>5.0999999999999997E-2</v>
      </c>
      <c r="CE74" s="115"/>
      <c r="CF74" s="114">
        <f t="shared" si="84"/>
        <v>0.107</v>
      </c>
      <c r="CG74" s="114">
        <f t="shared" si="85"/>
        <v>7.0000000000000007E-2</v>
      </c>
      <c r="CH74" s="113">
        <v>0</v>
      </c>
    </row>
    <row r="75" spans="2:86" s="20" customFormat="1" ht="12">
      <c r="B75" s="148">
        <v>69</v>
      </c>
      <c r="C75" s="151" t="s">
        <v>55</v>
      </c>
      <c r="D75" s="149">
        <v>33</v>
      </c>
      <c r="E75" s="149">
        <v>3</v>
      </c>
      <c r="F75" s="149">
        <v>1</v>
      </c>
      <c r="G75" s="150">
        <f t="shared" si="45"/>
        <v>9.0909090909090912E-2</v>
      </c>
      <c r="H75" s="150">
        <f t="shared" si="46"/>
        <v>3.0303030303030304E-2</v>
      </c>
      <c r="I75" s="197">
        <v>1641440</v>
      </c>
      <c r="J75" s="197">
        <v>161110</v>
      </c>
      <c r="K75" s="197">
        <f t="shared" si="47"/>
        <v>547146.66666666663</v>
      </c>
      <c r="L75" s="197">
        <f t="shared" si="48"/>
        <v>161110</v>
      </c>
      <c r="M75" s="149">
        <v>42</v>
      </c>
      <c r="N75" s="149">
        <v>7</v>
      </c>
      <c r="O75" s="149">
        <v>5</v>
      </c>
      <c r="P75" s="150">
        <f t="shared" si="49"/>
        <v>0.16666666666666666</v>
      </c>
      <c r="Q75" s="150">
        <f t="shared" si="50"/>
        <v>0.11904761904761904</v>
      </c>
      <c r="R75" s="197">
        <v>2181050</v>
      </c>
      <c r="S75" s="197">
        <v>1192540</v>
      </c>
      <c r="T75" s="197">
        <f t="shared" si="51"/>
        <v>311578.57142857142</v>
      </c>
      <c r="U75" s="197">
        <f t="shared" si="52"/>
        <v>238508</v>
      </c>
      <c r="V75" s="149">
        <v>2746</v>
      </c>
      <c r="W75" s="149">
        <v>93</v>
      </c>
      <c r="X75" s="149">
        <v>47</v>
      </c>
      <c r="Y75" s="150">
        <f t="shared" si="53"/>
        <v>3.3867443554260745E-2</v>
      </c>
      <c r="Z75" s="150">
        <f t="shared" si="54"/>
        <v>1.7115804806991989E-2</v>
      </c>
      <c r="AA75" s="197">
        <v>25508650</v>
      </c>
      <c r="AB75" s="197">
        <v>21251200</v>
      </c>
      <c r="AC75" s="197">
        <f t="shared" si="55"/>
        <v>274286.55913978495</v>
      </c>
      <c r="AD75" s="197">
        <f t="shared" si="56"/>
        <v>452153.19148936169</v>
      </c>
      <c r="AE75" s="149">
        <v>1670</v>
      </c>
      <c r="AF75" s="149">
        <v>138</v>
      </c>
      <c r="AG75" s="149">
        <v>94</v>
      </c>
      <c r="AH75" s="150">
        <f t="shared" si="57"/>
        <v>8.263473053892216E-2</v>
      </c>
      <c r="AI75" s="150">
        <f t="shared" si="58"/>
        <v>5.6287425149700601E-2</v>
      </c>
      <c r="AJ75" s="197">
        <v>34926900</v>
      </c>
      <c r="AK75" s="197">
        <v>30698230</v>
      </c>
      <c r="AL75" s="197">
        <f t="shared" si="59"/>
        <v>253093.47826086957</v>
      </c>
      <c r="AM75" s="197">
        <f t="shared" si="60"/>
        <v>326576.91489361704</v>
      </c>
      <c r="AN75" s="149">
        <v>988</v>
      </c>
      <c r="AO75" s="149">
        <v>176</v>
      </c>
      <c r="AP75" s="149">
        <v>122</v>
      </c>
      <c r="AQ75" s="150">
        <f t="shared" si="61"/>
        <v>0.17813765182186234</v>
      </c>
      <c r="AR75" s="150">
        <f t="shared" si="62"/>
        <v>0.12348178137651822</v>
      </c>
      <c r="AS75" s="197">
        <v>40713810</v>
      </c>
      <c r="AT75" s="197">
        <v>34933820</v>
      </c>
      <c r="AU75" s="197">
        <f t="shared" si="63"/>
        <v>231328.46590909091</v>
      </c>
      <c r="AV75" s="197">
        <f t="shared" si="64"/>
        <v>286342.78688524588</v>
      </c>
      <c r="AW75" s="149">
        <v>553</v>
      </c>
      <c r="AX75" s="149">
        <v>151</v>
      </c>
      <c r="AY75" s="149">
        <v>115</v>
      </c>
      <c r="AZ75" s="150">
        <f t="shared" si="65"/>
        <v>0.27305605786618448</v>
      </c>
      <c r="BA75" s="150">
        <f t="shared" si="66"/>
        <v>0.20795660036166366</v>
      </c>
      <c r="BB75" s="197">
        <v>47917020</v>
      </c>
      <c r="BC75" s="197">
        <v>42535650</v>
      </c>
      <c r="BD75" s="197">
        <f t="shared" si="67"/>
        <v>317331.25827814569</v>
      </c>
      <c r="BE75" s="197">
        <f t="shared" si="68"/>
        <v>369875.21739130432</v>
      </c>
      <c r="BF75" s="149">
        <v>193</v>
      </c>
      <c r="BG75" s="149">
        <v>57</v>
      </c>
      <c r="BH75" s="149">
        <v>51</v>
      </c>
      <c r="BI75" s="150">
        <f t="shared" si="69"/>
        <v>0.29533678756476683</v>
      </c>
      <c r="BJ75" s="150">
        <f t="shared" si="70"/>
        <v>0.26424870466321243</v>
      </c>
      <c r="BK75" s="197">
        <v>22500970</v>
      </c>
      <c r="BL75" s="197">
        <v>21469610</v>
      </c>
      <c r="BM75" s="197">
        <f t="shared" si="71"/>
        <v>394753.85964912281</v>
      </c>
      <c r="BN75" s="197">
        <f t="shared" si="72"/>
        <v>420972.74509803922</v>
      </c>
      <c r="BO75" s="149">
        <f t="shared" si="73"/>
        <v>6225</v>
      </c>
      <c r="BP75" s="149">
        <f t="shared" si="73"/>
        <v>625</v>
      </c>
      <c r="BQ75" s="149">
        <f t="shared" si="73"/>
        <v>435</v>
      </c>
      <c r="BR75" s="150">
        <f t="shared" si="74"/>
        <v>0.10040160642570281</v>
      </c>
      <c r="BS75" s="150">
        <f t="shared" si="75"/>
        <v>6.9879518072289162E-2</v>
      </c>
      <c r="BT75" s="197">
        <f t="shared" si="44"/>
        <v>175389840</v>
      </c>
      <c r="BU75" s="197">
        <f t="shared" si="44"/>
        <v>152242160</v>
      </c>
      <c r="BV75" s="197">
        <f t="shared" si="76"/>
        <v>280623.74400000001</v>
      </c>
      <c r="BW75" s="197">
        <f t="shared" si="77"/>
        <v>349981.97701149428</v>
      </c>
      <c r="BY75" s="113" t="str">
        <f t="shared" si="78"/>
        <v>太子町</v>
      </c>
      <c r="BZ75" s="114">
        <f t="shared" si="79"/>
        <v>8.1423695758166742E-2</v>
      </c>
      <c r="CA75" s="253">
        <f t="shared" si="80"/>
        <v>8.1000000000000003E-2</v>
      </c>
      <c r="CB75" s="113" t="str">
        <f t="shared" si="81"/>
        <v>河南町</v>
      </c>
      <c r="CC75" s="114">
        <f t="shared" si="82"/>
        <v>5.019305019305019E-2</v>
      </c>
      <c r="CD75" s="114">
        <f t="shared" si="83"/>
        <v>0.05</v>
      </c>
      <c r="CE75" s="115"/>
      <c r="CF75" s="114">
        <f t="shared" si="84"/>
        <v>0.107</v>
      </c>
      <c r="CG75" s="114">
        <f t="shared" si="85"/>
        <v>7.0000000000000007E-2</v>
      </c>
      <c r="CH75" s="113">
        <v>0</v>
      </c>
    </row>
    <row r="76" spans="2:86" s="20" customFormat="1" ht="12">
      <c r="B76" s="148">
        <v>70</v>
      </c>
      <c r="C76" s="151" t="s">
        <v>56</v>
      </c>
      <c r="D76" s="149">
        <v>3</v>
      </c>
      <c r="E76" s="149">
        <v>0</v>
      </c>
      <c r="F76" s="149">
        <v>0</v>
      </c>
      <c r="G76" s="150">
        <f t="shared" si="45"/>
        <v>0</v>
      </c>
      <c r="H76" s="150">
        <f t="shared" si="46"/>
        <v>0</v>
      </c>
      <c r="I76" s="197">
        <v>0</v>
      </c>
      <c r="J76" s="197">
        <v>0</v>
      </c>
      <c r="K76" s="197" t="str">
        <f t="shared" si="47"/>
        <v>-</v>
      </c>
      <c r="L76" s="197" t="str">
        <f t="shared" si="48"/>
        <v>-</v>
      </c>
      <c r="M76" s="149">
        <v>5</v>
      </c>
      <c r="N76" s="149">
        <v>0</v>
      </c>
      <c r="O76" s="149">
        <v>0</v>
      </c>
      <c r="P76" s="150">
        <f t="shared" si="49"/>
        <v>0</v>
      </c>
      <c r="Q76" s="150">
        <f t="shared" si="50"/>
        <v>0</v>
      </c>
      <c r="R76" s="197">
        <v>0</v>
      </c>
      <c r="S76" s="197">
        <v>0</v>
      </c>
      <c r="T76" s="197" t="str">
        <f t="shared" si="51"/>
        <v>-</v>
      </c>
      <c r="U76" s="197" t="str">
        <f t="shared" si="52"/>
        <v>-</v>
      </c>
      <c r="V76" s="149">
        <v>461</v>
      </c>
      <c r="W76" s="149">
        <v>29</v>
      </c>
      <c r="X76" s="149">
        <v>15</v>
      </c>
      <c r="Y76" s="150">
        <f t="shared" si="53"/>
        <v>6.2906724511930592E-2</v>
      </c>
      <c r="Z76" s="150">
        <f t="shared" si="54"/>
        <v>3.2537960954446853E-2</v>
      </c>
      <c r="AA76" s="197">
        <v>8163800</v>
      </c>
      <c r="AB76" s="197">
        <v>2445590</v>
      </c>
      <c r="AC76" s="197">
        <f t="shared" si="55"/>
        <v>281510.3448275862</v>
      </c>
      <c r="AD76" s="197">
        <f t="shared" si="56"/>
        <v>163039.33333333334</v>
      </c>
      <c r="AE76" s="149">
        <v>328</v>
      </c>
      <c r="AF76" s="149">
        <v>35</v>
      </c>
      <c r="AG76" s="149">
        <v>23</v>
      </c>
      <c r="AH76" s="150">
        <f t="shared" si="57"/>
        <v>0.10670731707317073</v>
      </c>
      <c r="AI76" s="150">
        <f t="shared" si="58"/>
        <v>7.0121951219512202E-2</v>
      </c>
      <c r="AJ76" s="197">
        <v>9507940</v>
      </c>
      <c r="AK76" s="197">
        <v>8547440</v>
      </c>
      <c r="AL76" s="197">
        <f t="shared" si="59"/>
        <v>271655.42857142858</v>
      </c>
      <c r="AM76" s="197">
        <f t="shared" si="60"/>
        <v>371627.82608695654</v>
      </c>
      <c r="AN76" s="149">
        <v>254</v>
      </c>
      <c r="AO76" s="149">
        <v>55</v>
      </c>
      <c r="AP76" s="149">
        <v>41</v>
      </c>
      <c r="AQ76" s="150">
        <f t="shared" si="61"/>
        <v>0.21653543307086615</v>
      </c>
      <c r="AR76" s="150">
        <f t="shared" si="62"/>
        <v>0.16141732283464566</v>
      </c>
      <c r="AS76" s="197">
        <v>13498260</v>
      </c>
      <c r="AT76" s="197">
        <v>12322080</v>
      </c>
      <c r="AU76" s="197">
        <f t="shared" si="63"/>
        <v>245422.90909090909</v>
      </c>
      <c r="AV76" s="197">
        <f t="shared" si="64"/>
        <v>300538.53658536583</v>
      </c>
      <c r="AW76" s="149">
        <v>97</v>
      </c>
      <c r="AX76" s="149">
        <v>29</v>
      </c>
      <c r="AY76" s="149">
        <v>22</v>
      </c>
      <c r="AZ76" s="150">
        <f t="shared" si="65"/>
        <v>0.29896907216494845</v>
      </c>
      <c r="BA76" s="150">
        <f t="shared" si="66"/>
        <v>0.22680412371134021</v>
      </c>
      <c r="BB76" s="197">
        <v>8208230</v>
      </c>
      <c r="BC76" s="197">
        <v>7239950</v>
      </c>
      <c r="BD76" s="197">
        <f t="shared" si="67"/>
        <v>283042.41379310342</v>
      </c>
      <c r="BE76" s="197">
        <f t="shared" si="68"/>
        <v>329088.63636363635</v>
      </c>
      <c r="BF76" s="149">
        <v>38</v>
      </c>
      <c r="BG76" s="149">
        <v>10</v>
      </c>
      <c r="BH76" s="149">
        <v>9</v>
      </c>
      <c r="BI76" s="150">
        <f t="shared" si="69"/>
        <v>0.26315789473684209</v>
      </c>
      <c r="BJ76" s="150">
        <f t="shared" si="70"/>
        <v>0.23684210526315788</v>
      </c>
      <c r="BK76" s="197">
        <v>3522800</v>
      </c>
      <c r="BL76" s="197">
        <v>3056520</v>
      </c>
      <c r="BM76" s="197">
        <f t="shared" si="71"/>
        <v>352280</v>
      </c>
      <c r="BN76" s="197">
        <f t="shared" si="72"/>
        <v>339613.33333333331</v>
      </c>
      <c r="BO76" s="149">
        <f t="shared" si="73"/>
        <v>1186</v>
      </c>
      <c r="BP76" s="149">
        <f t="shared" si="73"/>
        <v>158</v>
      </c>
      <c r="BQ76" s="149">
        <f t="shared" si="73"/>
        <v>110</v>
      </c>
      <c r="BR76" s="150">
        <f t="shared" si="74"/>
        <v>0.13322091062394603</v>
      </c>
      <c r="BS76" s="150">
        <f t="shared" si="75"/>
        <v>9.274873524451939E-2</v>
      </c>
      <c r="BT76" s="197">
        <f t="shared" si="44"/>
        <v>42901030</v>
      </c>
      <c r="BU76" s="197">
        <f t="shared" si="44"/>
        <v>33611580</v>
      </c>
      <c r="BV76" s="197">
        <f t="shared" si="76"/>
        <v>271525.50632911391</v>
      </c>
      <c r="BW76" s="197">
        <f t="shared" si="77"/>
        <v>305559.81818181818</v>
      </c>
      <c r="BY76" s="113" t="str">
        <f t="shared" si="78"/>
        <v>島本町</v>
      </c>
      <c r="BZ76" s="114">
        <f t="shared" si="79"/>
        <v>8.135668366215916E-2</v>
      </c>
      <c r="CA76" s="253">
        <f t="shared" si="80"/>
        <v>8.1000000000000003E-2</v>
      </c>
      <c r="CB76" s="113" t="str">
        <f t="shared" si="81"/>
        <v>門真市</v>
      </c>
      <c r="CC76" s="114">
        <f t="shared" si="82"/>
        <v>4.9504950495049507E-2</v>
      </c>
      <c r="CD76" s="114">
        <f t="shared" si="83"/>
        <v>0.05</v>
      </c>
      <c r="CE76" s="115"/>
      <c r="CF76" s="114">
        <f t="shared" si="84"/>
        <v>0.107</v>
      </c>
      <c r="CG76" s="114">
        <f t="shared" si="85"/>
        <v>7.0000000000000007E-2</v>
      </c>
      <c r="CH76" s="113">
        <v>0</v>
      </c>
    </row>
    <row r="77" spans="2:86" s="20" customFormat="1" ht="12">
      <c r="B77" s="148">
        <v>71</v>
      </c>
      <c r="C77" s="151" t="s">
        <v>57</v>
      </c>
      <c r="D77" s="149">
        <v>4</v>
      </c>
      <c r="E77" s="149">
        <v>1</v>
      </c>
      <c r="F77" s="149">
        <v>1</v>
      </c>
      <c r="G77" s="150">
        <f t="shared" si="45"/>
        <v>0.25</v>
      </c>
      <c r="H77" s="150">
        <f t="shared" si="46"/>
        <v>0.25</v>
      </c>
      <c r="I77" s="197">
        <v>361530</v>
      </c>
      <c r="J77" s="197">
        <v>361530</v>
      </c>
      <c r="K77" s="197">
        <f t="shared" si="47"/>
        <v>361530</v>
      </c>
      <c r="L77" s="197">
        <f t="shared" si="48"/>
        <v>361530</v>
      </c>
      <c r="M77" s="149">
        <v>22</v>
      </c>
      <c r="N77" s="149">
        <v>1</v>
      </c>
      <c r="O77" s="149">
        <v>1</v>
      </c>
      <c r="P77" s="150">
        <f t="shared" si="49"/>
        <v>4.5454545454545456E-2</v>
      </c>
      <c r="Q77" s="150">
        <f t="shared" si="50"/>
        <v>4.5454545454545456E-2</v>
      </c>
      <c r="R77" s="197">
        <v>128600</v>
      </c>
      <c r="S77" s="197">
        <v>128600</v>
      </c>
      <c r="T77" s="197">
        <f t="shared" si="51"/>
        <v>128600</v>
      </c>
      <c r="U77" s="197">
        <f t="shared" si="52"/>
        <v>128600</v>
      </c>
      <c r="V77" s="149">
        <v>1366</v>
      </c>
      <c r="W77" s="149">
        <v>58</v>
      </c>
      <c r="X77" s="149">
        <v>35</v>
      </c>
      <c r="Y77" s="150">
        <f t="shared" si="53"/>
        <v>4.24597364568082E-2</v>
      </c>
      <c r="Z77" s="150">
        <f t="shared" si="54"/>
        <v>2.5622254758418742E-2</v>
      </c>
      <c r="AA77" s="197">
        <v>15540310</v>
      </c>
      <c r="AB77" s="197">
        <v>13963720</v>
      </c>
      <c r="AC77" s="197">
        <f t="shared" si="55"/>
        <v>267936.37931034481</v>
      </c>
      <c r="AD77" s="197">
        <f t="shared" si="56"/>
        <v>398963.42857142858</v>
      </c>
      <c r="AE77" s="149">
        <v>920</v>
      </c>
      <c r="AF77" s="149">
        <v>71</v>
      </c>
      <c r="AG77" s="149">
        <v>51</v>
      </c>
      <c r="AH77" s="150">
        <f t="shared" si="57"/>
        <v>7.7173913043478259E-2</v>
      </c>
      <c r="AI77" s="150">
        <f t="shared" si="58"/>
        <v>5.5434782608695651E-2</v>
      </c>
      <c r="AJ77" s="197">
        <v>20828530</v>
      </c>
      <c r="AK77" s="197">
        <v>17663670</v>
      </c>
      <c r="AL77" s="197">
        <f t="shared" si="59"/>
        <v>293359.57746478874</v>
      </c>
      <c r="AM77" s="197">
        <f t="shared" si="60"/>
        <v>346346.4705882353</v>
      </c>
      <c r="AN77" s="149">
        <v>697</v>
      </c>
      <c r="AO77" s="149">
        <v>97</v>
      </c>
      <c r="AP77" s="149">
        <v>69</v>
      </c>
      <c r="AQ77" s="150">
        <f t="shared" si="61"/>
        <v>0.13916786226685796</v>
      </c>
      <c r="AR77" s="150">
        <f t="shared" si="62"/>
        <v>9.8995695839311337E-2</v>
      </c>
      <c r="AS77" s="197">
        <v>22528780</v>
      </c>
      <c r="AT77" s="197">
        <v>19199420</v>
      </c>
      <c r="AU77" s="197">
        <f t="shared" si="63"/>
        <v>232255.46391752578</v>
      </c>
      <c r="AV77" s="197">
        <f t="shared" si="64"/>
        <v>278252.46376811597</v>
      </c>
      <c r="AW77" s="149">
        <v>343</v>
      </c>
      <c r="AX77" s="149">
        <v>84</v>
      </c>
      <c r="AY77" s="149">
        <v>68</v>
      </c>
      <c r="AZ77" s="150">
        <f t="shared" si="65"/>
        <v>0.24489795918367346</v>
      </c>
      <c r="BA77" s="150">
        <f t="shared" si="66"/>
        <v>0.19825072886297376</v>
      </c>
      <c r="BB77" s="197">
        <v>25745230</v>
      </c>
      <c r="BC77" s="197">
        <v>21905010</v>
      </c>
      <c r="BD77" s="197">
        <f t="shared" si="67"/>
        <v>306490.83333333331</v>
      </c>
      <c r="BE77" s="197">
        <f t="shared" si="68"/>
        <v>322132.5</v>
      </c>
      <c r="BF77" s="149">
        <v>115</v>
      </c>
      <c r="BG77" s="149">
        <v>39</v>
      </c>
      <c r="BH77" s="149">
        <v>31</v>
      </c>
      <c r="BI77" s="150">
        <f t="shared" si="69"/>
        <v>0.33913043478260868</v>
      </c>
      <c r="BJ77" s="150">
        <f t="shared" si="70"/>
        <v>0.26956521739130435</v>
      </c>
      <c r="BK77" s="197">
        <v>9546630</v>
      </c>
      <c r="BL77" s="197">
        <v>8056210</v>
      </c>
      <c r="BM77" s="197">
        <f t="shared" si="71"/>
        <v>244785.38461538462</v>
      </c>
      <c r="BN77" s="197">
        <f t="shared" si="72"/>
        <v>259877.74193548388</v>
      </c>
      <c r="BO77" s="149">
        <f t="shared" si="73"/>
        <v>3467</v>
      </c>
      <c r="BP77" s="149">
        <f t="shared" si="73"/>
        <v>351</v>
      </c>
      <c r="BQ77" s="149">
        <f t="shared" si="73"/>
        <v>256</v>
      </c>
      <c r="BR77" s="150">
        <f t="shared" si="74"/>
        <v>0.10124026535910009</v>
      </c>
      <c r="BS77" s="150">
        <f t="shared" si="75"/>
        <v>7.3839053937121424E-2</v>
      </c>
      <c r="BT77" s="197">
        <f t="shared" si="44"/>
        <v>94679610</v>
      </c>
      <c r="BU77" s="197">
        <f t="shared" si="44"/>
        <v>81278160</v>
      </c>
      <c r="BV77" s="197">
        <f t="shared" si="76"/>
        <v>269742.47863247863</v>
      </c>
      <c r="BW77" s="197">
        <f t="shared" si="77"/>
        <v>317492.8125</v>
      </c>
      <c r="BY77" s="113" t="str">
        <f t="shared" si="78"/>
        <v>門真市</v>
      </c>
      <c r="BZ77" s="114">
        <f t="shared" si="79"/>
        <v>7.7227722772277227E-2</v>
      </c>
      <c r="CA77" s="253">
        <f t="shared" si="80"/>
        <v>7.6999999999999999E-2</v>
      </c>
      <c r="CB77" s="113" t="str">
        <f t="shared" si="81"/>
        <v>港区</v>
      </c>
      <c r="CC77" s="114">
        <f t="shared" si="82"/>
        <v>4.3131121903037285E-2</v>
      </c>
      <c r="CD77" s="114">
        <f t="shared" si="83"/>
        <v>4.2999999999999997E-2</v>
      </c>
      <c r="CE77" s="115"/>
      <c r="CF77" s="114">
        <f t="shared" si="84"/>
        <v>0.107</v>
      </c>
      <c r="CG77" s="114">
        <f t="shared" si="85"/>
        <v>7.0000000000000007E-2</v>
      </c>
      <c r="CH77" s="113">
        <v>0</v>
      </c>
    </row>
    <row r="78" spans="2:86" s="20" customFormat="1" ht="12">
      <c r="B78" s="148">
        <v>72</v>
      </c>
      <c r="C78" s="151" t="s">
        <v>33</v>
      </c>
      <c r="D78" s="149">
        <v>2</v>
      </c>
      <c r="E78" s="149">
        <v>0</v>
      </c>
      <c r="F78" s="149">
        <v>0</v>
      </c>
      <c r="G78" s="150">
        <f t="shared" si="45"/>
        <v>0</v>
      </c>
      <c r="H78" s="150">
        <f t="shared" si="46"/>
        <v>0</v>
      </c>
      <c r="I78" s="197">
        <v>0</v>
      </c>
      <c r="J78" s="197">
        <v>0</v>
      </c>
      <c r="K78" s="197" t="str">
        <f t="shared" si="47"/>
        <v>-</v>
      </c>
      <c r="L78" s="197" t="str">
        <f t="shared" si="48"/>
        <v>-</v>
      </c>
      <c r="M78" s="149">
        <v>14</v>
      </c>
      <c r="N78" s="149">
        <v>2</v>
      </c>
      <c r="O78" s="149">
        <v>1</v>
      </c>
      <c r="P78" s="150">
        <f t="shared" si="49"/>
        <v>0.14285714285714285</v>
      </c>
      <c r="Q78" s="150">
        <f t="shared" si="50"/>
        <v>7.1428571428571425E-2</v>
      </c>
      <c r="R78" s="197">
        <v>149820</v>
      </c>
      <c r="S78" s="197">
        <v>146820</v>
      </c>
      <c r="T78" s="197">
        <f t="shared" si="51"/>
        <v>74910</v>
      </c>
      <c r="U78" s="197">
        <f t="shared" si="52"/>
        <v>146820</v>
      </c>
      <c r="V78" s="149">
        <v>853</v>
      </c>
      <c r="W78" s="149">
        <v>23</v>
      </c>
      <c r="X78" s="149">
        <v>7</v>
      </c>
      <c r="Y78" s="150">
        <f t="shared" si="53"/>
        <v>2.6963657678780773E-2</v>
      </c>
      <c r="Z78" s="150">
        <f t="shared" si="54"/>
        <v>8.2063305978898014E-3</v>
      </c>
      <c r="AA78" s="197">
        <v>2484380</v>
      </c>
      <c r="AB78" s="197">
        <v>1144050</v>
      </c>
      <c r="AC78" s="197">
        <f t="shared" si="55"/>
        <v>108016.52173913043</v>
      </c>
      <c r="AD78" s="197">
        <f t="shared" si="56"/>
        <v>163435.71428571429</v>
      </c>
      <c r="AE78" s="149">
        <v>541</v>
      </c>
      <c r="AF78" s="149">
        <v>32</v>
      </c>
      <c r="AG78" s="149">
        <v>15</v>
      </c>
      <c r="AH78" s="150">
        <f t="shared" si="57"/>
        <v>5.9149722735674676E-2</v>
      </c>
      <c r="AI78" s="150">
        <f t="shared" si="58"/>
        <v>2.7726432532347505E-2</v>
      </c>
      <c r="AJ78" s="197">
        <v>8563390</v>
      </c>
      <c r="AK78" s="197">
        <v>7259650</v>
      </c>
      <c r="AL78" s="197">
        <f t="shared" si="59"/>
        <v>267605.9375</v>
      </c>
      <c r="AM78" s="197">
        <f t="shared" si="60"/>
        <v>483976.66666666669</v>
      </c>
      <c r="AN78" s="149">
        <v>373</v>
      </c>
      <c r="AO78" s="149">
        <v>47</v>
      </c>
      <c r="AP78" s="149">
        <v>23</v>
      </c>
      <c r="AQ78" s="150">
        <f t="shared" si="61"/>
        <v>0.12600536193029491</v>
      </c>
      <c r="AR78" s="150">
        <f t="shared" si="62"/>
        <v>6.1662198391420911E-2</v>
      </c>
      <c r="AS78" s="197">
        <v>8134490</v>
      </c>
      <c r="AT78" s="197">
        <v>6620060</v>
      </c>
      <c r="AU78" s="197">
        <f t="shared" si="63"/>
        <v>173074.25531914894</v>
      </c>
      <c r="AV78" s="197">
        <f t="shared" si="64"/>
        <v>287828.69565217389</v>
      </c>
      <c r="AW78" s="149">
        <v>197</v>
      </c>
      <c r="AX78" s="149">
        <v>50</v>
      </c>
      <c r="AY78" s="149">
        <v>32</v>
      </c>
      <c r="AZ78" s="150">
        <f t="shared" si="65"/>
        <v>0.25380710659898476</v>
      </c>
      <c r="BA78" s="150">
        <f t="shared" si="66"/>
        <v>0.16243654822335024</v>
      </c>
      <c r="BB78" s="197">
        <v>10800450</v>
      </c>
      <c r="BC78" s="197">
        <v>10096280</v>
      </c>
      <c r="BD78" s="197">
        <f t="shared" si="67"/>
        <v>216009</v>
      </c>
      <c r="BE78" s="197">
        <f t="shared" si="68"/>
        <v>315508.75</v>
      </c>
      <c r="BF78" s="149">
        <v>71</v>
      </c>
      <c r="BG78" s="149">
        <v>13</v>
      </c>
      <c r="BH78" s="149">
        <v>8</v>
      </c>
      <c r="BI78" s="150">
        <f t="shared" si="69"/>
        <v>0.18309859154929578</v>
      </c>
      <c r="BJ78" s="150">
        <f t="shared" si="70"/>
        <v>0.11267605633802817</v>
      </c>
      <c r="BK78" s="197">
        <v>1926650</v>
      </c>
      <c r="BL78" s="197">
        <v>1652840</v>
      </c>
      <c r="BM78" s="197">
        <f t="shared" si="71"/>
        <v>148203.84615384616</v>
      </c>
      <c r="BN78" s="197">
        <f t="shared" si="72"/>
        <v>206605</v>
      </c>
      <c r="BO78" s="149">
        <f t="shared" si="73"/>
        <v>2051</v>
      </c>
      <c r="BP78" s="149">
        <f t="shared" si="73"/>
        <v>167</v>
      </c>
      <c r="BQ78" s="149">
        <f t="shared" si="73"/>
        <v>86</v>
      </c>
      <c r="BR78" s="150">
        <f t="shared" si="74"/>
        <v>8.1423695758166742E-2</v>
      </c>
      <c r="BS78" s="150">
        <f t="shared" si="75"/>
        <v>4.1930765480253533E-2</v>
      </c>
      <c r="BT78" s="197">
        <f t="shared" si="44"/>
        <v>32059180</v>
      </c>
      <c r="BU78" s="197">
        <f t="shared" si="44"/>
        <v>26919700</v>
      </c>
      <c r="BV78" s="197">
        <f t="shared" si="76"/>
        <v>191971.13772455091</v>
      </c>
      <c r="BW78" s="197">
        <f t="shared" si="77"/>
        <v>313019.76744186046</v>
      </c>
      <c r="BY78" s="113" t="str">
        <f t="shared" si="78"/>
        <v>能勢町</v>
      </c>
      <c r="BZ78" s="114">
        <f t="shared" si="79"/>
        <v>6.9164265129683003E-2</v>
      </c>
      <c r="CA78" s="253">
        <f t="shared" si="80"/>
        <v>6.9000000000000006E-2</v>
      </c>
      <c r="CB78" s="113" t="str">
        <f t="shared" si="81"/>
        <v>太子町</v>
      </c>
      <c r="CC78" s="114">
        <f t="shared" si="82"/>
        <v>4.1930765480253533E-2</v>
      </c>
      <c r="CD78" s="114">
        <f t="shared" si="83"/>
        <v>4.2000000000000003E-2</v>
      </c>
      <c r="CE78" s="115"/>
      <c r="CF78" s="114">
        <f t="shared" si="84"/>
        <v>0.107</v>
      </c>
      <c r="CG78" s="114">
        <f t="shared" si="85"/>
        <v>7.0000000000000007E-2</v>
      </c>
      <c r="CH78" s="113">
        <v>0</v>
      </c>
    </row>
    <row r="79" spans="2:86" s="20" customFormat="1" ht="12">
      <c r="B79" s="148">
        <v>73</v>
      </c>
      <c r="C79" s="151" t="s">
        <v>34</v>
      </c>
      <c r="D79" s="149">
        <v>0</v>
      </c>
      <c r="E79" s="149">
        <v>0</v>
      </c>
      <c r="F79" s="149">
        <v>0</v>
      </c>
      <c r="G79" s="150" t="str">
        <f t="shared" si="45"/>
        <v>-</v>
      </c>
      <c r="H79" s="150" t="str">
        <f t="shared" si="46"/>
        <v>-</v>
      </c>
      <c r="I79" s="197">
        <v>0</v>
      </c>
      <c r="J79" s="197">
        <v>0</v>
      </c>
      <c r="K79" s="197" t="str">
        <f t="shared" si="47"/>
        <v>-</v>
      </c>
      <c r="L79" s="197" t="str">
        <f t="shared" si="48"/>
        <v>-</v>
      </c>
      <c r="M79" s="149">
        <v>7</v>
      </c>
      <c r="N79" s="149">
        <v>0</v>
      </c>
      <c r="O79" s="149">
        <v>0</v>
      </c>
      <c r="P79" s="150">
        <f t="shared" si="49"/>
        <v>0</v>
      </c>
      <c r="Q79" s="150">
        <f t="shared" si="50"/>
        <v>0</v>
      </c>
      <c r="R79" s="197">
        <v>0</v>
      </c>
      <c r="S79" s="197">
        <v>0</v>
      </c>
      <c r="T79" s="197" t="str">
        <f t="shared" si="51"/>
        <v>-</v>
      </c>
      <c r="U79" s="197" t="str">
        <f t="shared" si="52"/>
        <v>-</v>
      </c>
      <c r="V79" s="149">
        <v>1106</v>
      </c>
      <c r="W79" s="149">
        <v>43</v>
      </c>
      <c r="X79" s="149">
        <v>17</v>
      </c>
      <c r="Y79" s="150">
        <f t="shared" si="53"/>
        <v>3.8878842676311032E-2</v>
      </c>
      <c r="Z79" s="150">
        <f t="shared" si="54"/>
        <v>1.5370705244122965E-2</v>
      </c>
      <c r="AA79" s="197">
        <v>11687890</v>
      </c>
      <c r="AB79" s="197">
        <v>9118880</v>
      </c>
      <c r="AC79" s="197">
        <f t="shared" si="55"/>
        <v>271811.39534883719</v>
      </c>
      <c r="AD79" s="197">
        <f t="shared" si="56"/>
        <v>536404.70588235289</v>
      </c>
      <c r="AE79" s="149">
        <v>814</v>
      </c>
      <c r="AF79" s="149">
        <v>58</v>
      </c>
      <c r="AG79" s="149">
        <v>33</v>
      </c>
      <c r="AH79" s="150">
        <f t="shared" si="57"/>
        <v>7.125307125307126E-2</v>
      </c>
      <c r="AI79" s="150">
        <f t="shared" si="58"/>
        <v>4.0540540540540543E-2</v>
      </c>
      <c r="AJ79" s="197">
        <v>22742220</v>
      </c>
      <c r="AK79" s="197">
        <v>10900600</v>
      </c>
      <c r="AL79" s="197">
        <f t="shared" si="59"/>
        <v>392107.24137931032</v>
      </c>
      <c r="AM79" s="197">
        <f t="shared" si="60"/>
        <v>330321.2121212121</v>
      </c>
      <c r="AN79" s="149">
        <v>551</v>
      </c>
      <c r="AO79" s="149">
        <v>62</v>
      </c>
      <c r="AP79" s="149">
        <v>34</v>
      </c>
      <c r="AQ79" s="150">
        <f t="shared" si="61"/>
        <v>0.11252268602540835</v>
      </c>
      <c r="AR79" s="150">
        <f t="shared" si="62"/>
        <v>6.1705989110707807E-2</v>
      </c>
      <c r="AS79" s="197">
        <v>13732670</v>
      </c>
      <c r="AT79" s="197">
        <v>11746920</v>
      </c>
      <c r="AU79" s="197">
        <f t="shared" si="63"/>
        <v>221494.67741935485</v>
      </c>
      <c r="AV79" s="197">
        <f t="shared" si="64"/>
        <v>345497.64705882355</v>
      </c>
      <c r="AW79" s="149">
        <v>263</v>
      </c>
      <c r="AX79" s="149">
        <v>64</v>
      </c>
      <c r="AY79" s="149">
        <v>42</v>
      </c>
      <c r="AZ79" s="150">
        <f t="shared" si="65"/>
        <v>0.24334600760456274</v>
      </c>
      <c r="BA79" s="150">
        <f t="shared" si="66"/>
        <v>0.1596958174904943</v>
      </c>
      <c r="BB79" s="197">
        <v>13737160</v>
      </c>
      <c r="BC79" s="197">
        <v>12566560</v>
      </c>
      <c r="BD79" s="197">
        <f t="shared" si="67"/>
        <v>214643.125</v>
      </c>
      <c r="BE79" s="197">
        <f t="shared" si="68"/>
        <v>299203.80952380953</v>
      </c>
      <c r="BF79" s="149">
        <v>108</v>
      </c>
      <c r="BG79" s="149">
        <v>27</v>
      </c>
      <c r="BH79" s="149">
        <v>17</v>
      </c>
      <c r="BI79" s="150">
        <f t="shared" si="69"/>
        <v>0.25</v>
      </c>
      <c r="BJ79" s="150">
        <f t="shared" si="70"/>
        <v>0.15740740740740741</v>
      </c>
      <c r="BK79" s="197">
        <v>6217010</v>
      </c>
      <c r="BL79" s="197">
        <v>5455650</v>
      </c>
      <c r="BM79" s="197">
        <f t="shared" si="71"/>
        <v>230259.62962962964</v>
      </c>
      <c r="BN79" s="197">
        <f t="shared" si="72"/>
        <v>320920.5882352941</v>
      </c>
      <c r="BO79" s="149">
        <f t="shared" si="73"/>
        <v>2849</v>
      </c>
      <c r="BP79" s="149">
        <f t="shared" si="73"/>
        <v>254</v>
      </c>
      <c r="BQ79" s="149">
        <f t="shared" si="73"/>
        <v>143</v>
      </c>
      <c r="BR79" s="150">
        <f t="shared" si="74"/>
        <v>8.915408915408915E-2</v>
      </c>
      <c r="BS79" s="150">
        <f t="shared" si="75"/>
        <v>5.019305019305019E-2</v>
      </c>
      <c r="BT79" s="197">
        <f t="shared" si="44"/>
        <v>68116950</v>
      </c>
      <c r="BU79" s="197">
        <f t="shared" si="44"/>
        <v>49788610</v>
      </c>
      <c r="BV79" s="197">
        <f t="shared" si="76"/>
        <v>268176.96850393701</v>
      </c>
      <c r="BW79" s="197">
        <f t="shared" si="77"/>
        <v>348172.09790209791</v>
      </c>
      <c r="BY79" s="113" t="str">
        <f t="shared" si="78"/>
        <v>泉南市</v>
      </c>
      <c r="BZ79" s="114">
        <f t="shared" si="79"/>
        <v>6.7222456732798655E-2</v>
      </c>
      <c r="CA79" s="253">
        <f t="shared" si="80"/>
        <v>6.7000000000000004E-2</v>
      </c>
      <c r="CB79" s="113" t="str">
        <f t="shared" si="81"/>
        <v>泉南市</v>
      </c>
      <c r="CC79" s="114">
        <f t="shared" si="82"/>
        <v>3.8201772899957791E-2</v>
      </c>
      <c r="CD79" s="114">
        <f t="shared" si="83"/>
        <v>3.7999999999999999E-2</v>
      </c>
      <c r="CE79" s="115"/>
      <c r="CF79" s="114">
        <f t="shared" si="84"/>
        <v>0.107</v>
      </c>
      <c r="CG79" s="114">
        <f t="shared" si="85"/>
        <v>7.0000000000000007E-2</v>
      </c>
      <c r="CH79" s="113">
        <v>0</v>
      </c>
    </row>
    <row r="80" spans="2:86" s="20" customFormat="1" ht="12.75" thickBot="1">
      <c r="B80" s="148">
        <v>74</v>
      </c>
      <c r="C80" s="152" t="s">
        <v>35</v>
      </c>
      <c r="D80" s="149">
        <v>2</v>
      </c>
      <c r="E80" s="149">
        <v>0</v>
      </c>
      <c r="F80" s="149">
        <v>0</v>
      </c>
      <c r="G80" s="150">
        <f t="shared" si="45"/>
        <v>0</v>
      </c>
      <c r="H80" s="150">
        <f t="shared" si="46"/>
        <v>0</v>
      </c>
      <c r="I80" s="197">
        <v>0</v>
      </c>
      <c r="J80" s="197">
        <v>0</v>
      </c>
      <c r="K80" s="197" t="str">
        <f t="shared" si="47"/>
        <v>-</v>
      </c>
      <c r="L80" s="197" t="str">
        <f t="shared" si="48"/>
        <v>-</v>
      </c>
      <c r="M80" s="149">
        <v>3</v>
      </c>
      <c r="N80" s="149">
        <v>0</v>
      </c>
      <c r="O80" s="149">
        <v>0</v>
      </c>
      <c r="P80" s="150">
        <f t="shared" si="49"/>
        <v>0</v>
      </c>
      <c r="Q80" s="150">
        <f t="shared" si="50"/>
        <v>0</v>
      </c>
      <c r="R80" s="197">
        <v>0</v>
      </c>
      <c r="S80" s="197">
        <v>0</v>
      </c>
      <c r="T80" s="197" t="str">
        <f t="shared" si="51"/>
        <v>-</v>
      </c>
      <c r="U80" s="197" t="str">
        <f t="shared" si="52"/>
        <v>-</v>
      </c>
      <c r="V80" s="149">
        <v>545</v>
      </c>
      <c r="W80" s="149">
        <v>17</v>
      </c>
      <c r="X80" s="149">
        <v>11</v>
      </c>
      <c r="Y80" s="150">
        <f t="shared" si="53"/>
        <v>3.1192660550458717E-2</v>
      </c>
      <c r="Z80" s="150">
        <f t="shared" si="54"/>
        <v>2.0183486238532111E-2</v>
      </c>
      <c r="AA80" s="197">
        <v>6816500</v>
      </c>
      <c r="AB80" s="197">
        <v>6465080</v>
      </c>
      <c r="AC80" s="197">
        <f t="shared" si="55"/>
        <v>400970.5882352941</v>
      </c>
      <c r="AD80" s="197">
        <f t="shared" si="56"/>
        <v>587734.54545454541</v>
      </c>
      <c r="AE80" s="149">
        <v>328</v>
      </c>
      <c r="AF80" s="149">
        <v>28</v>
      </c>
      <c r="AG80" s="149">
        <v>15</v>
      </c>
      <c r="AH80" s="150">
        <f t="shared" si="57"/>
        <v>8.5365853658536592E-2</v>
      </c>
      <c r="AI80" s="150">
        <f t="shared" si="58"/>
        <v>4.573170731707317E-2</v>
      </c>
      <c r="AJ80" s="197">
        <v>8661970</v>
      </c>
      <c r="AK80" s="197">
        <v>6407770</v>
      </c>
      <c r="AL80" s="197">
        <f t="shared" si="59"/>
        <v>309356.07142857142</v>
      </c>
      <c r="AM80" s="197">
        <f t="shared" si="60"/>
        <v>427184.66666666669</v>
      </c>
      <c r="AN80" s="149">
        <v>223</v>
      </c>
      <c r="AO80" s="149">
        <v>26</v>
      </c>
      <c r="AP80" s="149">
        <v>15</v>
      </c>
      <c r="AQ80" s="150">
        <f t="shared" si="61"/>
        <v>0.11659192825112108</v>
      </c>
      <c r="AR80" s="150">
        <f t="shared" si="62"/>
        <v>6.726457399103139E-2</v>
      </c>
      <c r="AS80" s="197">
        <v>5961340</v>
      </c>
      <c r="AT80" s="197">
        <v>5267320</v>
      </c>
      <c r="AU80" s="197">
        <f t="shared" si="63"/>
        <v>229282.30769230769</v>
      </c>
      <c r="AV80" s="197">
        <f t="shared" si="64"/>
        <v>351154.66666666669</v>
      </c>
      <c r="AW80" s="149">
        <v>117</v>
      </c>
      <c r="AX80" s="149">
        <v>19</v>
      </c>
      <c r="AY80" s="149">
        <v>10</v>
      </c>
      <c r="AZ80" s="150">
        <f t="shared" si="65"/>
        <v>0.1623931623931624</v>
      </c>
      <c r="BA80" s="150">
        <f t="shared" si="66"/>
        <v>8.5470085470085472E-2</v>
      </c>
      <c r="BB80" s="197">
        <v>6338070</v>
      </c>
      <c r="BC80" s="197">
        <v>4364320</v>
      </c>
      <c r="BD80" s="197">
        <f t="shared" si="67"/>
        <v>333582.63157894736</v>
      </c>
      <c r="BE80" s="197">
        <f t="shared" si="68"/>
        <v>436432</v>
      </c>
      <c r="BF80" s="149">
        <v>69</v>
      </c>
      <c r="BG80" s="149">
        <v>18</v>
      </c>
      <c r="BH80" s="149">
        <v>14</v>
      </c>
      <c r="BI80" s="150">
        <f t="shared" si="69"/>
        <v>0.2608695652173913</v>
      </c>
      <c r="BJ80" s="150">
        <f t="shared" si="70"/>
        <v>0.20289855072463769</v>
      </c>
      <c r="BK80" s="197">
        <v>6196220</v>
      </c>
      <c r="BL80" s="197">
        <v>5802800</v>
      </c>
      <c r="BM80" s="197">
        <f t="shared" si="71"/>
        <v>344234.44444444444</v>
      </c>
      <c r="BN80" s="197">
        <f t="shared" si="72"/>
        <v>414485.71428571426</v>
      </c>
      <c r="BO80" s="149">
        <f t="shared" si="73"/>
        <v>1287</v>
      </c>
      <c r="BP80" s="149">
        <f t="shared" si="73"/>
        <v>108</v>
      </c>
      <c r="BQ80" s="149">
        <f t="shared" si="73"/>
        <v>65</v>
      </c>
      <c r="BR80" s="150">
        <f t="shared" si="74"/>
        <v>8.3916083916083919E-2</v>
      </c>
      <c r="BS80" s="150">
        <f t="shared" si="75"/>
        <v>5.0505050505050504E-2</v>
      </c>
      <c r="BT80" s="197">
        <f t="shared" si="44"/>
        <v>33974100</v>
      </c>
      <c r="BU80" s="197">
        <f t="shared" si="44"/>
        <v>28307290</v>
      </c>
      <c r="BV80" s="197">
        <f t="shared" si="76"/>
        <v>314575</v>
      </c>
      <c r="BW80" s="197">
        <f t="shared" si="77"/>
        <v>435496.76923076925</v>
      </c>
      <c r="BY80" s="113" t="str">
        <f t="shared" si="78"/>
        <v>港区</v>
      </c>
      <c r="BZ80" s="114">
        <f t="shared" si="79"/>
        <v>6.7166021894806152E-2</v>
      </c>
      <c r="CA80" s="253">
        <f t="shared" si="80"/>
        <v>6.7000000000000004E-2</v>
      </c>
      <c r="CB80" s="113" t="str">
        <f t="shared" si="81"/>
        <v>能勢町</v>
      </c>
      <c r="CC80" s="114">
        <f t="shared" si="82"/>
        <v>3.4101825168107586E-2</v>
      </c>
      <c r="CD80" s="114">
        <f t="shared" si="83"/>
        <v>3.4000000000000002E-2</v>
      </c>
      <c r="CE80" s="115"/>
      <c r="CF80" s="114">
        <f t="shared" si="84"/>
        <v>0.107</v>
      </c>
      <c r="CG80" s="114">
        <f>ROUND($BS$81,3)</f>
        <v>7.0000000000000007E-2</v>
      </c>
      <c r="CH80" s="113">
        <v>999</v>
      </c>
    </row>
    <row r="81" spans="2:83" s="20" customFormat="1" ht="14.25" thickTop="1">
      <c r="B81" s="293" t="s">
        <v>1</v>
      </c>
      <c r="C81" s="294"/>
      <c r="D81" s="18">
        <f>'在宅(医科)'!$C$6</f>
        <v>4073</v>
      </c>
      <c r="E81" s="18">
        <f>'在宅(医科)'!$D$6</f>
        <v>553</v>
      </c>
      <c r="F81" s="18">
        <f>'在宅(医科)'!$E$6</f>
        <v>313</v>
      </c>
      <c r="G81" s="19">
        <f>'在宅(医科)'!$F$6</f>
        <v>0.13577215811441198</v>
      </c>
      <c r="H81" s="19">
        <f>'在宅(医科)'!$G$6</f>
        <v>7.6847532531303706E-2</v>
      </c>
      <c r="I81" s="198">
        <f>'在宅(医科)'!$H$6</f>
        <v>227716680</v>
      </c>
      <c r="J81" s="198">
        <f>'在宅(医科)'!$I$6</f>
        <v>174535280</v>
      </c>
      <c r="K81" s="198">
        <f>'在宅(医科)'!$J$6</f>
        <v>411784.23146473779</v>
      </c>
      <c r="L81" s="198">
        <f>'在宅(医科)'!$K$6</f>
        <v>557620.70287539938</v>
      </c>
      <c r="M81" s="18">
        <f>'在宅(医科)'!$C$7</f>
        <v>8246</v>
      </c>
      <c r="N81" s="18">
        <f>'在宅(医科)'!$D$7</f>
        <v>1211</v>
      </c>
      <c r="O81" s="18">
        <f>'在宅(医科)'!$E$7</f>
        <v>664</v>
      </c>
      <c r="P81" s="19">
        <f>'在宅(医科)'!$F$7</f>
        <v>0.14685908319185059</v>
      </c>
      <c r="Q81" s="19">
        <f>'在宅(医科)'!$G$7</f>
        <v>8.0523890371089007E-2</v>
      </c>
      <c r="R81" s="198">
        <f>'在宅(医科)'!$H$7</f>
        <v>471256700</v>
      </c>
      <c r="S81" s="198">
        <f>'在宅(医科)'!$I$7</f>
        <v>369491490</v>
      </c>
      <c r="T81" s="198">
        <f>'在宅(医科)'!$J$7</f>
        <v>389146.73823286541</v>
      </c>
      <c r="U81" s="198">
        <f>'在宅(医科)'!$K$7</f>
        <v>556463.0873493976</v>
      </c>
      <c r="V81" s="18">
        <f>'在宅(医科)'!$C$8</f>
        <v>502368</v>
      </c>
      <c r="W81" s="18">
        <f>'在宅(医科)'!$D$8</f>
        <v>18810</v>
      </c>
      <c r="X81" s="18">
        <f>'在宅(医科)'!$E$8</f>
        <v>9931</v>
      </c>
      <c r="Y81" s="19">
        <f>'在宅(医科)'!$F$8</f>
        <v>3.7442671507739347E-2</v>
      </c>
      <c r="Z81" s="19">
        <f>'在宅(医科)'!$G$8</f>
        <v>1.9768376966685777E-2</v>
      </c>
      <c r="AA81" s="198">
        <f>'在宅(医科)'!$H$8</f>
        <v>5049281570</v>
      </c>
      <c r="AB81" s="198">
        <f>'在宅(医科)'!$I$8</f>
        <v>3829855920</v>
      </c>
      <c r="AC81" s="198">
        <f>'在宅(医科)'!$J$8</f>
        <v>268436.02179691655</v>
      </c>
      <c r="AD81" s="198">
        <f>'在宅(医科)'!$K$8</f>
        <v>385646.5532171987</v>
      </c>
      <c r="AE81" s="18">
        <f>'在宅(医科)'!$C$9</f>
        <v>364377</v>
      </c>
      <c r="AF81" s="18">
        <f>'在宅(医科)'!$D$9</f>
        <v>30376</v>
      </c>
      <c r="AG81" s="18">
        <f>'在宅(医科)'!$E$9</f>
        <v>17724</v>
      </c>
      <c r="AH81" s="19">
        <f>'在宅(医科)'!$F$9</f>
        <v>8.3364207949458938E-2</v>
      </c>
      <c r="AI81" s="19">
        <f>'在宅(医科)'!$G$9</f>
        <v>4.8641928552021672E-2</v>
      </c>
      <c r="AJ81" s="198">
        <f>'在宅(医科)'!$H$9</f>
        <v>8368368930</v>
      </c>
      <c r="AK81" s="198">
        <f>'在宅(医科)'!$I$9</f>
        <v>6557881760</v>
      </c>
      <c r="AL81" s="198">
        <f>'在宅(医科)'!$J$9</f>
        <v>275492.78805636027</v>
      </c>
      <c r="AM81" s="198">
        <f>'在宅(医科)'!$K$9</f>
        <v>370000.09930038365</v>
      </c>
      <c r="AN81" s="143">
        <f>'在宅(医科)'!$C$10</f>
        <v>229658</v>
      </c>
      <c r="AO81" s="143">
        <f>'在宅(医科)'!$D$10</f>
        <v>39210</v>
      </c>
      <c r="AP81" s="143">
        <f>'在宅(医科)'!$E$10</f>
        <v>26105</v>
      </c>
      <c r="AQ81" s="144">
        <f>'在宅(医科)'!$F$10</f>
        <v>0.17073213212690175</v>
      </c>
      <c r="AR81" s="144">
        <f>'在宅(医科)'!$G$10</f>
        <v>0.11366902089193497</v>
      </c>
      <c r="AS81" s="199">
        <f>'在宅(医科)'!$H$10</f>
        <v>11119313950</v>
      </c>
      <c r="AT81" s="199">
        <f>'在宅(医科)'!$I$10</f>
        <v>9333997730</v>
      </c>
      <c r="AU81" s="199">
        <f>'在宅(医科)'!$J$10</f>
        <v>283583.62535067584</v>
      </c>
      <c r="AV81" s="199">
        <f>'在宅(医科)'!$K$10</f>
        <v>357555.93679371767</v>
      </c>
      <c r="AW81" s="18">
        <f>'在宅(医科)'!$C$11</f>
        <v>105915</v>
      </c>
      <c r="AX81" s="18">
        <f>'在宅(医科)'!$D$11</f>
        <v>29865</v>
      </c>
      <c r="AY81" s="18">
        <f>'在宅(医科)'!$E$11</f>
        <v>22131</v>
      </c>
      <c r="AZ81" s="19">
        <f>'在宅(医科)'!$F$11</f>
        <v>0.28197139215408584</v>
      </c>
      <c r="BA81" s="19">
        <f>'在宅(医科)'!$G$11</f>
        <v>0.20895057357314828</v>
      </c>
      <c r="BB81" s="198">
        <f>'在宅(医科)'!$H$11</f>
        <v>9085069120</v>
      </c>
      <c r="BC81" s="198">
        <f>'在宅(医科)'!$I$11</f>
        <v>7966573370</v>
      </c>
      <c r="BD81" s="198">
        <f>'在宅(医科)'!$J$11</f>
        <v>304204.55784362968</v>
      </c>
      <c r="BE81" s="198">
        <f>'在宅(医科)'!$K$11</f>
        <v>359973.49283810041</v>
      </c>
      <c r="BF81" s="18">
        <f>'在宅(医科)'!$C$12</f>
        <v>38029</v>
      </c>
      <c r="BG81" s="18">
        <f>'在宅(医科)'!$D$12</f>
        <v>13545</v>
      </c>
      <c r="BH81" s="18">
        <f>'在宅(医科)'!$E$12</f>
        <v>10690</v>
      </c>
      <c r="BI81" s="19">
        <f>'在宅(医科)'!$F$12</f>
        <v>0.35617555023797626</v>
      </c>
      <c r="BJ81" s="19">
        <f>'在宅(医科)'!$G$12</f>
        <v>0.2811012648242131</v>
      </c>
      <c r="BK81" s="198">
        <f>'在宅(医科)'!$H$12</f>
        <v>4471914240</v>
      </c>
      <c r="BL81" s="198">
        <f>'在宅(医科)'!$I$12</f>
        <v>4047335220</v>
      </c>
      <c r="BM81" s="198">
        <f>'在宅(医科)'!$J$12</f>
        <v>330152.39867109637</v>
      </c>
      <c r="BN81" s="198">
        <f>'在宅(医科)'!$K$12</f>
        <v>378609.46866230119</v>
      </c>
      <c r="BO81" s="18">
        <f>'在宅(医科)'!$C$13</f>
        <v>1252666</v>
      </c>
      <c r="BP81" s="18">
        <f>'在宅(医科)'!$D$13</f>
        <v>133570</v>
      </c>
      <c r="BQ81" s="18">
        <f>'在宅(医科)'!$E$13</f>
        <v>87558</v>
      </c>
      <c r="BR81" s="19">
        <f>'在宅(医科)'!$F$13</f>
        <v>0.10662858255911792</v>
      </c>
      <c r="BS81" s="19">
        <f>'在宅(医科)'!$G$13</f>
        <v>6.989732298952793E-2</v>
      </c>
      <c r="BT81" s="198">
        <f>'在宅(医科)'!$H$13</f>
        <v>38792921190</v>
      </c>
      <c r="BU81" s="198">
        <f>'在宅(医科)'!$I$13</f>
        <v>32279670770</v>
      </c>
      <c r="BV81" s="198">
        <f>'在宅(医科)'!$J$13</f>
        <v>290431.39320206631</v>
      </c>
      <c r="BW81" s="198">
        <f>'在宅(医科)'!$K$13</f>
        <v>368666.15009479428</v>
      </c>
      <c r="BY81" s="112"/>
      <c r="BZ81" s="112"/>
      <c r="CA81" s="112"/>
      <c r="CB81" s="112"/>
      <c r="CC81" s="112"/>
      <c r="CD81" s="112"/>
      <c r="CE81" s="112"/>
    </row>
    <row r="82" spans="2:83" s="20" customFormat="1">
      <c r="BY82" s="112"/>
      <c r="BZ82" s="112"/>
      <c r="CA82" s="112"/>
      <c r="CB82" s="112"/>
      <c r="CC82" s="112"/>
      <c r="CD82" s="112"/>
      <c r="CE82" s="112"/>
    </row>
  </sheetData>
  <mergeCells count="56">
    <mergeCell ref="CF5:CF6"/>
    <mergeCell ref="CG5:CG6"/>
    <mergeCell ref="CH5:CH6"/>
    <mergeCell ref="CB5:CD6"/>
    <mergeCell ref="BY5:CA6"/>
    <mergeCell ref="K4:L4"/>
    <mergeCell ref="I4:J4"/>
    <mergeCell ref="D3:L3"/>
    <mergeCell ref="BO4:BO6"/>
    <mergeCell ref="BP4:BQ4"/>
    <mergeCell ref="AW4:AW6"/>
    <mergeCell ref="AX4:AY4"/>
    <mergeCell ref="AZ4:BA4"/>
    <mergeCell ref="BF4:BF6"/>
    <mergeCell ref="BG4:BH4"/>
    <mergeCell ref="BI4:BJ4"/>
    <mergeCell ref="M3:U3"/>
    <mergeCell ref="AE4:AE6"/>
    <mergeCell ref="AF4:AG4"/>
    <mergeCell ref="AH4:AI4"/>
    <mergeCell ref="AN4:AN6"/>
    <mergeCell ref="M4:M6"/>
    <mergeCell ref="N4:O4"/>
    <mergeCell ref="P4:Q4"/>
    <mergeCell ref="V4:V6"/>
    <mergeCell ref="W4:X4"/>
    <mergeCell ref="R4:S4"/>
    <mergeCell ref="T4:U4"/>
    <mergeCell ref="B81:C81"/>
    <mergeCell ref="C3:C6"/>
    <mergeCell ref="B3:B6"/>
    <mergeCell ref="E4:F4"/>
    <mergeCell ref="G4:H4"/>
    <mergeCell ref="D4:D6"/>
    <mergeCell ref="AA4:AB4"/>
    <mergeCell ref="AC4:AD4"/>
    <mergeCell ref="V3:AD3"/>
    <mergeCell ref="AJ4:AK4"/>
    <mergeCell ref="AL4:AM4"/>
    <mergeCell ref="AE3:AM3"/>
    <mergeCell ref="Y4:Z4"/>
    <mergeCell ref="AS4:AT4"/>
    <mergeCell ref="AU4:AV4"/>
    <mergeCell ref="AN3:AV3"/>
    <mergeCell ref="BB4:BC4"/>
    <mergeCell ref="BD4:BE4"/>
    <mergeCell ref="AW3:BE3"/>
    <mergeCell ref="AO4:AP4"/>
    <mergeCell ref="AQ4:AR4"/>
    <mergeCell ref="BT4:BU4"/>
    <mergeCell ref="BV4:BW4"/>
    <mergeCell ref="BO3:BW3"/>
    <mergeCell ref="BM4:BN4"/>
    <mergeCell ref="BF3:BN3"/>
    <mergeCell ref="BK4:BL4"/>
    <mergeCell ref="BR4:BS4"/>
  </mergeCells>
  <phoneticPr fontId="3"/>
  <pageMargins left="0.39370078740157483" right="0.23622047244094491" top="0.43307086614173229" bottom="0.31496062992125984" header="0.31496062992125984" footer="0.19685039370078741"/>
  <pageSetup paperSize="8" scale="75" fitToHeight="0" orientation="landscape" r:id="rId1"/>
  <headerFooter>
    <oddHeader>&amp;R&amp;"ＭＳ 明朝,標準"&amp;12 2-14.在宅医療に係る分析</oddHeader>
  </headerFooter>
  <colBreaks count="2" manualBreakCount="2">
    <brk id="30" max="80" man="1"/>
    <brk id="57" max="80" man="1"/>
  </colBreaks>
  <ignoredErrors>
    <ignoredError sqref="BZ7:BZ11 CC7:CC11" emptyCellReferenc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3.25" style="11" customWidth="1"/>
    <col min="3" max="3" width="9.625" style="11" customWidth="1"/>
    <col min="4" max="9" width="13.125" style="11" customWidth="1"/>
    <col min="10" max="12" width="20.625" style="11" customWidth="1"/>
    <col min="13" max="13" width="6.625" style="11" customWidth="1"/>
    <col min="14" max="16384" width="9" style="11"/>
  </cols>
  <sheetData>
    <row r="1" spans="1:1" ht="16.5" customHeight="1">
      <c r="A1" s="11" t="s">
        <v>158</v>
      </c>
    </row>
    <row r="2" spans="1:1" ht="16.5" customHeight="1">
      <c r="A2" s="11" t="s">
        <v>122</v>
      </c>
    </row>
  </sheetData>
  <phoneticPr fontId="3"/>
  <pageMargins left="0.47244094488188981" right="0.23622047244094491" top="0.43307086614173229" bottom="0.31496062992125984" header="0.31496062992125984" footer="0.19685039370078741"/>
  <pageSetup paperSize="9" scale="70" fitToHeight="0" orientation="portrait" r:id="rId1"/>
  <headerFooter>
    <oddHeader>&amp;R&amp;"ＭＳ 明朝,標準"&amp;12 2-14.在宅医療に係る分析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84"/>
  <sheetViews>
    <sheetView showGridLines="0" zoomScaleNormal="100" zoomScaleSheetLayoutView="100" workbookViewId="0"/>
  </sheetViews>
  <sheetFormatPr defaultColWidth="9" defaultRowHeight="13.5"/>
  <cols>
    <col min="1" max="1" width="4.625" style="95" customWidth="1"/>
    <col min="2" max="2" width="2.125" style="95" customWidth="1"/>
    <col min="3" max="3" width="8.375" style="95" customWidth="1"/>
    <col min="4" max="4" width="11.625" style="95" customWidth="1"/>
    <col min="5" max="5" width="5.5" style="95" bestFit="1" customWidth="1"/>
    <col min="6" max="6" width="11.625" style="95" customWidth="1"/>
    <col min="7" max="7" width="5.5" style="95" customWidth="1"/>
    <col min="8" max="16" width="8.875" style="95" customWidth="1"/>
    <col min="17" max="17" width="2" style="12" customWidth="1"/>
    <col min="18" max="16384" width="9" style="12"/>
  </cols>
  <sheetData>
    <row r="1" spans="1:16">
      <c r="A1" s="95" t="s">
        <v>190</v>
      </c>
    </row>
    <row r="2" spans="1:16">
      <c r="A2" s="95" t="s">
        <v>192</v>
      </c>
    </row>
    <row r="4" spans="1:16" ht="13.5" customHeight="1">
      <c r="B4" s="167"/>
      <c r="C4" s="168"/>
      <c r="D4" s="168"/>
      <c r="E4" s="168"/>
      <c r="F4" s="168"/>
      <c r="G4" s="169"/>
    </row>
    <row r="5" spans="1:16" ht="13.5" customHeight="1">
      <c r="B5" s="170"/>
      <c r="C5" s="171"/>
      <c r="D5" s="172">
        <v>0.124</v>
      </c>
      <c r="E5" s="173" t="s">
        <v>302</v>
      </c>
      <c r="F5" s="174">
        <v>0.14000000000000001</v>
      </c>
      <c r="G5" s="175" t="s">
        <v>303</v>
      </c>
    </row>
    <row r="6" spans="1:16">
      <c r="B6" s="170"/>
      <c r="D6" s="172"/>
      <c r="E6" s="173"/>
      <c r="F6" s="174"/>
      <c r="G6" s="175"/>
    </row>
    <row r="7" spans="1:16">
      <c r="B7" s="170"/>
      <c r="C7" s="176"/>
      <c r="D7" s="172">
        <v>0.108</v>
      </c>
      <c r="E7" s="173" t="s">
        <v>302</v>
      </c>
      <c r="F7" s="174">
        <v>0.124</v>
      </c>
      <c r="G7" s="175" t="s">
        <v>304</v>
      </c>
    </row>
    <row r="8" spans="1:16">
      <c r="B8" s="170"/>
      <c r="D8" s="172"/>
      <c r="E8" s="173"/>
      <c r="F8" s="174"/>
      <c r="G8" s="175"/>
    </row>
    <row r="9" spans="1:16">
      <c r="B9" s="170"/>
      <c r="C9" s="177"/>
      <c r="D9" s="172">
        <v>9.1999999999999998E-2</v>
      </c>
      <c r="E9" s="173" t="s">
        <v>302</v>
      </c>
      <c r="F9" s="174">
        <v>0.108</v>
      </c>
      <c r="G9" s="175" t="s">
        <v>304</v>
      </c>
    </row>
    <row r="10" spans="1:16">
      <c r="B10" s="170"/>
      <c r="D10" s="172"/>
      <c r="E10" s="173"/>
      <c r="F10" s="174"/>
      <c r="G10" s="175"/>
    </row>
    <row r="11" spans="1:16">
      <c r="B11" s="170"/>
      <c r="C11" s="178"/>
      <c r="D11" s="172">
        <v>7.5999999999999998E-2</v>
      </c>
      <c r="E11" s="173" t="s">
        <v>302</v>
      </c>
      <c r="F11" s="174">
        <v>9.1999999999999998E-2</v>
      </c>
      <c r="G11" s="175" t="s">
        <v>304</v>
      </c>
    </row>
    <row r="12" spans="1:16">
      <c r="B12" s="170"/>
      <c r="D12" s="172"/>
      <c r="E12" s="173"/>
      <c r="F12" s="174"/>
      <c r="G12" s="175"/>
    </row>
    <row r="13" spans="1:16">
      <c r="B13" s="170"/>
      <c r="C13" s="179"/>
      <c r="D13" s="172">
        <v>0.06</v>
      </c>
      <c r="E13" s="173" t="s">
        <v>302</v>
      </c>
      <c r="F13" s="174">
        <v>7.5999999999999998E-2</v>
      </c>
      <c r="G13" s="175" t="s">
        <v>304</v>
      </c>
    </row>
    <row r="14" spans="1:16">
      <c r="B14" s="180"/>
      <c r="C14" s="181"/>
      <c r="D14" s="181"/>
      <c r="E14" s="181"/>
      <c r="F14" s="181"/>
      <c r="G14" s="182"/>
    </row>
    <row r="16" spans="1:16">
      <c r="B16" s="167"/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169"/>
    </row>
    <row r="17" spans="2:16">
      <c r="B17" s="170"/>
      <c r="P17" s="183"/>
    </row>
    <row r="18" spans="2:16">
      <c r="B18" s="170"/>
      <c r="P18" s="183"/>
    </row>
    <row r="19" spans="2:16">
      <c r="B19" s="170"/>
      <c r="P19" s="183"/>
    </row>
    <row r="20" spans="2:16">
      <c r="B20" s="170"/>
      <c r="P20" s="183"/>
    </row>
    <row r="21" spans="2:16">
      <c r="B21" s="170"/>
      <c r="P21" s="183"/>
    </row>
    <row r="22" spans="2:16">
      <c r="B22" s="170"/>
      <c r="P22" s="183"/>
    </row>
    <row r="23" spans="2:16">
      <c r="B23" s="170"/>
      <c r="P23" s="183"/>
    </row>
    <row r="24" spans="2:16">
      <c r="B24" s="170"/>
      <c r="P24" s="183"/>
    </row>
    <row r="25" spans="2:16">
      <c r="B25" s="170"/>
      <c r="P25" s="183"/>
    </row>
    <row r="26" spans="2:16">
      <c r="B26" s="170"/>
      <c r="P26" s="183"/>
    </row>
    <row r="27" spans="2:16">
      <c r="B27" s="170"/>
      <c r="P27" s="183"/>
    </row>
    <row r="28" spans="2:16">
      <c r="B28" s="170"/>
      <c r="P28" s="183"/>
    </row>
    <row r="29" spans="2:16">
      <c r="B29" s="170"/>
      <c r="P29" s="183"/>
    </row>
    <row r="30" spans="2:16">
      <c r="B30" s="170"/>
      <c r="P30" s="183"/>
    </row>
    <row r="31" spans="2:16">
      <c r="B31" s="170"/>
      <c r="P31" s="183"/>
    </row>
    <row r="32" spans="2:16">
      <c r="B32" s="170"/>
      <c r="P32" s="183"/>
    </row>
    <row r="33" spans="2:16">
      <c r="B33" s="170"/>
      <c r="P33" s="183"/>
    </row>
    <row r="34" spans="2:16">
      <c r="B34" s="170"/>
      <c r="P34" s="183"/>
    </row>
    <row r="35" spans="2:16">
      <c r="B35" s="170"/>
      <c r="P35" s="183"/>
    </row>
    <row r="36" spans="2:16">
      <c r="B36" s="170"/>
      <c r="P36" s="183"/>
    </row>
    <row r="37" spans="2:16">
      <c r="B37" s="170"/>
      <c r="P37" s="183"/>
    </row>
    <row r="38" spans="2:16">
      <c r="B38" s="170"/>
      <c r="P38" s="183"/>
    </row>
    <row r="39" spans="2:16">
      <c r="B39" s="170"/>
      <c r="P39" s="183"/>
    </row>
    <row r="40" spans="2:16">
      <c r="B40" s="170"/>
      <c r="P40" s="183"/>
    </row>
    <row r="41" spans="2:16">
      <c r="B41" s="170"/>
      <c r="P41" s="183"/>
    </row>
    <row r="42" spans="2:16">
      <c r="B42" s="170"/>
      <c r="P42" s="183"/>
    </row>
    <row r="43" spans="2:16">
      <c r="B43" s="170"/>
      <c r="P43" s="183"/>
    </row>
    <row r="44" spans="2:16">
      <c r="B44" s="170"/>
      <c r="P44" s="183"/>
    </row>
    <row r="45" spans="2:16">
      <c r="B45" s="170"/>
      <c r="P45" s="183"/>
    </row>
    <row r="46" spans="2:16">
      <c r="B46" s="170"/>
      <c r="P46" s="183"/>
    </row>
    <row r="47" spans="2:16">
      <c r="B47" s="170"/>
      <c r="P47" s="183"/>
    </row>
    <row r="48" spans="2:16">
      <c r="B48" s="170"/>
      <c r="P48" s="183"/>
    </row>
    <row r="49" spans="2:16">
      <c r="B49" s="170"/>
      <c r="P49" s="183"/>
    </row>
    <row r="50" spans="2:16">
      <c r="B50" s="170"/>
      <c r="P50" s="183"/>
    </row>
    <row r="51" spans="2:16">
      <c r="B51" s="170"/>
      <c r="P51" s="183"/>
    </row>
    <row r="52" spans="2:16">
      <c r="B52" s="170"/>
      <c r="P52" s="183"/>
    </row>
    <row r="53" spans="2:16">
      <c r="B53" s="170"/>
      <c r="P53" s="183"/>
    </row>
    <row r="54" spans="2:16">
      <c r="B54" s="170"/>
      <c r="P54" s="183"/>
    </row>
    <row r="55" spans="2:16">
      <c r="B55" s="170"/>
      <c r="P55" s="183"/>
    </row>
    <row r="56" spans="2:16">
      <c r="B56" s="170"/>
      <c r="P56" s="183"/>
    </row>
    <row r="57" spans="2:16">
      <c r="B57" s="170"/>
      <c r="P57" s="183"/>
    </row>
    <row r="58" spans="2:16">
      <c r="B58" s="170"/>
      <c r="P58" s="183"/>
    </row>
    <row r="59" spans="2:16">
      <c r="B59" s="170"/>
      <c r="P59" s="183"/>
    </row>
    <row r="60" spans="2:16">
      <c r="B60" s="170"/>
      <c r="P60" s="183"/>
    </row>
    <row r="61" spans="2:16">
      <c r="B61" s="170"/>
      <c r="P61" s="183"/>
    </row>
    <row r="62" spans="2:16">
      <c r="B62" s="170"/>
      <c r="P62" s="183"/>
    </row>
    <row r="63" spans="2:16">
      <c r="B63" s="170"/>
      <c r="P63" s="183"/>
    </row>
    <row r="64" spans="2:16">
      <c r="B64" s="170"/>
      <c r="P64" s="183"/>
    </row>
    <row r="65" spans="2:16">
      <c r="B65" s="170"/>
      <c r="P65" s="183"/>
    </row>
    <row r="66" spans="2:16">
      <c r="B66" s="170"/>
      <c r="P66" s="183"/>
    </row>
    <row r="67" spans="2:16">
      <c r="B67" s="170"/>
      <c r="P67" s="183"/>
    </row>
    <row r="68" spans="2:16">
      <c r="B68" s="170"/>
      <c r="P68" s="183"/>
    </row>
    <row r="69" spans="2:16">
      <c r="B69" s="170"/>
      <c r="P69" s="183"/>
    </row>
    <row r="70" spans="2:16">
      <c r="B70" s="170"/>
      <c r="P70" s="183"/>
    </row>
    <row r="71" spans="2:16">
      <c r="B71" s="170"/>
      <c r="P71" s="183"/>
    </row>
    <row r="72" spans="2:16">
      <c r="B72" s="170"/>
      <c r="P72" s="183"/>
    </row>
    <row r="73" spans="2:16">
      <c r="B73" s="170"/>
      <c r="P73" s="183"/>
    </row>
    <row r="74" spans="2:16">
      <c r="B74" s="170"/>
      <c r="P74" s="183"/>
    </row>
    <row r="75" spans="2:16">
      <c r="B75" s="170"/>
      <c r="P75" s="183"/>
    </row>
    <row r="76" spans="2:16">
      <c r="B76" s="170"/>
      <c r="P76" s="183"/>
    </row>
    <row r="77" spans="2:16">
      <c r="B77" s="170"/>
      <c r="P77" s="183"/>
    </row>
    <row r="78" spans="2:16">
      <c r="B78" s="170"/>
      <c r="P78" s="183"/>
    </row>
    <row r="79" spans="2:16">
      <c r="B79" s="170"/>
      <c r="P79" s="183"/>
    </row>
    <row r="80" spans="2:16">
      <c r="B80" s="170"/>
      <c r="P80" s="183"/>
    </row>
    <row r="81" spans="2:16">
      <c r="B81" s="170"/>
      <c r="P81" s="183"/>
    </row>
    <row r="82" spans="2:16">
      <c r="B82" s="170"/>
      <c r="P82" s="183"/>
    </row>
    <row r="83" spans="2:16">
      <c r="B83" s="170"/>
      <c r="P83" s="183"/>
    </row>
    <row r="84" spans="2:16">
      <c r="B84" s="180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4"/>
    </row>
  </sheetData>
  <phoneticPr fontId="3"/>
  <pageMargins left="0.47244094488188981" right="0.23622047244094491" top="0.43307086614173229" bottom="0.31496062992125984" header="0.31496062992125984" footer="0.19685039370078741"/>
  <pageSetup paperSize="9" scale="70" orientation="portrait" r:id="rId1"/>
  <headerFooter>
    <oddHeader>&amp;R&amp;"ＭＳ 明朝,標準"&amp;12 2-14.在宅医療に係る分析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3.25" style="11" customWidth="1"/>
    <col min="3" max="3" width="9.625" style="11" customWidth="1"/>
    <col min="4" max="9" width="13.125" style="11" customWidth="1"/>
    <col min="10" max="12" width="20.625" style="11" customWidth="1"/>
    <col min="13" max="13" width="6.625" style="11" customWidth="1"/>
    <col min="14" max="16384" width="9" style="11"/>
  </cols>
  <sheetData>
    <row r="1" spans="1:1" ht="16.5" customHeight="1">
      <c r="A1" s="11" t="s">
        <v>160</v>
      </c>
    </row>
    <row r="2" spans="1:1" ht="16.5" customHeight="1">
      <c r="A2" s="11" t="s">
        <v>122</v>
      </c>
    </row>
  </sheetData>
  <phoneticPr fontId="3"/>
  <pageMargins left="0.47244094488188981" right="0.23622047244094491" top="0.43307086614173229" bottom="0.31496062992125984" header="0.31496062992125984" footer="0.19685039370078741"/>
  <pageSetup paperSize="9" scale="70" fitToHeight="0" orientation="portrait" r:id="rId1"/>
  <headerFooter>
    <oddHeader>&amp;R&amp;"ＭＳ 明朝,標準"&amp;12 2-14.在宅医療に係る分析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34</vt:i4>
      </vt:variant>
      <vt:variant>
        <vt:lpstr>名前付き一覧</vt:lpstr>
      </vt:variant>
      <vt:variant>
        <vt:i4>46</vt:i4>
      </vt:variant>
    </vt:vector>
  </HeadingPairs>
  <TitlesOfParts>
    <vt:vector size="80" baseType="lpstr">
      <vt:lpstr>在宅(医科)</vt:lpstr>
      <vt:lpstr>地区別_在宅(医科)</vt:lpstr>
      <vt:lpstr>地区別_在宅患者割合(医科)グラフ</vt:lpstr>
      <vt:lpstr>地区別_在宅患者割合(医科)MAP</vt:lpstr>
      <vt:lpstr>地区別_訪問診療患者割合(医科)グラフ</vt:lpstr>
      <vt:lpstr>市区町村別_在宅(医科)</vt:lpstr>
      <vt:lpstr>市区町村別_在宅患者割合(医科)グラフ</vt:lpstr>
      <vt:lpstr>市区町村別_在宅患者割合(医科)MAP</vt:lpstr>
      <vt:lpstr>市区町村別_訪問診療患者割合(医科)グラフ</vt:lpstr>
      <vt:lpstr>在宅(歯科)</vt:lpstr>
      <vt:lpstr>地区別_在宅(歯科)</vt:lpstr>
      <vt:lpstr>地区別_在宅患者割合(歯科)グラフ</vt:lpstr>
      <vt:lpstr>地区別_在宅患者割合(歯科)MAP</vt:lpstr>
      <vt:lpstr>地区別_訪問診療患者割合(歯科)グラフ</vt:lpstr>
      <vt:lpstr>市区町村別_在宅(歯科)</vt:lpstr>
      <vt:lpstr>市区町村別_在宅患者割合(歯科)グラフ</vt:lpstr>
      <vt:lpstr>市区町村別_在宅患者割合(歯科)MAP</vt:lpstr>
      <vt:lpstr>市区町村別_訪問診療患者割合(歯科)グラフ</vt:lpstr>
      <vt:lpstr>在宅患者の疾病傾向</vt:lpstr>
      <vt:lpstr>地区別_在宅患者の疾病傾向(医療費)</vt:lpstr>
      <vt:lpstr>市区町村別_在宅患者の疾病傾向(医療費)</vt:lpstr>
      <vt:lpstr>地区別_在宅患者の疾病傾向(患者数)</vt:lpstr>
      <vt:lpstr>市区町村別_在宅患者の疾病傾向(患者数)</vt:lpstr>
      <vt:lpstr>地区別_在宅患者の疾病傾向(一人当たり医療費)</vt:lpstr>
      <vt:lpstr>市区町村別_在宅患者の疾病傾向(一人当たり医療費)</vt:lpstr>
      <vt:lpstr>地区別_医療機関数</vt:lpstr>
      <vt:lpstr>市区町村別_医療機関数</vt:lpstr>
      <vt:lpstr>介護の要因疾病</vt:lpstr>
      <vt:lpstr>地区別_介護の要因疾病</vt:lpstr>
      <vt:lpstr>地区別_介護の要因疾病患者割合グラフ</vt:lpstr>
      <vt:lpstr>地区別_介護の要因疾病患者割合MAP</vt:lpstr>
      <vt:lpstr>市区町村別_介護の要因疾病</vt:lpstr>
      <vt:lpstr>市区町村別_介護の要因疾病患者割合グラフ</vt:lpstr>
      <vt:lpstr>市区町村別_介護の要因疾病患者割合MAP</vt:lpstr>
      <vt:lpstr>介護の要因疾病!Print_Area</vt:lpstr>
      <vt:lpstr>'在宅(医科)'!Print_Area</vt:lpstr>
      <vt:lpstr>'在宅(歯科)'!Print_Area</vt:lpstr>
      <vt:lpstr>在宅患者の疾病傾向!Print_Area</vt:lpstr>
      <vt:lpstr>市区町村別_医療機関数!Print_Area</vt:lpstr>
      <vt:lpstr>市区町村別_介護の要因疾病!Print_Area</vt:lpstr>
      <vt:lpstr>市区町村別_介護の要因疾病患者割合MAP!Print_Area</vt:lpstr>
      <vt:lpstr>市区町村別_介護の要因疾病患者割合グラフ!Print_Area</vt:lpstr>
      <vt:lpstr>'市区町村別_在宅(医科)'!Print_Area</vt:lpstr>
      <vt:lpstr>'市区町村別_在宅(歯科)'!Print_Area</vt:lpstr>
      <vt:lpstr>'市区町村別_在宅患者の疾病傾向(医療費)'!Print_Area</vt:lpstr>
      <vt:lpstr>'市区町村別_在宅患者の疾病傾向(一人当たり医療費)'!Print_Area</vt:lpstr>
      <vt:lpstr>'市区町村別_在宅患者の疾病傾向(患者数)'!Print_Area</vt:lpstr>
      <vt:lpstr>'市区町村別_在宅患者割合(医科)MAP'!Print_Area</vt:lpstr>
      <vt:lpstr>'市区町村別_在宅患者割合(医科)グラフ'!Print_Area</vt:lpstr>
      <vt:lpstr>'市区町村別_在宅患者割合(歯科)MAP'!Print_Area</vt:lpstr>
      <vt:lpstr>'市区町村別_在宅患者割合(歯科)グラフ'!Print_Area</vt:lpstr>
      <vt:lpstr>'市区町村別_訪問診療患者割合(医科)グラフ'!Print_Area</vt:lpstr>
      <vt:lpstr>'市区町村別_訪問診療患者割合(歯科)グラフ'!Print_Area</vt:lpstr>
      <vt:lpstr>地区別_医療機関数!Print_Area</vt:lpstr>
      <vt:lpstr>地区別_介護の要因疾病!Print_Area</vt:lpstr>
      <vt:lpstr>地区別_介護の要因疾病患者割合MAP!Print_Area</vt:lpstr>
      <vt:lpstr>地区別_介護の要因疾病患者割合グラフ!Print_Area</vt:lpstr>
      <vt:lpstr>'地区別_在宅(医科)'!Print_Area</vt:lpstr>
      <vt:lpstr>'地区別_在宅(歯科)'!Print_Area</vt:lpstr>
      <vt:lpstr>'地区別_在宅患者の疾病傾向(医療費)'!Print_Area</vt:lpstr>
      <vt:lpstr>'地区別_在宅患者の疾病傾向(一人当たり医療費)'!Print_Area</vt:lpstr>
      <vt:lpstr>'地区別_在宅患者の疾病傾向(患者数)'!Print_Area</vt:lpstr>
      <vt:lpstr>'地区別_在宅患者割合(医科)MAP'!Print_Area</vt:lpstr>
      <vt:lpstr>'地区別_在宅患者割合(医科)グラフ'!Print_Area</vt:lpstr>
      <vt:lpstr>'地区別_在宅患者割合(歯科)MAP'!Print_Area</vt:lpstr>
      <vt:lpstr>'地区別_在宅患者割合(歯科)グラフ'!Print_Area</vt:lpstr>
      <vt:lpstr>'地区別_訪問診療患者割合(医科)グラフ'!Print_Area</vt:lpstr>
      <vt:lpstr>'地区別_訪問診療患者割合(歯科)グラフ'!Print_Area</vt:lpstr>
      <vt:lpstr>市区町村別_介護の要因疾病!Print_Titles</vt:lpstr>
      <vt:lpstr>'市区町村別_在宅(医科)'!Print_Titles</vt:lpstr>
      <vt:lpstr>'市区町村別_在宅(歯科)'!Print_Titles</vt:lpstr>
      <vt:lpstr>'市区町村別_在宅患者の疾病傾向(医療費)'!Print_Titles</vt:lpstr>
      <vt:lpstr>'市区町村別_在宅患者の疾病傾向(一人当たり医療費)'!Print_Titles</vt:lpstr>
      <vt:lpstr>'市区町村別_在宅患者の疾病傾向(患者数)'!Print_Titles</vt:lpstr>
      <vt:lpstr>地区別_介護の要因疾病!Print_Titles</vt:lpstr>
      <vt:lpstr>'地区別_在宅(医科)'!Print_Titles</vt:lpstr>
      <vt:lpstr>'地区別_在宅(歯科)'!Print_Titles</vt:lpstr>
      <vt:lpstr>'地区別_在宅患者の疾病傾向(医療費)'!Print_Titles</vt:lpstr>
      <vt:lpstr>'地区別_在宅患者の疾病傾向(一人当たり医療費)'!Print_Titles</vt:lpstr>
      <vt:lpstr>'地区別_在宅患者の疾病傾向(患者数)'!Print_Titles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> </cp:lastModifiedBy>
  <cp:revision/>
  <cp:lastPrinted>2020-10-20T02:29:14Z</cp:lastPrinted>
  <dcterms:created xsi:type="dcterms:W3CDTF">2019-12-18T02:50:02Z</dcterms:created>
  <dcterms:modified xsi:type="dcterms:W3CDTF">2020-10-26T00:03:39Z</dcterms:modified>
  <cp:category/>
  <cp:contentStatus/>
  <dc:language/>
  <cp:version/>
</cp:coreProperties>
</file>