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24226"/>
  <mc:AlternateContent xmlns:mc="http://schemas.openxmlformats.org/markup-compatibility/2006">
    <mc:Choice Requires="x15">
      <x15ac:absPath xmlns:x15ac="http://schemas.microsoft.com/office/spreadsheetml/2010/11/ac" url="\\dhsv2\分析作業用\■■分析係納品フォルダ\■分析係⇔DH係\20201026_大阪府後期高齢者医療広域連合_医療費分析他\医療費分析(令和元年度)\"/>
    </mc:Choice>
  </mc:AlternateContent>
  <xr:revisionPtr revIDLastSave="0" documentId="13_ncr:1_{651BDB2F-606F-4F53-91BB-ED02325C5BF8}" xr6:coauthVersionLast="36" xr6:coauthVersionMax="43" xr10:uidLastSave="{00000000-0000-0000-0000-000000000000}"/>
  <bookViews>
    <workbookView xWindow="-105" yWindow="-105" windowWidth="23250" windowHeight="12570" tabRatio="770" xr2:uid="{00000000-000D-0000-FFFF-FFFF00000000}"/>
  </bookViews>
  <sheets>
    <sheet name="普及率(金額)" sheetId="49" r:id="rId1"/>
    <sheet name="普及率(数量)" sheetId="50" r:id="rId2"/>
    <sheet name="地区別_普及率" sheetId="42" r:id="rId3"/>
    <sheet name="地区別_普及率(金額)グラフ" sheetId="44" r:id="rId4"/>
    <sheet name="地区別_普及率(金額)MAP" sheetId="63" r:id="rId5"/>
    <sheet name="地区別_普及率(数量)グラフ" sheetId="51" r:id="rId6"/>
    <sheet name="地区別_普及率(数量)MAP" sheetId="64" r:id="rId7"/>
    <sheet name="市区町村別_普及率" sheetId="19" r:id="rId8"/>
    <sheet name="市区町村別_普及率(金額)グラフ" sheetId="61" r:id="rId9"/>
    <sheet name="市区町村別_普及率(金額)MAP" sheetId="65" r:id="rId10"/>
    <sheet name="市区町村別_普及率(数量)グラフ" sheetId="62" r:id="rId11"/>
    <sheet name="市区町村別_普及率(数量)MAP" sheetId="66" r:id="rId12"/>
    <sheet name="ポテンシャル(金額)" sheetId="55" r:id="rId13"/>
    <sheet name="地区別_ポテンシャル(金額)" sheetId="43" r:id="rId14"/>
    <sheet name="市区町村別_ポテンシャル(金額)" sheetId="58" r:id="rId15"/>
    <sheet name="ポテンシャル(数量)" sheetId="56" r:id="rId16"/>
    <sheet name="地区別_ポテンシャル(数量)" sheetId="57" r:id="rId17"/>
    <sheet name="地区別_ポテンシャル(数量)グラフ" sheetId="48" r:id="rId18"/>
    <sheet name="市区町村別_ポテンシャル(数量)" sheetId="59" r:id="rId19"/>
    <sheet name="市区町村別_ポテンシャル(数量)グラフ" sheetId="60" r:id="rId20"/>
  </sheets>
  <definedNames>
    <definedName name="_xlnm._FilterDatabase" localSheetId="9" hidden="1">'市区町村別_普及率(金額)MAP'!$A$6:$R$6</definedName>
    <definedName name="_xlnm._FilterDatabase" localSheetId="11" hidden="1">'市区町村別_普及率(数量)MAP'!$A$6:$R$6</definedName>
    <definedName name="_Order1" hidden="1">255</definedName>
    <definedName name="_xlnm.Print_Area" localSheetId="12">'ポテンシャル(金額)'!$A$1:$Q$29</definedName>
    <definedName name="_xlnm.Print_Area" localSheetId="15">'ポテンシャル(数量)'!$A$1:$U$32</definedName>
    <definedName name="_xlnm.Print_Area" localSheetId="14">'市区町村別_ポテンシャル(金額)'!$A$1:$L$79</definedName>
    <definedName name="_xlnm.Print_Area" localSheetId="18">'市区町村別_ポテンシャル(数量)'!$A$1:$N$79</definedName>
    <definedName name="_xlnm.Print_Area" localSheetId="19">'市区町村別_ポテンシャル(数量)グラフ'!$A$1:$J$77</definedName>
    <definedName name="_xlnm.Print_Area" localSheetId="7">市区町村別_普及率!$A$1:$H$80</definedName>
    <definedName name="_xlnm.Print_Area" localSheetId="9">'市区町村別_普及率(金額)MAP'!$A$1:$Q$85</definedName>
    <definedName name="_xlnm.Print_Area" localSheetId="8">'市区町村別_普及率(金額)グラフ'!$A$1:$J$77</definedName>
    <definedName name="_xlnm.Print_Area" localSheetId="11">'市区町村別_普及率(数量)MAP'!$A$1:$Q$85</definedName>
    <definedName name="_xlnm.Print_Area" localSheetId="10">'市区町村別_普及率(数量)グラフ'!$A$1:$J$77</definedName>
    <definedName name="_xlnm.Print_Area" localSheetId="13">'地区別_ポテンシャル(金額)'!$A$1:$L$13</definedName>
    <definedName name="_xlnm.Print_Area" localSheetId="16">'地区別_ポテンシャル(数量)'!$A$1:$N$13</definedName>
    <definedName name="_xlnm.Print_Area" localSheetId="17">'地区別_ポテンシャル(数量)グラフ'!$A$1:$J$77</definedName>
    <definedName name="_xlnm.Print_Area" localSheetId="2">地区別_普及率!$A$1:$H$14</definedName>
    <definedName name="_xlnm.Print_Area" localSheetId="4">'地区別_普及率(金額)MAP'!$A$1:$Q$85</definedName>
    <definedName name="_xlnm.Print_Area" localSheetId="3">'地区別_普及率(金額)グラフ'!$A$1:$J$77</definedName>
    <definedName name="_xlnm.Print_Area" localSheetId="6">'地区別_普及率(数量)MAP'!$A$1:$Q$85</definedName>
    <definedName name="_xlnm.Print_Area" localSheetId="5">'地区別_普及率(数量)グラフ'!$A$1:$J$77</definedName>
    <definedName name="_xlnm.Print_Titles" localSheetId="14">'市区町村別_ポテンシャル(金額)'!$1:$4</definedName>
    <definedName name="_xlnm.Print_Titles" localSheetId="18">'市区町村別_ポテンシャル(数量)'!$1:$4</definedName>
    <definedName name="_xlnm.Print_Titles" localSheetId="7">市区町村別_普及率!$1:$5</definedName>
    <definedName name="_xlnm.Print_Titles" localSheetId="13">'地区別_ポテンシャル(金額)'!$1:$4</definedName>
    <definedName name="_xlnm.Print_Titles" localSheetId="16">'地区別_ポテンシャル(数量)'!$1:$4</definedName>
    <definedName name="_xlnm.Print_Titles" localSheetId="2">地区別_普及率!$1:$5</definedName>
  </definedNames>
  <calcPr calcId="191029" calcMode="manual"/>
</workbook>
</file>

<file path=xl/calcChain.xml><?xml version="1.0" encoding="utf-8"?>
<calcChain xmlns="http://schemas.openxmlformats.org/spreadsheetml/2006/main">
  <c r="L6" i="19" l="1"/>
  <c r="E80" i="19" l="1"/>
  <c r="D80" i="19"/>
  <c r="J6" i="42"/>
  <c r="G80" i="19" l="1"/>
  <c r="N78" i="59" l="1"/>
  <c r="N77" i="59"/>
  <c r="N76" i="59"/>
  <c r="N75" i="59"/>
  <c r="N74" i="59"/>
  <c r="N73" i="59"/>
  <c r="N72" i="59"/>
  <c r="N71" i="59"/>
  <c r="N70" i="59"/>
  <c r="N69" i="59"/>
  <c r="N68" i="59"/>
  <c r="N67" i="59"/>
  <c r="N66" i="59"/>
  <c r="N65" i="59"/>
  <c r="N64" i="59"/>
  <c r="N63" i="59"/>
  <c r="N62" i="59"/>
  <c r="N61" i="59"/>
  <c r="N60" i="59"/>
  <c r="N59" i="59"/>
  <c r="N58" i="59"/>
  <c r="N57" i="59"/>
  <c r="N56" i="59"/>
  <c r="N55" i="59"/>
  <c r="N54" i="59"/>
  <c r="N53" i="59"/>
  <c r="N52" i="59"/>
  <c r="N51" i="59"/>
  <c r="N50" i="59"/>
  <c r="N49" i="59"/>
  <c r="N48" i="59"/>
  <c r="N47" i="59"/>
  <c r="N46" i="59"/>
  <c r="N45" i="59"/>
  <c r="N44" i="59"/>
  <c r="N43" i="59"/>
  <c r="N42" i="59"/>
  <c r="N41" i="59"/>
  <c r="N40" i="59"/>
  <c r="N39" i="59"/>
  <c r="N38" i="59"/>
  <c r="N37" i="59"/>
  <c r="N36" i="59"/>
  <c r="N35" i="59"/>
  <c r="N34" i="59"/>
  <c r="N33" i="59"/>
  <c r="N32" i="59"/>
  <c r="N31" i="59"/>
  <c r="N30" i="59"/>
  <c r="N29" i="59"/>
  <c r="N28" i="59"/>
  <c r="N27" i="59"/>
  <c r="N26" i="59"/>
  <c r="N25" i="59"/>
  <c r="N24" i="59"/>
  <c r="N23" i="59"/>
  <c r="N22" i="59"/>
  <c r="N21" i="59"/>
  <c r="N20" i="59"/>
  <c r="N19" i="59"/>
  <c r="N18" i="59"/>
  <c r="N17" i="59"/>
  <c r="N16" i="59"/>
  <c r="N15" i="59"/>
  <c r="N14" i="59"/>
  <c r="N13" i="59"/>
  <c r="N12" i="59"/>
  <c r="N11" i="59"/>
  <c r="N10" i="59"/>
  <c r="N9" i="59"/>
  <c r="N8" i="59"/>
  <c r="N7" i="59"/>
  <c r="N6" i="59"/>
  <c r="N5" i="59"/>
  <c r="M78" i="59"/>
  <c r="M77" i="59"/>
  <c r="M76" i="59"/>
  <c r="M75" i="59"/>
  <c r="M74" i="59"/>
  <c r="M73" i="59"/>
  <c r="M72" i="59"/>
  <c r="M71" i="59"/>
  <c r="M70" i="59"/>
  <c r="M69" i="59"/>
  <c r="M68" i="59"/>
  <c r="M67" i="59"/>
  <c r="M66" i="59"/>
  <c r="M65" i="59"/>
  <c r="M64" i="59"/>
  <c r="M63" i="59"/>
  <c r="M62" i="59"/>
  <c r="M61" i="59"/>
  <c r="M60" i="59"/>
  <c r="M59" i="59"/>
  <c r="M58" i="59"/>
  <c r="M57" i="59"/>
  <c r="M56" i="59"/>
  <c r="M55" i="59"/>
  <c r="M54" i="59"/>
  <c r="M53" i="59"/>
  <c r="M52" i="59"/>
  <c r="M51" i="59"/>
  <c r="M50" i="59"/>
  <c r="M49" i="59"/>
  <c r="M48" i="59"/>
  <c r="M47" i="59"/>
  <c r="M46" i="59"/>
  <c r="M45" i="59"/>
  <c r="M44" i="59"/>
  <c r="M43" i="59"/>
  <c r="M42" i="59"/>
  <c r="M41" i="59"/>
  <c r="M40" i="59"/>
  <c r="M39" i="59"/>
  <c r="M38" i="59"/>
  <c r="M37" i="59"/>
  <c r="M36" i="59"/>
  <c r="M35" i="59"/>
  <c r="M34" i="59"/>
  <c r="M33" i="59"/>
  <c r="M32" i="59"/>
  <c r="M31" i="59"/>
  <c r="M30" i="59"/>
  <c r="M29" i="59"/>
  <c r="M28" i="59"/>
  <c r="M27" i="59"/>
  <c r="M26" i="59"/>
  <c r="M25" i="59"/>
  <c r="M24" i="59"/>
  <c r="M23" i="59"/>
  <c r="M22" i="59"/>
  <c r="M21" i="59"/>
  <c r="M20" i="59"/>
  <c r="M19" i="59"/>
  <c r="M18" i="59"/>
  <c r="M17" i="59"/>
  <c r="M16" i="59"/>
  <c r="M15" i="59"/>
  <c r="M14" i="59"/>
  <c r="M13" i="59"/>
  <c r="M12" i="59"/>
  <c r="M11" i="59"/>
  <c r="M10" i="59"/>
  <c r="M9" i="59"/>
  <c r="M8" i="59"/>
  <c r="M7" i="59"/>
  <c r="M6" i="59"/>
  <c r="M5" i="59"/>
  <c r="L78" i="59"/>
  <c r="L77" i="59"/>
  <c r="L76" i="59"/>
  <c r="L75" i="59"/>
  <c r="L74" i="59"/>
  <c r="L73" i="59"/>
  <c r="L72" i="59"/>
  <c r="L71" i="59"/>
  <c r="L70" i="59"/>
  <c r="L69" i="59"/>
  <c r="L68" i="59"/>
  <c r="L67" i="59"/>
  <c r="L66" i="59"/>
  <c r="L65" i="59"/>
  <c r="L64" i="59"/>
  <c r="L63" i="59"/>
  <c r="L62" i="59"/>
  <c r="L61" i="59"/>
  <c r="L60" i="59"/>
  <c r="L59" i="59"/>
  <c r="L58" i="59"/>
  <c r="L57" i="59"/>
  <c r="L56" i="59"/>
  <c r="L55" i="59"/>
  <c r="L54" i="59"/>
  <c r="L53" i="59"/>
  <c r="L52" i="59"/>
  <c r="L51" i="59"/>
  <c r="L50" i="59"/>
  <c r="L49" i="59"/>
  <c r="L48" i="59"/>
  <c r="L47" i="59"/>
  <c r="L46" i="59"/>
  <c r="L45" i="59"/>
  <c r="L44" i="59"/>
  <c r="L43" i="59"/>
  <c r="L42" i="59"/>
  <c r="L41" i="59"/>
  <c r="L40" i="59"/>
  <c r="L39" i="59"/>
  <c r="L38" i="59"/>
  <c r="L37" i="59"/>
  <c r="L36" i="59"/>
  <c r="L35" i="59"/>
  <c r="L34" i="59"/>
  <c r="L33" i="59"/>
  <c r="L32" i="59"/>
  <c r="L31" i="59"/>
  <c r="L30" i="59"/>
  <c r="L29" i="59"/>
  <c r="L28" i="59"/>
  <c r="L27" i="59"/>
  <c r="L26" i="59"/>
  <c r="L25" i="59"/>
  <c r="L24" i="59"/>
  <c r="L23" i="59"/>
  <c r="L22" i="59"/>
  <c r="L21" i="59"/>
  <c r="L20" i="59"/>
  <c r="L19" i="59"/>
  <c r="L18" i="59"/>
  <c r="L17" i="59"/>
  <c r="L16" i="59"/>
  <c r="L15" i="59"/>
  <c r="L14" i="59"/>
  <c r="L13" i="59"/>
  <c r="L12" i="59"/>
  <c r="L11" i="59"/>
  <c r="L10" i="59"/>
  <c r="L9" i="59"/>
  <c r="L8" i="59"/>
  <c r="L7" i="59"/>
  <c r="L6" i="59"/>
  <c r="L5" i="59"/>
  <c r="H5" i="43" l="1"/>
  <c r="G5" i="43" s="1"/>
  <c r="E5" i="43" s="1"/>
  <c r="N7" i="19" l="1"/>
  <c r="M7" i="19" s="1"/>
  <c r="N8" i="19"/>
  <c r="M8" i="19" s="1"/>
  <c r="N9" i="19"/>
  <c r="M9" i="19" s="1"/>
  <c r="N10" i="19"/>
  <c r="M10" i="19" s="1"/>
  <c r="N11" i="19"/>
  <c r="M11" i="19" s="1"/>
  <c r="N12" i="19"/>
  <c r="M12" i="19" s="1"/>
  <c r="N13" i="19"/>
  <c r="M13" i="19" s="1"/>
  <c r="N14" i="19"/>
  <c r="M14" i="19" s="1"/>
  <c r="N15" i="19"/>
  <c r="M15" i="19" s="1"/>
  <c r="N16" i="19"/>
  <c r="M16" i="19" s="1"/>
  <c r="N17" i="19"/>
  <c r="M17" i="19" s="1"/>
  <c r="N18" i="19"/>
  <c r="M18" i="19" s="1"/>
  <c r="N19" i="19"/>
  <c r="M19" i="19" s="1"/>
  <c r="N20" i="19"/>
  <c r="M20" i="19" s="1"/>
  <c r="N21" i="19"/>
  <c r="M21" i="19" s="1"/>
  <c r="N22" i="19"/>
  <c r="M22" i="19" s="1"/>
  <c r="N23" i="19"/>
  <c r="M23" i="19" s="1"/>
  <c r="N24" i="19"/>
  <c r="M24" i="19" s="1"/>
  <c r="N25" i="19"/>
  <c r="M25" i="19" s="1"/>
  <c r="N26" i="19"/>
  <c r="M26" i="19" s="1"/>
  <c r="N27" i="19"/>
  <c r="M27" i="19" s="1"/>
  <c r="N28" i="19"/>
  <c r="M28" i="19" s="1"/>
  <c r="N29" i="19"/>
  <c r="M29" i="19" s="1"/>
  <c r="N30" i="19"/>
  <c r="M30" i="19" s="1"/>
  <c r="N31" i="19"/>
  <c r="M31" i="19" s="1"/>
  <c r="N32" i="19"/>
  <c r="M32" i="19" s="1"/>
  <c r="N33" i="19"/>
  <c r="M33" i="19" s="1"/>
  <c r="N34" i="19"/>
  <c r="M34" i="19" s="1"/>
  <c r="N35" i="19"/>
  <c r="M35" i="19" s="1"/>
  <c r="N36" i="19"/>
  <c r="M36" i="19" s="1"/>
  <c r="N37" i="19"/>
  <c r="M37" i="19" s="1"/>
  <c r="N38" i="19"/>
  <c r="M38" i="19" s="1"/>
  <c r="N39" i="19"/>
  <c r="M39" i="19" s="1"/>
  <c r="N40" i="19"/>
  <c r="M40" i="19" s="1"/>
  <c r="N41" i="19"/>
  <c r="M41" i="19" s="1"/>
  <c r="N42" i="19"/>
  <c r="M42" i="19" s="1"/>
  <c r="N43" i="19"/>
  <c r="M43" i="19" s="1"/>
  <c r="N44" i="19"/>
  <c r="M44" i="19" s="1"/>
  <c r="N45" i="19"/>
  <c r="M45" i="19" s="1"/>
  <c r="N46" i="19"/>
  <c r="M46" i="19" s="1"/>
  <c r="N47" i="19"/>
  <c r="M47" i="19" s="1"/>
  <c r="N48" i="19"/>
  <c r="M48" i="19" s="1"/>
  <c r="N49" i="19"/>
  <c r="M49" i="19" s="1"/>
  <c r="N50" i="19"/>
  <c r="M50" i="19" s="1"/>
  <c r="N51" i="19"/>
  <c r="M51" i="19" s="1"/>
  <c r="N52" i="19"/>
  <c r="M52" i="19" s="1"/>
  <c r="N53" i="19"/>
  <c r="M53" i="19" s="1"/>
  <c r="N54" i="19"/>
  <c r="M54" i="19" s="1"/>
  <c r="N55" i="19"/>
  <c r="M55" i="19" s="1"/>
  <c r="N56" i="19"/>
  <c r="M56" i="19" s="1"/>
  <c r="N57" i="19"/>
  <c r="M57" i="19" s="1"/>
  <c r="N58" i="19"/>
  <c r="M58" i="19" s="1"/>
  <c r="N59" i="19"/>
  <c r="M59" i="19" s="1"/>
  <c r="N60" i="19"/>
  <c r="M60" i="19" s="1"/>
  <c r="N61" i="19"/>
  <c r="M61" i="19" s="1"/>
  <c r="N62" i="19"/>
  <c r="M62" i="19" s="1"/>
  <c r="N63" i="19"/>
  <c r="M63" i="19" s="1"/>
  <c r="N64" i="19"/>
  <c r="M64" i="19" s="1"/>
  <c r="N65" i="19"/>
  <c r="M65" i="19" s="1"/>
  <c r="N66" i="19"/>
  <c r="M66" i="19" s="1"/>
  <c r="N67" i="19"/>
  <c r="M67" i="19" s="1"/>
  <c r="N68" i="19"/>
  <c r="M68" i="19" s="1"/>
  <c r="N69" i="19"/>
  <c r="M69" i="19" s="1"/>
  <c r="N70" i="19"/>
  <c r="M70" i="19" s="1"/>
  <c r="N71" i="19"/>
  <c r="M71" i="19" s="1"/>
  <c r="N72" i="19"/>
  <c r="M72" i="19" s="1"/>
  <c r="N73" i="19"/>
  <c r="M73" i="19" s="1"/>
  <c r="N74" i="19"/>
  <c r="M74" i="19" s="1"/>
  <c r="N75" i="19"/>
  <c r="M75" i="19" s="1"/>
  <c r="N76" i="19"/>
  <c r="M76" i="19" s="1"/>
  <c r="N77" i="19"/>
  <c r="M77" i="19" s="1"/>
  <c r="N78" i="19"/>
  <c r="M78" i="19" s="1"/>
  <c r="N79" i="19"/>
  <c r="M79" i="19" s="1"/>
  <c r="N6" i="19"/>
  <c r="M6" i="19" s="1"/>
  <c r="L7" i="19"/>
  <c r="K7" i="19" s="1"/>
  <c r="L8" i="19"/>
  <c r="K8" i="19" s="1"/>
  <c r="L9" i="19"/>
  <c r="K9" i="19" s="1"/>
  <c r="L10" i="19"/>
  <c r="K10" i="19" s="1"/>
  <c r="L11" i="19"/>
  <c r="K11" i="19" s="1"/>
  <c r="L12" i="19"/>
  <c r="K12" i="19" s="1"/>
  <c r="L13" i="19"/>
  <c r="K13" i="19" s="1"/>
  <c r="L14" i="19"/>
  <c r="K14" i="19" s="1"/>
  <c r="L15" i="19"/>
  <c r="K15" i="19" s="1"/>
  <c r="L16" i="19"/>
  <c r="K16" i="19" s="1"/>
  <c r="L17" i="19"/>
  <c r="K17" i="19" s="1"/>
  <c r="L18" i="19"/>
  <c r="K18" i="19" s="1"/>
  <c r="L19" i="19"/>
  <c r="K19" i="19" s="1"/>
  <c r="L20" i="19"/>
  <c r="K20" i="19" s="1"/>
  <c r="L21" i="19"/>
  <c r="K21" i="19" s="1"/>
  <c r="L22" i="19"/>
  <c r="K22" i="19" s="1"/>
  <c r="L23" i="19"/>
  <c r="K23" i="19" s="1"/>
  <c r="L24" i="19"/>
  <c r="K24" i="19" s="1"/>
  <c r="L25" i="19"/>
  <c r="K25" i="19" s="1"/>
  <c r="L26" i="19"/>
  <c r="K26" i="19" s="1"/>
  <c r="L27" i="19"/>
  <c r="K27" i="19" s="1"/>
  <c r="L28" i="19"/>
  <c r="K28" i="19" s="1"/>
  <c r="L29" i="19"/>
  <c r="K29" i="19" s="1"/>
  <c r="L30" i="19"/>
  <c r="K30" i="19" s="1"/>
  <c r="L31" i="19"/>
  <c r="K31" i="19" s="1"/>
  <c r="L32" i="19"/>
  <c r="K32" i="19" s="1"/>
  <c r="L33" i="19"/>
  <c r="K33" i="19" s="1"/>
  <c r="L34" i="19"/>
  <c r="K34" i="19" s="1"/>
  <c r="L35" i="19"/>
  <c r="K35" i="19" s="1"/>
  <c r="L36" i="19"/>
  <c r="K36" i="19" s="1"/>
  <c r="L37" i="19"/>
  <c r="K37" i="19" s="1"/>
  <c r="L38" i="19"/>
  <c r="K38" i="19" s="1"/>
  <c r="L39" i="19"/>
  <c r="K39" i="19" s="1"/>
  <c r="L40" i="19"/>
  <c r="K40" i="19" s="1"/>
  <c r="L41" i="19"/>
  <c r="K41" i="19" s="1"/>
  <c r="L42" i="19"/>
  <c r="K42" i="19" s="1"/>
  <c r="L43" i="19"/>
  <c r="K43" i="19" s="1"/>
  <c r="L44" i="19"/>
  <c r="K44" i="19" s="1"/>
  <c r="L45" i="19"/>
  <c r="K45" i="19" s="1"/>
  <c r="L46" i="19"/>
  <c r="K46" i="19" s="1"/>
  <c r="L47" i="19"/>
  <c r="K47" i="19" s="1"/>
  <c r="L48" i="19"/>
  <c r="K48" i="19" s="1"/>
  <c r="L49" i="19"/>
  <c r="K49" i="19" s="1"/>
  <c r="L50" i="19"/>
  <c r="K50" i="19" s="1"/>
  <c r="L51" i="19"/>
  <c r="K51" i="19" s="1"/>
  <c r="L52" i="19"/>
  <c r="K52" i="19" s="1"/>
  <c r="L53" i="19"/>
  <c r="K53" i="19" s="1"/>
  <c r="L54" i="19"/>
  <c r="K54" i="19" s="1"/>
  <c r="L55" i="19"/>
  <c r="K55" i="19" s="1"/>
  <c r="L56" i="19"/>
  <c r="K56" i="19" s="1"/>
  <c r="L57" i="19"/>
  <c r="K57" i="19" s="1"/>
  <c r="L58" i="19"/>
  <c r="K58" i="19" s="1"/>
  <c r="L59" i="19"/>
  <c r="K59" i="19" s="1"/>
  <c r="L60" i="19"/>
  <c r="K60" i="19" s="1"/>
  <c r="L61" i="19"/>
  <c r="K61" i="19" s="1"/>
  <c r="L62" i="19"/>
  <c r="K62" i="19" s="1"/>
  <c r="L63" i="19"/>
  <c r="K63" i="19" s="1"/>
  <c r="L64" i="19"/>
  <c r="K64" i="19" s="1"/>
  <c r="L65" i="19"/>
  <c r="K65" i="19" s="1"/>
  <c r="L66" i="19"/>
  <c r="K66" i="19" s="1"/>
  <c r="L67" i="19"/>
  <c r="K67" i="19" s="1"/>
  <c r="L68" i="19"/>
  <c r="K68" i="19" s="1"/>
  <c r="L69" i="19"/>
  <c r="K69" i="19" s="1"/>
  <c r="L70" i="19"/>
  <c r="K70" i="19" s="1"/>
  <c r="L71" i="19"/>
  <c r="K71" i="19" s="1"/>
  <c r="L72" i="19"/>
  <c r="K72" i="19" s="1"/>
  <c r="L73" i="19"/>
  <c r="K73" i="19" s="1"/>
  <c r="L74" i="19"/>
  <c r="K74" i="19" s="1"/>
  <c r="L75" i="19"/>
  <c r="K75" i="19" s="1"/>
  <c r="L76" i="19"/>
  <c r="K76" i="19" s="1"/>
  <c r="L77" i="19"/>
  <c r="K77" i="19" s="1"/>
  <c r="L78" i="19"/>
  <c r="K78" i="19" s="1"/>
  <c r="L79" i="19"/>
  <c r="K79" i="19" s="1"/>
  <c r="K6" i="19"/>
  <c r="L7" i="42" l="1"/>
  <c r="K7" i="42" s="1"/>
  <c r="L8" i="42"/>
  <c r="K8" i="42" s="1"/>
  <c r="L9" i="42"/>
  <c r="K9" i="42" s="1"/>
  <c r="L10" i="42"/>
  <c r="K10" i="42" s="1"/>
  <c r="L11" i="42"/>
  <c r="K11" i="42" s="1"/>
  <c r="L12" i="42"/>
  <c r="K12" i="42" s="1"/>
  <c r="L13" i="42"/>
  <c r="K13" i="42" s="1"/>
  <c r="L6" i="42"/>
  <c r="K6" i="42" s="1"/>
  <c r="J7" i="42"/>
  <c r="I7" i="42" s="1"/>
  <c r="J8" i="42"/>
  <c r="I8" i="42" s="1"/>
  <c r="J9" i="42"/>
  <c r="I9" i="42" s="1"/>
  <c r="J10" i="42"/>
  <c r="I10" i="42" s="1"/>
  <c r="J11" i="42"/>
  <c r="I11" i="42" s="1"/>
  <c r="J12" i="42"/>
  <c r="I12" i="42" s="1"/>
  <c r="J13" i="42"/>
  <c r="I13" i="42" s="1"/>
  <c r="I6" i="42"/>
  <c r="N79" i="59" l="1"/>
  <c r="M79" i="59"/>
  <c r="L79" i="59"/>
  <c r="D13" i="43"/>
  <c r="N13" i="57"/>
  <c r="M13" i="57"/>
  <c r="L13" i="57"/>
  <c r="E13" i="57"/>
  <c r="G13" i="43"/>
  <c r="H6" i="57"/>
  <c r="H7" i="57"/>
  <c r="H8" i="57"/>
  <c r="H9" i="57"/>
  <c r="H10" i="57"/>
  <c r="H11" i="57"/>
  <c r="H12" i="57"/>
  <c r="H5" i="57"/>
  <c r="H6" i="43"/>
  <c r="G6" i="43" s="1"/>
  <c r="E6" i="43" s="1"/>
  <c r="H7" i="43"/>
  <c r="G7" i="43" s="1"/>
  <c r="E7" i="43" s="1"/>
  <c r="H8" i="43"/>
  <c r="G8" i="43" s="1"/>
  <c r="E8" i="43" s="1"/>
  <c r="H9" i="43"/>
  <c r="G9" i="43" s="1"/>
  <c r="E9" i="43" s="1"/>
  <c r="H10" i="43"/>
  <c r="G10" i="43" s="1"/>
  <c r="E10" i="43" s="1"/>
  <c r="H11" i="43"/>
  <c r="G11" i="43" s="1"/>
  <c r="E11" i="43" s="1"/>
  <c r="H12" i="43"/>
  <c r="G12" i="43" s="1"/>
  <c r="E12" i="43" s="1"/>
  <c r="G11" i="57" l="1"/>
  <c r="E11" i="57" s="1"/>
  <c r="N11" i="57"/>
  <c r="M11" i="57"/>
  <c r="L11" i="57"/>
  <c r="G7" i="57"/>
  <c r="E7" i="57" s="1"/>
  <c r="N7" i="57"/>
  <c r="M7" i="57"/>
  <c r="L7" i="57"/>
  <c r="G10" i="57"/>
  <c r="E10" i="57" s="1"/>
  <c r="N10" i="57"/>
  <c r="M10" i="57"/>
  <c r="L10" i="57"/>
  <c r="G6" i="57"/>
  <c r="E6" i="57" s="1"/>
  <c r="N6" i="57"/>
  <c r="M6" i="57"/>
  <c r="L6" i="57"/>
  <c r="N5" i="57"/>
  <c r="M5" i="57"/>
  <c r="L5" i="57"/>
  <c r="G9" i="57"/>
  <c r="E9" i="57" s="1"/>
  <c r="N9" i="57"/>
  <c r="M9" i="57"/>
  <c r="L9" i="57"/>
  <c r="G12" i="57"/>
  <c r="E12" i="57" s="1"/>
  <c r="N12" i="57"/>
  <c r="M12" i="57"/>
  <c r="L12" i="57"/>
  <c r="G8" i="57"/>
  <c r="E8" i="57" s="1"/>
  <c r="N8" i="57"/>
  <c r="M8" i="57"/>
  <c r="L8" i="57"/>
  <c r="Q6" i="59"/>
  <c r="P6" i="59" s="1"/>
  <c r="Q10" i="59"/>
  <c r="P10" i="59" s="1"/>
  <c r="Q16" i="59"/>
  <c r="P16" i="59" s="1"/>
  <c r="Q22" i="59"/>
  <c r="P22" i="59" s="1"/>
  <c r="Q28" i="59"/>
  <c r="P28" i="59" s="1"/>
  <c r="Q34" i="59"/>
  <c r="P34" i="59" s="1"/>
  <c r="Q40" i="59"/>
  <c r="P40" i="59" s="1"/>
  <c r="Q46" i="59"/>
  <c r="P46" i="59" s="1"/>
  <c r="Q52" i="59"/>
  <c r="P52" i="59" s="1"/>
  <c r="Q58" i="59"/>
  <c r="P58" i="59" s="1"/>
  <c r="Q64" i="59"/>
  <c r="P64" i="59" s="1"/>
  <c r="Q70" i="59"/>
  <c r="P70" i="59" s="1"/>
  <c r="Q76" i="59"/>
  <c r="P76" i="59" s="1"/>
  <c r="Q14" i="59"/>
  <c r="P14" i="59" s="1"/>
  <c r="Q38" i="59"/>
  <c r="P38" i="59" s="1"/>
  <c r="Q56" i="59"/>
  <c r="P56" i="59" s="1"/>
  <c r="Q68" i="59"/>
  <c r="P68" i="59" s="1"/>
  <c r="Q5" i="59"/>
  <c r="P5" i="59" s="1"/>
  <c r="Q9" i="59"/>
  <c r="P9" i="59" s="1"/>
  <c r="Q15" i="59"/>
  <c r="P15" i="59" s="1"/>
  <c r="Q21" i="59"/>
  <c r="P21" i="59" s="1"/>
  <c r="Q33" i="59"/>
  <c r="P33" i="59" s="1"/>
  <c r="Q39" i="59"/>
  <c r="P39" i="59" s="1"/>
  <c r="Q45" i="59"/>
  <c r="P45" i="59" s="1"/>
  <c r="Q51" i="59"/>
  <c r="P51" i="59" s="1"/>
  <c r="Q63" i="59"/>
  <c r="P63" i="59" s="1"/>
  <c r="Q69" i="59"/>
  <c r="P69" i="59" s="1"/>
  <c r="Q75" i="59"/>
  <c r="P75" i="59" s="1"/>
  <c r="Q11" i="59"/>
  <c r="P11" i="59" s="1"/>
  <c r="Q17" i="59"/>
  <c r="P17" i="59" s="1"/>
  <c r="Q23" i="59"/>
  <c r="P23" i="59" s="1"/>
  <c r="Q29" i="59"/>
  <c r="P29" i="59" s="1"/>
  <c r="Q35" i="59"/>
  <c r="P35" i="59" s="1"/>
  <c r="Q41" i="59"/>
  <c r="P41" i="59" s="1"/>
  <c r="Q47" i="59"/>
  <c r="P47" i="59" s="1"/>
  <c r="Q53" i="59"/>
  <c r="P53" i="59" s="1"/>
  <c r="Q59" i="59"/>
  <c r="P59" i="59" s="1"/>
  <c r="Q65" i="59"/>
  <c r="P65" i="59" s="1"/>
  <c r="Q71" i="59"/>
  <c r="P71" i="59" s="1"/>
  <c r="Q77" i="59"/>
  <c r="P77" i="59" s="1"/>
  <c r="Q7" i="59"/>
  <c r="P7" i="59" s="1"/>
  <c r="Q12" i="59"/>
  <c r="P12" i="59" s="1"/>
  <c r="Q18" i="59"/>
  <c r="P18" i="59" s="1"/>
  <c r="Q24" i="59"/>
  <c r="P24" i="59" s="1"/>
  <c r="Q30" i="59"/>
  <c r="P30" i="59" s="1"/>
  <c r="Q36" i="59"/>
  <c r="P36" i="59" s="1"/>
  <c r="Q42" i="59"/>
  <c r="P42" i="59" s="1"/>
  <c r="Q48" i="59"/>
  <c r="P48" i="59" s="1"/>
  <c r="Q54" i="59"/>
  <c r="P54" i="59" s="1"/>
  <c r="Q60" i="59"/>
  <c r="P60" i="59" s="1"/>
  <c r="Q66" i="59"/>
  <c r="P66" i="59" s="1"/>
  <c r="Q72" i="59"/>
  <c r="P72" i="59" s="1"/>
  <c r="Q78" i="59"/>
  <c r="P78" i="59" s="1"/>
  <c r="Q50" i="59"/>
  <c r="P50" i="59" s="1"/>
  <c r="Q27" i="59"/>
  <c r="P27" i="59" s="1"/>
  <c r="Q8" i="59"/>
  <c r="P8" i="59" s="1"/>
  <c r="Q13" i="59"/>
  <c r="P13" i="59" s="1"/>
  <c r="Q19" i="59"/>
  <c r="P19" i="59" s="1"/>
  <c r="Q25" i="59"/>
  <c r="P25" i="59" s="1"/>
  <c r="Q31" i="59"/>
  <c r="P31" i="59" s="1"/>
  <c r="Q37" i="59"/>
  <c r="P37" i="59" s="1"/>
  <c r="Q43" i="59"/>
  <c r="P43" i="59" s="1"/>
  <c r="Q49" i="59"/>
  <c r="P49" i="59" s="1"/>
  <c r="Q55" i="59"/>
  <c r="P55" i="59" s="1"/>
  <c r="Q61" i="59"/>
  <c r="P61" i="59" s="1"/>
  <c r="Q67" i="59"/>
  <c r="P67" i="59" s="1"/>
  <c r="Q73" i="59"/>
  <c r="P73" i="59" s="1"/>
  <c r="Q20" i="59"/>
  <c r="P20" i="59" s="1"/>
  <c r="Q26" i="59"/>
  <c r="P26" i="59" s="1"/>
  <c r="Q32" i="59"/>
  <c r="P32" i="59" s="1"/>
  <c r="Q44" i="59"/>
  <c r="P44" i="59" s="1"/>
  <c r="Q62" i="59"/>
  <c r="P62" i="59" s="1"/>
  <c r="Q74" i="59"/>
  <c r="P74" i="59" s="1"/>
  <c r="Q57" i="59"/>
  <c r="P57" i="59" s="1"/>
  <c r="G5" i="57"/>
  <c r="E5" i="57" s="1"/>
  <c r="S7" i="57"/>
  <c r="S11" i="57"/>
  <c r="S9" i="57"/>
  <c r="S8" i="57"/>
  <c r="S12" i="57"/>
  <c r="S5" i="57"/>
  <c r="S6" i="57"/>
  <c r="S10" i="57"/>
  <c r="S6" i="59"/>
  <c r="S10" i="59"/>
  <c r="S14" i="59"/>
  <c r="S18" i="59"/>
  <c r="S22" i="59"/>
  <c r="S26" i="59"/>
  <c r="S30" i="59"/>
  <c r="S34" i="59"/>
  <c r="S38" i="59"/>
  <c r="S42" i="59"/>
  <c r="S46" i="59"/>
  <c r="S50" i="59"/>
  <c r="S54" i="59"/>
  <c r="S58" i="59"/>
  <c r="S62" i="59"/>
  <c r="S66" i="59"/>
  <c r="S70" i="59"/>
  <c r="S74" i="59"/>
  <c r="S78" i="59"/>
  <c r="S12" i="59"/>
  <c r="S20" i="59"/>
  <c r="S28" i="59"/>
  <c r="S40" i="59"/>
  <c r="S52" i="59"/>
  <c r="S64" i="59"/>
  <c r="S76" i="59"/>
  <c r="S7" i="59"/>
  <c r="S11" i="59"/>
  <c r="S15" i="59"/>
  <c r="S19" i="59"/>
  <c r="S23" i="59"/>
  <c r="S27" i="59"/>
  <c r="S31" i="59"/>
  <c r="S35" i="59"/>
  <c r="S39" i="59"/>
  <c r="S43" i="59"/>
  <c r="S47" i="59"/>
  <c r="S51" i="59"/>
  <c r="S55" i="59"/>
  <c r="S59" i="59"/>
  <c r="S63" i="59"/>
  <c r="S67" i="59"/>
  <c r="S71" i="59"/>
  <c r="S75" i="59"/>
  <c r="S5" i="59"/>
  <c r="S8" i="59"/>
  <c r="S24" i="59"/>
  <c r="S36" i="59"/>
  <c r="S48" i="59"/>
  <c r="S60" i="59"/>
  <c r="S72" i="59"/>
  <c r="S9" i="59"/>
  <c r="S13" i="59"/>
  <c r="S17" i="59"/>
  <c r="S21" i="59"/>
  <c r="S25" i="59"/>
  <c r="S29" i="59"/>
  <c r="S33" i="59"/>
  <c r="S37" i="59"/>
  <c r="S41" i="59"/>
  <c r="S45" i="59"/>
  <c r="S49" i="59"/>
  <c r="S53" i="59"/>
  <c r="S57" i="59"/>
  <c r="S61" i="59"/>
  <c r="S65" i="59"/>
  <c r="S69" i="59"/>
  <c r="S73" i="59"/>
  <c r="S77" i="59"/>
  <c r="S16" i="59"/>
  <c r="S32" i="59"/>
  <c r="S44" i="59"/>
  <c r="S56" i="59"/>
  <c r="S68" i="59"/>
  <c r="Q7" i="19"/>
  <c r="F80" i="19"/>
  <c r="P9" i="19" s="1"/>
  <c r="G14" i="42"/>
  <c r="O11" i="42" s="1"/>
  <c r="F14" i="42"/>
  <c r="N11" i="42" s="1"/>
  <c r="Q6" i="19" l="1"/>
  <c r="Q50" i="19"/>
  <c r="Q24" i="19"/>
  <c r="Q72" i="19"/>
  <c r="Q44" i="19"/>
  <c r="Q18" i="19"/>
  <c r="Q66" i="19"/>
  <c r="Q40" i="19"/>
  <c r="Q8" i="19"/>
  <c r="Q60" i="19"/>
  <c r="Q28" i="19"/>
  <c r="O9" i="42"/>
  <c r="Q76" i="19"/>
  <c r="Q56" i="19"/>
  <c r="Q34" i="19"/>
  <c r="Q12" i="19"/>
  <c r="O10" i="42"/>
  <c r="Q74" i="19"/>
  <c r="Q64" i="19"/>
  <c r="Q54" i="19"/>
  <c r="Q42" i="19"/>
  <c r="Q32" i="19"/>
  <c r="Q22" i="19"/>
  <c r="Q10" i="19"/>
  <c r="Q70" i="19"/>
  <c r="Q58" i="19"/>
  <c r="Q48" i="19"/>
  <c r="Q38" i="19"/>
  <c r="Q26" i="19"/>
  <c r="Q16" i="19"/>
  <c r="P60" i="19"/>
  <c r="P51" i="19"/>
  <c r="P33" i="19"/>
  <c r="N10" i="42"/>
  <c r="P12" i="19"/>
  <c r="P77" i="19"/>
  <c r="P44" i="19"/>
  <c r="P40" i="19"/>
  <c r="P17" i="19"/>
  <c r="P70" i="19"/>
  <c r="P62" i="19"/>
  <c r="P43" i="19"/>
  <c r="P24" i="19"/>
  <c r="P6" i="19"/>
  <c r="P67" i="19"/>
  <c r="P46" i="19"/>
  <c r="P28" i="19"/>
  <c r="P8" i="19"/>
  <c r="N9" i="42"/>
  <c r="N7" i="42"/>
  <c r="P76" i="19"/>
  <c r="P72" i="19"/>
  <c r="P61" i="19"/>
  <c r="P45" i="19"/>
  <c r="P35" i="19"/>
  <c r="P30" i="19"/>
  <c r="P19" i="19"/>
  <c r="P14" i="19"/>
  <c r="N6" i="42"/>
  <c r="P78" i="19"/>
  <c r="P75" i="19"/>
  <c r="P65" i="19"/>
  <c r="P56" i="19"/>
  <c r="P49" i="19"/>
  <c r="P29" i="19"/>
  <c r="P13" i="19"/>
  <c r="N8" i="42"/>
  <c r="O8" i="42"/>
  <c r="P71" i="19"/>
  <c r="P66" i="19"/>
  <c r="P55" i="19"/>
  <c r="P50" i="19"/>
  <c r="P39" i="19"/>
  <c r="P34" i="19"/>
  <c r="P23" i="19"/>
  <c r="P18" i="19"/>
  <c r="P7" i="19"/>
  <c r="P59" i="19"/>
  <c r="P54" i="19"/>
  <c r="P38" i="19"/>
  <c r="P27" i="19"/>
  <c r="P22" i="19"/>
  <c r="P11" i="19"/>
  <c r="P48" i="19"/>
  <c r="P32" i="19"/>
  <c r="P21" i="19"/>
  <c r="O7" i="42"/>
  <c r="O6" i="42"/>
  <c r="N13" i="42"/>
  <c r="P69" i="19"/>
  <c r="P37" i="19"/>
  <c r="N12" i="42"/>
  <c r="O12" i="42"/>
  <c r="P79" i="19"/>
  <c r="P74" i="19"/>
  <c r="Q68" i="19"/>
  <c r="P63" i="19"/>
  <c r="P58" i="19"/>
  <c r="Q52" i="19"/>
  <c r="P47" i="19"/>
  <c r="P42" i="19"/>
  <c r="Q36" i="19"/>
  <c r="P31" i="19"/>
  <c r="P26" i="19"/>
  <c r="Q20" i="19"/>
  <c r="P15" i="19"/>
  <c r="P10" i="19"/>
  <c r="O13" i="42"/>
  <c r="P64" i="19"/>
  <c r="P53" i="19"/>
  <c r="P16" i="19"/>
  <c r="Q78" i="19"/>
  <c r="P73" i="19"/>
  <c r="P68" i="19"/>
  <c r="Q62" i="19"/>
  <c r="P57" i="19"/>
  <c r="P52" i="19"/>
  <c r="Q46" i="19"/>
  <c r="P41" i="19"/>
  <c r="P36" i="19"/>
  <c r="Q30" i="19"/>
  <c r="P25" i="19"/>
  <c r="P20" i="19"/>
  <c r="Q14" i="19"/>
  <c r="Q79" i="19"/>
  <c r="Q77" i="19"/>
  <c r="Q75" i="19"/>
  <c r="Q73" i="19"/>
  <c r="Q71" i="19"/>
  <c r="Q69" i="19"/>
  <c r="Q67" i="19"/>
  <c r="Q65" i="19"/>
  <c r="Q63" i="19"/>
  <c r="Q61" i="19"/>
  <c r="Q59" i="19"/>
  <c r="Q57" i="19"/>
  <c r="Q55" i="19"/>
  <c r="Q53" i="19"/>
  <c r="Q51" i="19"/>
  <c r="Q49" i="19"/>
  <c r="Q47" i="19"/>
  <c r="Q45" i="19"/>
  <c r="Q43" i="19"/>
  <c r="Q41" i="19"/>
  <c r="Q39" i="19"/>
  <c r="Q37" i="19"/>
  <c r="Q35" i="19"/>
  <c r="Q33" i="19"/>
  <c r="Q31" i="19"/>
  <c r="Q29" i="19"/>
  <c r="Q27" i="19"/>
  <c r="Q25" i="19"/>
  <c r="Q23" i="19"/>
  <c r="Q21" i="19"/>
  <c r="Q19" i="19"/>
  <c r="Q17" i="19"/>
  <c r="Q15" i="19"/>
  <c r="Q13" i="19"/>
  <c r="Q11" i="19"/>
  <c r="Q9" i="19"/>
  <c r="J79" i="59"/>
  <c r="I79" i="59"/>
  <c r="K79" i="59"/>
  <c r="H79" i="59"/>
  <c r="G79" i="59"/>
  <c r="F79" i="59"/>
  <c r="E79" i="59"/>
  <c r="D79" i="59"/>
  <c r="L79" i="58"/>
  <c r="J79" i="58"/>
  <c r="I79" i="58"/>
  <c r="K79" i="58"/>
  <c r="H79" i="58"/>
  <c r="G79" i="58"/>
  <c r="F79" i="58"/>
  <c r="E79" i="58"/>
  <c r="D79" i="58"/>
  <c r="L13" i="43"/>
  <c r="J13" i="43"/>
  <c r="I13" i="43"/>
  <c r="K13" i="43"/>
  <c r="H13" i="43"/>
  <c r="F13" i="43"/>
  <c r="E13" i="43"/>
  <c r="J13" i="57"/>
  <c r="I13" i="57"/>
  <c r="K13" i="57"/>
  <c r="H13" i="57"/>
  <c r="G13" i="57"/>
  <c r="F13" i="57"/>
  <c r="D13" i="57"/>
  <c r="Q11" i="57" l="1"/>
  <c r="P11" i="57" s="1"/>
  <c r="Q10" i="57"/>
  <c r="P10" i="57" s="1"/>
  <c r="Q5" i="57"/>
  <c r="P5" i="57" s="1"/>
  <c r="Q7" i="57"/>
  <c r="P7" i="57" s="1"/>
  <c r="Q12" i="57"/>
  <c r="P12" i="57" s="1"/>
  <c r="Q6" i="57"/>
  <c r="P6" i="57" s="1"/>
  <c r="Q9" i="57"/>
  <c r="P9" i="57" s="1"/>
  <c r="Q8" i="57"/>
  <c r="P8" i="57" s="1"/>
</calcChain>
</file>

<file path=xl/sharedStrings.xml><?xml version="1.0" encoding="utf-8"?>
<sst xmlns="http://schemas.openxmlformats.org/spreadsheetml/2006/main" count="546" uniqueCount="242">
  <si>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</si>
  <si>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</si>
  <si>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</si>
  <si>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</si>
  <si>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</si>
  <si>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</si>
  <si>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</si>
  <si>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</si>
  <si>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</si>
  <si>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</si>
  <si>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</si>
  <si>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</si>
  <si>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</si>
  <si>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</si>
  <si>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</si>
  <si>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</si>
  <si>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</si>
  <si>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</si>
  <si>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</si>
  <si>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</si>
  <si>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</si>
  <si>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</si>
  <si>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</si>
  <si>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</si>
  <si>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</si>
  <si>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</si>
  <si>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</si>
  <si>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</si>
  <si>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</si>
  <si>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</si>
  <si>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</si>
  <si>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</si>
  <si>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</si>
  <si>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</si>
  <si>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</si>
  <si>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</si>
  <si>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</si>
  <si>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</si>
  <si>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</si>
  <si>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</si>
  <si>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</si>
  <si>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</si>
  <si>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</si>
  <si>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</si>
  <si>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</si>
  <si>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</si>
  <si>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</si>
  <si>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</si>
  <si>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</si>
  <si>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</si>
  <si>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</si>
  <si>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</si>
  <si>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</si>
  <si>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</si>
  <si>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</si>
  <si>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</si>
  <si>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</si>
  <si>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</si>
  <si>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</si>
  <si>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</si>
  <si>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</si>
  <si>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</si>
  <si>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</si>
  <si>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</si>
  <si>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</si>
  <si>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
  </si>
  <si>
    <t>薬剤費合計</t>
  </si>
  <si>
    <t>合計(円)</t>
  </si>
  <si>
    <t>A</t>
  </si>
  <si>
    <t>B</t>
  </si>
  <si>
    <t>C</t>
  </si>
  <si>
    <t>ジェネリック医薬品薬剤費</t>
  </si>
  <si>
    <t>D</t>
  </si>
  <si>
    <t>先発品薬剤費</t>
  </si>
  <si>
    <t>E</t>
  </si>
  <si>
    <t>先発品薬剤費のうちジェネリック医薬品が存在する金額範囲</t>
  </si>
  <si>
    <t>E1</t>
  </si>
  <si>
    <t>Eのうち通知対象のジェネリック医薬品範囲　※</t>
  </si>
  <si>
    <t>E2</t>
  </si>
  <si>
    <t>Eのうち通知対象外のジェネリック医薬品範囲</t>
  </si>
  <si>
    <t>F</t>
  </si>
  <si>
    <t>先発品薬剤費のうちジェネリック医薬品が存在しない金額範囲</t>
  </si>
  <si>
    <t>G</t>
  </si>
  <si>
    <t>先発品のうち削減可能額　※</t>
  </si>
  <si>
    <t>C/(C+E)</t>
  </si>
  <si>
    <t>※先発品のうち削減可能額…通知対象のジェネリック医薬品範囲のうち、後発品へ切り替える事により削減可能な金額。</t>
  </si>
  <si>
    <t xml:space="preserve">    広域連合全体</t>
    <rPh sb="4" eb="6">
      <t>コウイキ</t>
    </rPh>
    <rPh sb="6" eb="8">
      <t>レンゴウ</t>
    </rPh>
    <rPh sb="8" eb="10">
      <t>ゼンタイ</t>
    </rPh>
    <phoneticPr fontId="3"/>
  </si>
  <si>
    <t>薬剤数量合計</t>
  </si>
  <si>
    <t>合計(数)</t>
  </si>
  <si>
    <t>ジェネリック医薬品薬剤数量</t>
  </si>
  <si>
    <t>先発品薬剤数量</t>
  </si>
  <si>
    <t>先発品薬剤数量のうちジェネリック医薬品が存在する数量</t>
  </si>
  <si>
    <t>Eのうち通知対象のジェネリック医薬品切替可能数量　※</t>
  </si>
  <si>
    <t>Eのうち通知対象外のジェネリック医薬品切替可能数量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</si>
  <si>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</si>
  <si>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</si>
  <si>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単位：千円</t>
  </si>
  <si>
    <t>地区</t>
    <rPh sb="0" eb="2">
      <t>チク</t>
    </rPh>
    <phoneticPr fontId="3"/>
  </si>
  <si>
    <t>単位：数</t>
  </si>
  <si>
    <t>C ジェネリック医薬品薬剤数量</t>
  </si>
  <si>
    <t>C　ジェネリック医薬品薬剤数量</t>
  </si>
  <si>
    <t>E　ジェネリック医薬品が存在する数量</t>
  </si>
  <si>
    <t>E1　通知対象の
ジェネリック医薬品切替可能数量</t>
  </si>
  <si>
    <t>D 先発品薬剤数量</t>
  </si>
  <si>
    <t>E2　通知対象外の
ジェネリック医薬品切替可能数量</t>
  </si>
  <si>
    <t>F　ジェネリック医薬品が存在しない数量</t>
  </si>
  <si>
    <t>ジェネリック医薬品普及率</t>
  </si>
  <si>
    <t>現在　※</t>
  </si>
  <si>
    <t>切替後　※</t>
  </si>
  <si>
    <t>市区町村</t>
    <rPh sb="0" eb="1">
      <t>シ</t>
    </rPh>
    <rPh sb="1" eb="2">
      <t>ク</t>
    </rPh>
    <rPh sb="2" eb="4">
      <t>チョウソン</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</si>
  <si>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</si>
  <si>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</si>
  <si>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</si>
  <si>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</si>
  <si>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</si>
  <si>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</si>
  <si>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</si>
  <si>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</si>
  <si>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</si>
  <si>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</si>
  <si>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</si>
  <si>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</si>
  <si>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</si>
  <si>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</si>
  <si>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</si>
  <si>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</si>
  <si>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</si>
  <si>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</si>
  <si>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</si>
  <si>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市区町村</t>
    <rPh sb="0" eb="1">
      <t>シ</t>
    </rPh>
    <rPh sb="1" eb="2">
      <t>ク</t>
    </rPh>
    <rPh sb="2" eb="4">
      <t>マチムラ</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</si>
  <si>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</si>
  <si>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</si>
  <si>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</si>
  <si>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</si>
  <si>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</si>
  <si>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</si>
  <si>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</si>
  <si>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</si>
  <si>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</si>
  <si>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　　地区別</t>
    <rPh sb="2" eb="4">
      <t>チク</t>
    </rPh>
    <phoneticPr fontId="3"/>
  </si>
  <si>
    <t>　　市区町村別</t>
    <phoneticPr fontId="3"/>
  </si>
  <si>
    <t>C ジェネリック医薬品薬剤費</t>
  </si>
  <si>
    <t>E　ジェネリック医薬品が存在する金額範囲</t>
  </si>
  <si>
    <t>G　削減可能額　※</t>
  </si>
  <si>
    <t>D 先発品薬剤費</t>
  </si>
  <si>
    <t>E2　通知対象外の
ジェネリック医薬品範囲</t>
  </si>
  <si>
    <t>F　ジェネリック医薬品が存在しない金額範囲</t>
  </si>
  <si>
    <t>資格確認日…1日でも資格があれば分析対象としている。</t>
    <rPh sb="0" eb="2">
      <t>シカク</t>
    </rPh>
    <rPh sb="2" eb="4">
      <t>カクニン</t>
    </rPh>
    <rPh sb="4" eb="5">
      <t>ビ</t>
    </rPh>
    <phoneticPr fontId="3"/>
  </si>
  <si>
    <t>　　広域連合全体</t>
    <rPh sb="2" eb="4">
      <t>コウイキ</t>
    </rPh>
    <rPh sb="4" eb="6">
      <t>レンゴウ</t>
    </rPh>
    <rPh sb="6" eb="8">
      <t>ゼンタイ</t>
    </rPh>
    <phoneticPr fontId="3"/>
  </si>
  <si>
    <t xml:space="preserve">  　広域連合全体</t>
    <rPh sb="3" eb="5">
      <t>コウイキ</t>
    </rPh>
    <rPh sb="5" eb="7">
      <t>レンゴウ</t>
    </rPh>
    <rPh sb="7" eb="9">
      <t>ゼンタイ</t>
    </rPh>
    <phoneticPr fontId="3"/>
  </si>
  <si>
    <t>　　　　　　　　　　　　　　　　　　／(C ジェネリック医薬品薬剤数量 + E 先発品薬剤数量のうちジェネリック医薬品が存在する数量)</t>
    <phoneticPr fontId="3"/>
  </si>
  <si>
    <t>G
削減可能額(千円)</t>
    <rPh sb="2" eb="4">
      <t>サクゲン</t>
    </rPh>
    <rPh sb="4" eb="7">
      <t>カノウガク</t>
    </rPh>
    <phoneticPr fontId="3"/>
  </si>
  <si>
    <t>E2
通知対象外のジェネリック医薬品切替可能数量(数)</t>
    <phoneticPr fontId="3"/>
  </si>
  <si>
    <t>　　市区町村別</t>
    <rPh sb="2" eb="3">
      <t>シ</t>
    </rPh>
    <rPh sb="3" eb="4">
      <t>ク</t>
    </rPh>
    <rPh sb="4" eb="6">
      <t>マチムラ</t>
    </rPh>
    <rPh sb="6" eb="7">
      <t>ベツ</t>
    </rPh>
    <phoneticPr fontId="3"/>
  </si>
  <si>
    <t>E1
通知対象のジェネリック医薬品切替可能数量(数)</t>
    <rPh sb="17" eb="19">
      <t>キリカエ</t>
    </rPh>
    <rPh sb="19" eb="21">
      <t>カノウ</t>
    </rPh>
    <rPh sb="21" eb="23">
      <t>スウリョウ</t>
    </rPh>
    <phoneticPr fontId="3"/>
  </si>
  <si>
    <t>　　市区町村別</t>
    <rPh sb="2" eb="4">
      <t>シク</t>
    </rPh>
    <rPh sb="4" eb="6">
      <t>チョウソン</t>
    </rPh>
    <rPh sb="6" eb="7">
      <t>ベツ</t>
    </rPh>
    <phoneticPr fontId="3"/>
  </si>
  <si>
    <t>現在の
普及率(%)</t>
    <rPh sb="0" eb="2">
      <t>ゲンザイ</t>
    </rPh>
    <rPh sb="4" eb="6">
      <t>フキュウ</t>
    </rPh>
    <rPh sb="6" eb="7">
      <t>リツ</t>
    </rPh>
    <phoneticPr fontId="3"/>
  </si>
  <si>
    <t>※現在のジェネリック医薬品普及率…C ジェネリック医薬品薬剤数量</t>
    <phoneticPr fontId="3"/>
  </si>
  <si>
    <t>　　　　　　　　　　　　　　　　　／(C ジェネリック医薬品薬剤数量 + E 先発品薬剤数量のうちジェネリック医薬品が存在する数量)</t>
    <phoneticPr fontId="3"/>
  </si>
  <si>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</si>
  <si>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</si>
  <si>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</si>
  <si>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</si>
  <si>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Eのうち通知対象のジェネリック医薬品範囲…株式会社データホライゾン通知対象薬剤基準による(ジェネリック医薬品が存在しても、入院、処置に使用した医薬品及び、がん・精神疾患・短期処方等、通知対象として不適切な場合は含まない)。</t>
  </si>
  <si>
    <t>薬剤数量(数)</t>
  </si>
  <si>
    <t>薬剤総量(☆★を含む)</t>
  </si>
  <si>
    <t>薬剤総量(☆★を除く)</t>
  </si>
  <si>
    <t>ジェネリック医薬品普及率(数量)</t>
  </si>
  <si>
    <t>※Eのうち通知対象のジェネリック医薬品切替可能数量…株式会社データホライゾン通知対象薬剤基準による(ジェネリック医薬品が存在しても、入院、処置に使用した医薬品及び、がん・精神疾患・短期処方等、通知対象として不適切な場合は含まない)。</t>
  </si>
  <si>
    <t>A 薬剤費総額(☆★を含む)</t>
  </si>
  <si>
    <t>A 薬剤総量(☆★を含む)</t>
  </si>
  <si>
    <t>B 薬剤総量(☆★を除く)</t>
  </si>
  <si>
    <t>※切替後のジェネリック医薬品普及率…(C ジェネリック医薬品薬剤数量＋E1 通知対象のジェネリック医薬品切替可能数量)</t>
  </si>
  <si>
    <t>※ジェネリック医薬品普及率…ジェネリック医薬品薬剤費/(ジェネリック医薬品薬剤費+先発品薬剤費のうちジェネリック医薬品が存在する金額範囲)</t>
  </si>
  <si>
    <t>A
薬剤費総額(☆★を
含む)
(千円)</t>
    <rPh sb="17" eb="19">
      <t>センエン</t>
    </rPh>
    <phoneticPr fontId="3"/>
  </si>
  <si>
    <t>B
薬剤費総額(☆★を
除く)
(千円)</t>
    <phoneticPr fontId="3"/>
  </si>
  <si>
    <t>C
ジェネリック医薬品
薬剤費
(千円)</t>
    <phoneticPr fontId="3"/>
  </si>
  <si>
    <t>E1
通知対象のジェネリック医薬品範囲
(千円)　</t>
    <phoneticPr fontId="3"/>
  </si>
  <si>
    <t>E2
通知対象外のジェネリック医薬品範囲
(千円)</t>
    <phoneticPr fontId="3"/>
  </si>
  <si>
    <t>F
ジェネリック医薬品が
存在しない
金額範囲
(千円)</t>
    <phoneticPr fontId="3"/>
  </si>
  <si>
    <t>D
先発品
薬剤費
(千円)</t>
    <phoneticPr fontId="3"/>
  </si>
  <si>
    <t>E
ジェネリック
医薬品が
存在する
金額範囲
(千円)</t>
    <phoneticPr fontId="3"/>
  </si>
  <si>
    <t>※E1　通知対象のジェネリック医薬品切替数量…株式会社データホライゾン通知対象薬剤基準による(ジェネリック医薬品が存在しても、入院、処置に使用した</t>
    <rPh sb="4" eb="6">
      <t>ツウチ</t>
    </rPh>
    <rPh sb="6" eb="8">
      <t>タイショウ</t>
    </rPh>
    <rPh sb="15" eb="18">
      <t>イヤクヒン</t>
    </rPh>
    <rPh sb="18" eb="20">
      <t>キリカエ</t>
    </rPh>
    <rPh sb="20" eb="22">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</si>
  <si>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</si>
  <si>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</si>
  <si>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　 　　　　　　　　　　　　　　　　　　　　 医薬品及び、がん・精神疾患・短期処方等、通知対象として不適切な場合は含まない)。</t>
    <phoneticPr fontId="3"/>
  </si>
  <si>
    <t>A
薬剤費総量(☆★を
含む)
(数)</t>
    <rPh sb="6" eb="7">
      <t>リョウ</t>
    </rPh>
    <phoneticPr fontId="3"/>
  </si>
  <si>
    <t>B
薬剤費総額(☆★を
除く)
(数)</t>
    <phoneticPr fontId="3"/>
  </si>
  <si>
    <t>C
ジェネリック医薬品
薬剤数量
(数)</t>
    <rPh sb="14" eb="16">
      <t>スウリョウ</t>
    </rPh>
    <phoneticPr fontId="3"/>
  </si>
  <si>
    <t>D
先発品
薬剤数量
(数)</t>
    <rPh sb="8" eb="10">
      <t>スウリョウ</t>
    </rPh>
    <phoneticPr fontId="3"/>
  </si>
  <si>
    <t>E
ジェネリック医薬品が
存在する
数量(数)</t>
    <rPh sb="18" eb="20">
      <t>スウリョウ</t>
    </rPh>
    <phoneticPr fontId="3"/>
  </si>
  <si>
    <t>切替可能
数量割合
通知対象分
(%)</t>
    <rPh sb="0" eb="2">
      <t>キリカエ</t>
    </rPh>
    <rPh sb="2" eb="4">
      <t>カノウ</t>
    </rPh>
    <rPh sb="5" eb="7">
      <t>スウリョウ</t>
    </rPh>
    <rPh sb="7" eb="9">
      <t>ワリアイ</t>
    </rPh>
    <rPh sb="10" eb="12">
      <t>ツウチ</t>
    </rPh>
    <rPh sb="12" eb="14">
      <t>タイショウ</t>
    </rPh>
    <rPh sb="14" eb="15">
      <t>ブン</t>
    </rPh>
    <phoneticPr fontId="3"/>
  </si>
  <si>
    <t>切替後
普及率(%)</t>
    <rPh sb="0" eb="2">
      <t>キリカエ</t>
    </rPh>
    <rPh sb="2" eb="3">
      <t>ゴ</t>
    </rPh>
    <rPh sb="4" eb="6">
      <t>フキュウ</t>
    </rPh>
    <rPh sb="6" eb="7">
      <t>リツ</t>
    </rPh>
    <phoneticPr fontId="3"/>
  </si>
  <si>
    <t>F
ジェネリック医薬品が
存在しない
数量(数)</t>
    <rPh sb="19" eb="21">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</si>
  <si>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</si>
  <si>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</si>
  <si>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※G　削減可能額…通知対象のジェネリック医薬品範囲のうち、後発品へ切り替える事により削減可能な金額。</t>
    <rPh sb="3" eb="5">
      <t>サクゲン</t>
    </rPh>
    <rPh sb="5" eb="7">
      <t>カノウ</t>
    </rPh>
    <rPh sb="7" eb="8">
      <t>ガク</t>
    </rPh>
    <phoneticPr fontId="3"/>
  </si>
  <si>
    <t>切替ポテンシャル
(数量ベース)</t>
    <rPh sb="0" eb="2">
      <t>キリカエ</t>
    </rPh>
    <rPh sb="10" eb="12">
      <t>スウリョウ</t>
    </rPh>
    <phoneticPr fontId="3"/>
  </si>
  <si>
    <t>　　ジェネリック医薬品普及率(金額ベース)</t>
    <rPh sb="11" eb="13">
      <t>フキュウ</t>
    </rPh>
    <rPh sb="13" eb="14">
      <t>リツ</t>
    </rPh>
    <phoneticPr fontId="3"/>
  </si>
  <si>
    <t>　　ジェネリック医薬品普及率(数量ベース)</t>
    <rPh sb="11" eb="13">
      <t>フキュウ</t>
    </rPh>
    <rPh sb="13" eb="14">
      <t>リツ</t>
    </rPh>
    <rPh sb="15" eb="17">
      <t>スウリョウ</t>
    </rPh>
    <phoneticPr fontId="3"/>
  </si>
  <si>
    <t>　　ジェネリック医薬品普及率</t>
    <rPh sb="11" eb="13">
      <t>フキュウ</t>
    </rPh>
    <rPh sb="13" eb="14">
      <t>リツ</t>
    </rPh>
    <phoneticPr fontId="3"/>
  </si>
  <si>
    <t>　　ジェネリック医薬品への切替ポテンシャル(金額ベース)</t>
    <phoneticPr fontId="3"/>
  </si>
  <si>
    <t>　　ジェネリック医薬品への切替ポテンシャル(数量ベース)</t>
    <rPh sb="22" eb="24">
      <t>スウリョウ</t>
    </rPh>
    <phoneticPr fontId="3"/>
  </si>
  <si>
    <t>　　ジェネリック医薬品への切替ポテンシャル(数量ベース)(切替可能数量割合)</t>
    <rPh sb="22" eb="24">
      <t>スウリョウ</t>
    </rPh>
    <rPh sb="29" eb="30">
      <t>キ</t>
    </rPh>
    <rPh sb="30" eb="31">
      <t>カ</t>
    </rPh>
    <rPh sb="31" eb="33">
      <t>カノウ</t>
    </rPh>
    <rPh sb="33" eb="35">
      <t>スウリョウ</t>
    </rPh>
    <rPh sb="35" eb="37">
      <t>ワリアイ</t>
    </rPh>
    <phoneticPr fontId="3"/>
  </si>
  <si>
    <t>　　地区別　</t>
    <rPh sb="2" eb="4">
      <t>チク</t>
    </rPh>
    <phoneticPr fontId="3"/>
  </si>
  <si>
    <t>　　市区町村別　</t>
    <rPh sb="2" eb="4">
      <t>シク</t>
    </rPh>
    <rPh sb="4" eb="6">
      <t>チョウソン</t>
    </rPh>
    <phoneticPr fontId="3"/>
  </si>
  <si>
    <t>　　市区町村別　</t>
    <rPh sb="2" eb="6">
      <t>シクチョウソン</t>
    </rPh>
    <phoneticPr fontId="3"/>
  </si>
  <si>
    <t>　　市区町村別　</t>
    <rPh sb="2" eb="4">
      <t>シク</t>
    </rPh>
    <rPh sb="4" eb="6">
      <t>チョウソン</t>
    </rPh>
    <rPh sb="6" eb="7">
      <t>ベツ</t>
    </rPh>
    <phoneticPr fontId="3"/>
  </si>
  <si>
    <t>【グラフ用】</t>
  </si>
  <si>
    <t>　　地区別</t>
  </si>
  <si>
    <t>　　市区町村別</t>
  </si>
  <si>
    <t>切替ポテンシャル(数量ベース)</t>
    <rPh sb="0" eb="2">
      <t>キリカエ</t>
    </rPh>
    <rPh sb="9" eb="11">
      <t>スウリョウ</t>
    </rPh>
    <phoneticPr fontId="3"/>
  </si>
  <si>
    <t>構成比(%)</t>
  </si>
  <si>
    <t>普及率(%)
金額ベース</t>
    <rPh sb="0" eb="2">
      <t>フキュウ</t>
    </rPh>
    <rPh sb="2" eb="3">
      <t>リツ</t>
    </rPh>
    <rPh sb="7" eb="9">
      <t>キンガク</t>
    </rPh>
    <phoneticPr fontId="3"/>
  </si>
  <si>
    <t>普及率(%)
数量ベース</t>
    <rPh sb="7" eb="9">
      <t>スウリョウ</t>
    </rPh>
    <phoneticPr fontId="3"/>
  </si>
  <si>
    <t>　　　　　　　　　　　　　　　　　　　　及び、がん・精神疾患・短期処方等、通知対象として不適切な場合は含まない)。</t>
    <phoneticPr fontId="3"/>
  </si>
  <si>
    <t>※E1　通知対象のジェネリック医薬品範囲…株式会社データホライゾン通知対象薬剤基準による(ジェネリック医薬品が存在しても、入院、処置に使用した医薬品</t>
    <rPh sb="4" eb="6">
      <t>ツウチ</t>
    </rPh>
    <rPh sb="6" eb="8">
      <t>タイショウ</t>
    </rPh>
    <rPh sb="15" eb="18">
      <t>イヤクヒン</t>
    </rPh>
    <rPh sb="18" eb="20">
      <t>ハンイ</t>
    </rPh>
    <rPh sb="73" eb="74">
      <t>ヒン</t>
    </rPh>
    <phoneticPr fontId="3"/>
  </si>
  <si>
    <t>年齢基準日…令和2年3月31日時点。</t>
    <rPh sb="6" eb="8">
      <t>レイワ</t>
    </rPh>
    <rPh sb="9" eb="10">
      <t>ネン</t>
    </rPh>
    <phoneticPr fontId="3"/>
  </si>
  <si>
    <t>令和2年3月時点(直近1カ月)</t>
    <rPh sb="0" eb="2">
      <t>レイワ</t>
    </rPh>
    <rPh sb="3" eb="4">
      <t>ネン</t>
    </rPh>
    <rPh sb="4" eb="5">
      <t>ヘイネン</t>
    </rPh>
    <rPh sb="5" eb="6">
      <t>ツキ</t>
    </rPh>
    <rPh sb="6" eb="8">
      <t>ジテン</t>
    </rPh>
    <rPh sb="9" eb="11">
      <t>チョッキン</t>
    </rPh>
    <rPh sb="13" eb="14">
      <t>ゲツ</t>
    </rPh>
    <phoneticPr fontId="3"/>
  </si>
  <si>
    <t>令和元年度</t>
    <rPh sb="0" eb="2">
      <t>レイワ</t>
    </rPh>
    <rPh sb="2" eb="4">
      <t>ガンネン</t>
    </rPh>
    <rPh sb="4" eb="5">
      <t>ド</t>
    </rPh>
    <phoneticPr fontId="3"/>
  </si>
  <si>
    <t>令和元年度普及率金額ベース</t>
    <rPh sb="0" eb="2">
      <t>レイワ</t>
    </rPh>
    <rPh sb="2" eb="4">
      <t>ガンネン</t>
    </rPh>
    <rPh sb="4" eb="5">
      <t>ド</t>
    </rPh>
    <rPh sb="5" eb="7">
      <t>フキュウ</t>
    </rPh>
    <rPh sb="7" eb="8">
      <t>リツ</t>
    </rPh>
    <rPh sb="8" eb="10">
      <t>キンガク</t>
    </rPh>
    <phoneticPr fontId="3"/>
  </si>
  <si>
    <t>令和元年度普及率数量ベース</t>
    <rPh sb="0" eb="2">
      <t>レイワ</t>
    </rPh>
    <rPh sb="2" eb="3">
      <t>モト</t>
    </rPh>
    <rPh sb="3" eb="5">
      <t>ネンド</t>
    </rPh>
    <rPh sb="5" eb="7">
      <t>フキュウ</t>
    </rPh>
    <rPh sb="7" eb="8">
      <t>リツ</t>
    </rPh>
    <rPh sb="8" eb="10">
      <t>スウリョウ</t>
    </rPh>
    <phoneticPr fontId="3"/>
  </si>
  <si>
    <t>令和元年度普及率金額ベース</t>
    <rPh sb="0" eb="2">
      <t>レイワ</t>
    </rPh>
    <rPh sb="2" eb="3">
      <t>モト</t>
    </rPh>
    <rPh sb="3" eb="4">
      <t>ネン</t>
    </rPh>
    <rPh sb="4" eb="5">
      <t>ド</t>
    </rPh>
    <rPh sb="5" eb="7">
      <t>フキュウ</t>
    </rPh>
    <rPh sb="7" eb="8">
      <t>リツ</t>
    </rPh>
    <rPh sb="8" eb="10">
      <t>キンガク</t>
    </rPh>
    <phoneticPr fontId="3"/>
  </si>
  <si>
    <t>令和元年度普及率数量ベース</t>
    <rPh sb="0" eb="2">
      <t>レイワ</t>
    </rPh>
    <rPh sb="2" eb="3">
      <t>モト</t>
    </rPh>
    <rPh sb="3" eb="5">
      <t>ネンド</t>
    </rPh>
    <phoneticPr fontId="3"/>
  </si>
  <si>
    <t>令和元年度</t>
    <rPh sb="0" eb="2">
      <t>レイワ</t>
    </rPh>
    <rPh sb="2" eb="3">
      <t>モト</t>
    </rPh>
    <rPh sb="3" eb="5">
      <t>ネンド</t>
    </rPh>
    <phoneticPr fontId="3"/>
  </si>
  <si>
    <t>令和元年度普及率金額ベース</t>
    <rPh sb="0" eb="2">
      <t>レイワ</t>
    </rPh>
    <rPh sb="2" eb="3">
      <t>モト</t>
    </rPh>
    <rPh sb="3" eb="5">
      <t>ネンド</t>
    </rPh>
    <rPh sb="5" eb="7">
      <t>フキュウ</t>
    </rPh>
    <rPh sb="7" eb="8">
      <t>リツ</t>
    </rPh>
    <rPh sb="8" eb="10">
      <t>キンガク</t>
    </rPh>
    <phoneticPr fontId="3"/>
  </si>
  <si>
    <t>令和元年度普及率数量ベース</t>
    <rPh sb="0" eb="2">
      <t>レイワ</t>
    </rPh>
    <rPh sb="2" eb="4">
      <t>ガンネン</t>
    </rPh>
    <rPh sb="4" eb="5">
      <t>ド</t>
    </rPh>
    <rPh sb="5" eb="7">
      <t>フキュウ</t>
    </rPh>
    <rPh sb="7" eb="8">
      <t>リツ</t>
    </rPh>
    <rPh sb="8" eb="10">
      <t>スウリョウ</t>
    </rPh>
    <phoneticPr fontId="3"/>
  </si>
  <si>
    <t>令和元年度普及率数量ベース</t>
    <phoneticPr fontId="3"/>
  </si>
  <si>
    <t>B 薬剤費総額(☆★を除く)</t>
    <phoneticPr fontId="3"/>
  </si>
  <si>
    <t>E1　通知対象の　※
ジェネリック医薬品範囲　　</t>
    <phoneticPr fontId="3"/>
  </si>
  <si>
    <t>E1　通知対象の　※
ジェネリック医薬品切替可能数量</t>
    <phoneticPr fontId="3"/>
  </si>
  <si>
    <t>　　令和元年度ジェネリック医薬品普及率(金額ベース)</t>
    <rPh sb="2" eb="4">
      <t>レイワ</t>
    </rPh>
    <rPh sb="4" eb="6">
      <t>ガンネン</t>
    </rPh>
    <rPh sb="6" eb="7">
      <t>ド</t>
    </rPh>
    <rPh sb="16" eb="18">
      <t>フキュウ</t>
    </rPh>
    <rPh sb="18" eb="19">
      <t>リツ</t>
    </rPh>
    <phoneticPr fontId="3"/>
  </si>
  <si>
    <t>　　令和元年度ジェネリック医薬品普及率(金額ベース)</t>
    <rPh sb="2" eb="4">
      <t>レイワ</t>
    </rPh>
    <rPh sb="4" eb="6">
      <t>ガンネン</t>
    </rPh>
    <rPh sb="6" eb="7">
      <t>ド</t>
    </rPh>
    <phoneticPr fontId="3"/>
  </si>
  <si>
    <t>　　令和元年度ジェネリック医薬品普及率(数量ベース)</t>
    <rPh sb="2" eb="4">
      <t>レイワ</t>
    </rPh>
    <rPh sb="4" eb="6">
      <t>ガンネン</t>
    </rPh>
    <rPh sb="6" eb="7">
      <t>ド</t>
    </rPh>
    <rPh sb="16" eb="18">
      <t>フキュウ</t>
    </rPh>
    <rPh sb="18" eb="19">
      <t>リツ</t>
    </rPh>
    <rPh sb="20" eb="22">
      <t>スウリョウ</t>
    </rPh>
    <phoneticPr fontId="3"/>
  </si>
  <si>
    <t>　　令和元年度ジェネリック医薬品普及率(数量ベース)</t>
    <rPh sb="2" eb="4">
      <t>レイワ</t>
    </rPh>
    <rPh sb="4" eb="6">
      <t>ガンネン</t>
    </rPh>
    <phoneticPr fontId="3"/>
  </si>
  <si>
    <t>　　令和元年度ジェネリック医薬品普及率(金額ベース)</t>
    <rPh sb="2" eb="4">
      <t>レイワ</t>
    </rPh>
    <rPh sb="4" eb="6">
      <t>ガンネン</t>
    </rPh>
    <rPh sb="6" eb="7">
      <t>ド</t>
    </rPh>
    <rPh sb="16" eb="18">
      <t>フキュウ</t>
    </rPh>
    <rPh sb="18" eb="19">
      <t>リツ</t>
    </rPh>
    <rPh sb="20" eb="22">
      <t>キンガク</t>
    </rPh>
    <phoneticPr fontId="3"/>
  </si>
  <si>
    <t>　　令和元年度ジェネリック医薬品普及率(数量ベース)</t>
    <rPh sb="2" eb="4">
      <t>レイワ</t>
    </rPh>
    <rPh sb="4" eb="6">
      <t>ガンネン</t>
    </rPh>
    <rPh sb="6" eb="7">
      <t>ド</t>
    </rPh>
    <phoneticPr fontId="3"/>
  </si>
  <si>
    <t>データ化範囲(分析対象)…入院(DPC含む)、入院外、調剤の電子レセプト。対象診療年月は平成31年4月～令和2年3月診療分(12カ月分)。</t>
    <rPh sb="23" eb="25">
      <t>ニュウイン</t>
    </rPh>
    <rPh sb="25" eb="26">
      <t>ガイ</t>
    </rPh>
    <rPh sb="27" eb="29">
      <t>チョウザイ</t>
    </rPh>
    <rPh sb="30" eb="32">
      <t>デンシ</t>
    </rPh>
    <rPh sb="52" eb="54">
      <t>レイワ</t>
    </rPh>
    <phoneticPr fontId="3"/>
  </si>
  <si>
    <t>データ化範囲(分析対象)…入院(DPC含む)、入院外、調剤の電子レセプト。対象診療年月は平成31年4月～令和2年3月診療分(12カ月分)。</t>
    <rPh sb="23" eb="25">
      <t>ニュウイン</t>
    </rPh>
    <rPh sb="25" eb="26">
      <t>ガイ</t>
    </rPh>
    <rPh sb="27" eb="29">
      <t>チョウザイ</t>
    </rPh>
    <rPh sb="30" eb="32">
      <t>デンシ</t>
    </rPh>
    <rPh sb="52" eb="54">
      <t>レイワ</t>
    </rPh>
    <rPh sb="55" eb="56">
      <t>ネン</t>
    </rPh>
    <phoneticPr fontId="3"/>
  </si>
  <si>
    <t>以上</t>
    <rPh sb="0" eb="2">
      <t>イジョウ</t>
    </rPh>
    <phoneticPr fontId="5"/>
  </si>
  <si>
    <t>以下</t>
    <rPh sb="0" eb="2">
      <t>イカ</t>
    </rPh>
    <phoneticPr fontId="5"/>
  </si>
  <si>
    <t>未満</t>
    <rPh sb="0" eb="2">
      <t>ミマン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</si>
</sst>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_ "/>
    <numFmt numFmtId="178" formatCode="#,##0_ ;[Red]\-#,##0\ "/>
    <numFmt numFmtId="179" formatCode="0.0%"/>
    <numFmt numFmtId="180" formatCode="0_ "/>
    <numFmt numFmtId="181" formatCode="0.000%"/>
    <numFmt numFmtId="182" formatCode="#,##0,"/>
  </numFmts>
  <fonts count="54">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9"/>
      <name val="ＭＳ Ｐ明朝"/>
      <family val="1"/>
      <charset val="128"/>
    </font>
    <font>
      <sz val="9"/>
      <color theme="1"/>
      <name val="ＭＳ Ｐ明朝"/>
      <family val="1"/>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10"/>
      <name val="ＭＳ 明朝"/>
      <family val="1"/>
      <charset val="128"/>
    </font>
    <font>
      <b/>
      <sz val="9"/>
      <name val="ＭＳ 明朝"/>
      <family val="1"/>
      <charset val="128"/>
    </font>
    <font>
      <b/>
      <sz val="9"/>
      <color theme="1"/>
      <name val="ＭＳ 明朝"/>
      <family val="1"/>
      <charset val="128"/>
    </font>
    <font>
      <sz val="14"/>
      <name val="ＭＳ 明朝"/>
      <family val="1"/>
      <charset val="128"/>
    </font>
    <font>
      <sz val="7"/>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BFBFBF"/>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2">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s>
  <cellStyleXfs count="1595">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5"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3" fillId="0" borderId="0"/>
    <xf numFmtId="0" fontId="12"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410">
    <xf numFmtId="0" fontId="0" fillId="0" borderId="0" xfId="0">
      <alignment vertical="center"/>
    </xf>
    <xf numFmtId="0" fontId="38" fillId="0" borderId="67" xfId="1337" applyFont="1" applyBorder="1">
      <alignment vertical="center"/>
    </xf>
    <xf numFmtId="0" fontId="38" fillId="0" borderId="25" xfId="1337" applyFont="1" applyBorder="1">
      <alignment vertical="center"/>
    </xf>
    <xf numFmtId="0" fontId="39" fillId="0" borderId="0" xfId="0" applyFont="1">
      <alignment vertical="center"/>
    </xf>
    <xf numFmtId="0" fontId="41" fillId="0" borderId="0" xfId="1337" applyFont="1" applyBorder="1">
      <alignment vertical="center"/>
    </xf>
    <xf numFmtId="0" fontId="41" fillId="0" borderId="0" xfId="1337" applyFont="1" applyAlignment="1">
      <alignment vertical="center"/>
    </xf>
    <xf numFmtId="0" fontId="41" fillId="0" borderId="0" xfId="1337" applyFont="1">
      <alignment vertical="center"/>
    </xf>
    <xf numFmtId="0" fontId="43" fillId="0" borderId="0" xfId="1" applyNumberFormat="1" applyFont="1" applyFill="1" applyBorder="1" applyAlignment="1">
      <alignment vertical="center"/>
    </xf>
    <xf numFmtId="0" fontId="42" fillId="0" borderId="0" xfId="1337" applyFont="1" applyBorder="1" applyAlignment="1"/>
    <xf numFmtId="0" fontId="44" fillId="0" borderId="0" xfId="1337" applyFont="1">
      <alignment vertical="center"/>
    </xf>
    <xf numFmtId="0" fontId="46" fillId="0" borderId="0" xfId="1337" applyFont="1" applyFill="1" applyAlignment="1"/>
    <xf numFmtId="0" fontId="46" fillId="0" borderId="0" xfId="1337" applyFont="1">
      <alignment vertical="center"/>
    </xf>
    <xf numFmtId="0" fontId="44" fillId="0" borderId="0" xfId="1337" applyFont="1" applyBorder="1">
      <alignment vertical="center"/>
    </xf>
    <xf numFmtId="0" fontId="46" fillId="0" borderId="0" xfId="1337" applyFont="1" applyBorder="1">
      <alignment vertical="center"/>
    </xf>
    <xf numFmtId="0" fontId="47" fillId="0" borderId="0" xfId="1337" applyFont="1" applyBorder="1" applyAlignment="1">
      <alignment horizontal="left" vertical="center"/>
    </xf>
    <xf numFmtId="0" fontId="42" fillId="0" borderId="0" xfId="1337" applyFont="1" applyBorder="1" applyAlignment="1">
      <alignment horizontal="center" vertical="center"/>
    </xf>
    <xf numFmtId="0" fontId="42" fillId="0" borderId="0" xfId="1337" applyFont="1" applyBorder="1" applyAlignment="1">
      <alignment vertical="center"/>
    </xf>
    <xf numFmtId="0" fontId="42" fillId="0" borderId="0" xfId="1337" applyFont="1" applyBorder="1" applyAlignment="1">
      <alignment horizontal="center"/>
    </xf>
    <xf numFmtId="0" fontId="41" fillId="0" borderId="0" xfId="0" applyNumberFormat="1" applyFont="1" applyAlignment="1">
      <alignment vertical="center"/>
    </xf>
    <xf numFmtId="0" fontId="41" fillId="0" borderId="0" xfId="0" applyFont="1" applyAlignment="1">
      <alignment vertical="center"/>
    </xf>
    <xf numFmtId="0" fontId="41" fillId="0" borderId="0" xfId="0" applyFont="1">
      <alignment vertical="center"/>
    </xf>
    <xf numFmtId="0" fontId="39" fillId="28" borderId="17" xfId="0" applyFont="1" applyFill="1" applyBorder="1" applyAlignment="1">
      <alignment vertical="center" wrapText="1"/>
    </xf>
    <xf numFmtId="0" fontId="39" fillId="28" borderId="18" xfId="0" applyFont="1" applyFill="1" applyBorder="1" applyAlignment="1">
      <alignment vertical="center" wrapText="1"/>
    </xf>
    <xf numFmtId="0" fontId="39" fillId="0" borderId="3" xfId="1386" applyFont="1" applyFill="1" applyBorder="1">
      <alignment vertical="center"/>
    </xf>
    <xf numFmtId="179" fontId="39" fillId="0" borderId="29" xfId="0" applyNumberFormat="1" applyFont="1" applyFill="1" applyBorder="1" applyAlignment="1">
      <alignment horizontal="right" vertical="center" shrinkToFit="1"/>
    </xf>
    <xf numFmtId="179" fontId="39" fillId="0" borderId="4" xfId="0" applyNumberFormat="1" applyFont="1" applyFill="1" applyBorder="1" applyAlignment="1">
      <alignment horizontal="right" vertical="center" shrinkToFit="1"/>
    </xf>
    <xf numFmtId="180" fontId="41" fillId="0" borderId="0" xfId="0" applyNumberFormat="1" applyFont="1">
      <alignment vertical="center"/>
    </xf>
    <xf numFmtId="179" fontId="39" fillId="0" borderId="24" xfId="0" applyNumberFormat="1" applyFont="1" applyFill="1" applyBorder="1" applyAlignment="1">
      <alignment horizontal="right" vertical="center" shrinkToFit="1"/>
    </xf>
    <xf numFmtId="179" fontId="39" fillId="0" borderId="3" xfId="0" applyNumberFormat="1" applyFont="1" applyFill="1" applyBorder="1" applyAlignment="1">
      <alignment horizontal="right" vertical="center" shrinkToFit="1"/>
    </xf>
    <xf numFmtId="179" fontId="39" fillId="0" borderId="18" xfId="0" applyNumberFormat="1" applyFont="1" applyFill="1" applyBorder="1" applyAlignment="1">
      <alignment horizontal="right" vertical="center" shrinkToFit="1"/>
    </xf>
    <xf numFmtId="179" fontId="39" fillId="0" borderId="5" xfId="0" applyNumberFormat="1" applyFont="1" applyFill="1" applyBorder="1" applyAlignment="1">
      <alignment horizontal="right" vertical="center" shrinkToFit="1"/>
    </xf>
    <xf numFmtId="179" fontId="39" fillId="0" borderId="7" xfId="0" applyNumberFormat="1" applyFont="1" applyFill="1" applyBorder="1" applyAlignment="1">
      <alignment horizontal="right" vertical="center" shrinkToFit="1"/>
    </xf>
    <xf numFmtId="178" fontId="41" fillId="0" borderId="0" xfId="0" applyNumberFormat="1" applyFont="1">
      <alignment vertical="center"/>
    </xf>
    <xf numFmtId="179" fontId="42" fillId="0" borderId="0" xfId="1337" applyNumberFormat="1" applyFont="1" applyBorder="1" applyAlignment="1"/>
    <xf numFmtId="0" fontId="45" fillId="0" borderId="0" xfId="1337" applyFont="1" applyBorder="1" applyAlignment="1">
      <alignment horizontal="center" vertical="center"/>
    </xf>
    <xf numFmtId="0" fontId="39" fillId="0" borderId="3" xfId="0" applyFont="1" applyBorder="1" applyAlignment="1">
      <alignment horizontal="center" vertical="center" shrinkToFit="1"/>
    </xf>
    <xf numFmtId="179" fontId="39" fillId="0" borderId="36" xfId="0" applyNumberFormat="1" applyFont="1" applyFill="1" applyBorder="1" applyAlignment="1">
      <alignment horizontal="right" vertical="center" shrinkToFit="1"/>
    </xf>
    <xf numFmtId="179" fontId="39" fillId="0" borderId="31" xfId="0" applyNumberFormat="1" applyFont="1" applyFill="1" applyBorder="1" applyAlignment="1">
      <alignment horizontal="right" vertical="center" shrinkToFit="1"/>
    </xf>
    <xf numFmtId="179" fontId="39" fillId="0" borderId="19" xfId="0" applyNumberFormat="1" applyFont="1" applyFill="1" applyBorder="1" applyAlignment="1">
      <alignment horizontal="right" vertical="center" shrinkToFit="1"/>
    </xf>
    <xf numFmtId="0" fontId="48" fillId="0" borderId="0" xfId="1338" applyFont="1" applyBorder="1">
      <alignment vertical="center"/>
    </xf>
    <xf numFmtId="0" fontId="41" fillId="0" borderId="0" xfId="1338" applyFont="1">
      <alignment vertical="center"/>
    </xf>
    <xf numFmtId="0" fontId="45" fillId="0" borderId="0" xfId="1338" applyFont="1" applyBorder="1">
      <alignment vertical="center"/>
    </xf>
    <xf numFmtId="0" fontId="45" fillId="0" borderId="0" xfId="1338" applyFont="1">
      <alignment vertical="center"/>
    </xf>
    <xf numFmtId="0" fontId="45" fillId="0" borderId="0" xfId="1338" applyFont="1" applyBorder="1" applyAlignment="1">
      <alignment horizontal="center" vertical="center"/>
    </xf>
    <xf numFmtId="0" fontId="42" fillId="0" borderId="0" xfId="1338" applyFont="1">
      <alignment vertical="center"/>
    </xf>
    <xf numFmtId="0" fontId="44" fillId="0" borderId="0" xfId="1338" applyFont="1">
      <alignment vertical="center"/>
    </xf>
    <xf numFmtId="0" fontId="41" fillId="0" borderId="0" xfId="1338" applyFont="1" applyBorder="1">
      <alignment vertical="center"/>
    </xf>
    <xf numFmtId="0" fontId="41" fillId="0" borderId="0" xfId="1338" applyFont="1" applyAlignment="1">
      <alignment vertical="center"/>
    </xf>
    <xf numFmtId="0" fontId="48" fillId="0" borderId="0" xfId="1338" applyFont="1">
      <alignment vertical="center"/>
    </xf>
    <xf numFmtId="0" fontId="48" fillId="0" borderId="0" xfId="1338" applyFont="1" applyAlignment="1">
      <alignment vertical="center"/>
    </xf>
    <xf numFmtId="0" fontId="44" fillId="0" borderId="0" xfId="1338" applyFont="1" applyBorder="1">
      <alignment vertical="center"/>
    </xf>
    <xf numFmtId="0" fontId="46" fillId="0" borderId="0" xfId="1338" applyFont="1" applyBorder="1">
      <alignment vertical="center"/>
    </xf>
    <xf numFmtId="0" fontId="45" fillId="0" borderId="0" xfId="1328" applyFont="1" applyBorder="1" applyAlignment="1">
      <alignment horizontal="center" vertical="center"/>
    </xf>
    <xf numFmtId="0" fontId="45" fillId="0" borderId="0" xfId="1328" applyFont="1" applyBorder="1" applyAlignment="1">
      <alignment vertical="center"/>
    </xf>
    <xf numFmtId="0" fontId="46" fillId="0" borderId="0" xfId="1328" applyFont="1">
      <alignment vertical="center"/>
    </xf>
    <xf numFmtId="0" fontId="44" fillId="0" borderId="0" xfId="1328" applyFont="1">
      <alignment vertical="center"/>
    </xf>
    <xf numFmtId="0" fontId="45" fillId="0" borderId="0" xfId="1328" applyFont="1" applyBorder="1" applyAlignment="1">
      <alignment horizontal="left" vertical="center"/>
    </xf>
    <xf numFmtId="178" fontId="46" fillId="0" borderId="0" xfId="1337" applyNumberFormat="1" applyFont="1" applyBorder="1">
      <alignment vertical="center"/>
    </xf>
    <xf numFmtId="0" fontId="49" fillId="0" borderId="0" xfId="1" applyNumberFormat="1" applyFont="1" applyFill="1" applyBorder="1" applyAlignment="1">
      <alignment horizontal="left" vertical="center"/>
    </xf>
    <xf numFmtId="0" fontId="50" fillId="0" borderId="0" xfId="1" applyNumberFormat="1" applyFont="1" applyFill="1" applyBorder="1" applyAlignment="1">
      <alignment vertical="center"/>
    </xf>
    <xf numFmtId="0" fontId="41" fillId="0" borderId="0" xfId="0" applyFont="1" applyBorder="1">
      <alignment vertical="center"/>
    </xf>
    <xf numFmtId="179" fontId="39" fillId="0" borderId="22" xfId="0" applyNumberFormat="1" applyFont="1" applyFill="1" applyBorder="1" applyAlignment="1">
      <alignment horizontal="right" vertical="center" shrinkToFit="1"/>
    </xf>
    <xf numFmtId="179" fontId="39" fillId="0" borderId="6" xfId="0" applyNumberFormat="1" applyFont="1" applyFill="1" applyBorder="1" applyAlignment="1">
      <alignment horizontal="right" vertical="center" shrinkToFit="1"/>
    </xf>
    <xf numFmtId="0" fontId="51" fillId="0" borderId="0" xfId="1552" applyFont="1">
      <alignment vertical="center"/>
    </xf>
    <xf numFmtId="0" fontId="51" fillId="0" borderId="0" xfId="1337" applyFont="1" applyAlignment="1">
      <alignment vertical="center"/>
    </xf>
    <xf numFmtId="0" fontId="42" fillId="0" borderId="0" xfId="1337" applyNumberFormat="1" applyFont="1" applyFill="1" applyBorder="1" applyAlignment="1">
      <alignment vertical="center"/>
    </xf>
    <xf numFmtId="0" fontId="51" fillId="0" borderId="0" xfId="1338" applyFont="1" applyAlignment="1">
      <alignment vertical="center"/>
    </xf>
    <xf numFmtId="0" fontId="50" fillId="0" borderId="0" xfId="1338" applyFont="1" applyAlignment="1">
      <alignment vertical="center"/>
    </xf>
    <xf numFmtId="0" fontId="42" fillId="0" borderId="0" xfId="1338" applyNumberFormat="1" applyFont="1" applyFill="1" applyBorder="1" applyAlignment="1">
      <alignment vertical="center"/>
    </xf>
    <xf numFmtId="0" fontId="40" fillId="28" borderId="42" xfId="1" applyNumberFormat="1" applyFont="1" applyFill="1" applyBorder="1" applyAlignment="1">
      <alignment horizontal="center" vertical="center" shrinkToFit="1"/>
    </xf>
    <xf numFmtId="0" fontId="40" fillId="0" borderId="19" xfId="1337" applyFont="1" applyFill="1" applyBorder="1" applyAlignment="1">
      <alignment horizontal="center" vertical="center" shrinkToFit="1"/>
    </xf>
    <xf numFmtId="178" fontId="40" fillId="0" borderId="44" xfId="851" applyNumberFormat="1" applyFont="1" applyBorder="1" applyAlignment="1">
      <alignment horizontal="right" vertical="center" shrinkToFit="1"/>
    </xf>
    <xf numFmtId="178" fontId="40" fillId="0" borderId="45" xfId="851" applyNumberFormat="1" applyFont="1" applyBorder="1" applyAlignment="1">
      <alignment horizontal="right" vertical="center" shrinkToFit="1"/>
    </xf>
    <xf numFmtId="179" fontId="40" fillId="0" borderId="46" xfId="706" applyNumberFormat="1" applyFont="1" applyFill="1" applyBorder="1" applyAlignment="1">
      <alignment horizontal="right" vertical="center" shrinkToFit="1"/>
    </xf>
    <xf numFmtId="0" fontId="40" fillId="0" borderId="19" xfId="1337" applyFont="1" applyBorder="1" applyAlignment="1">
      <alignment horizontal="center" vertical="center" shrinkToFit="1"/>
    </xf>
    <xf numFmtId="178" fontId="40" fillId="0" borderId="3" xfId="851" applyNumberFormat="1" applyFont="1" applyBorder="1" applyAlignment="1">
      <alignment horizontal="right" vertical="center" shrinkToFit="1"/>
    </xf>
    <xf numFmtId="178" fontId="40" fillId="0" borderId="42" xfId="851" applyNumberFormat="1" applyFont="1" applyBorder="1" applyAlignment="1">
      <alignment horizontal="right" vertical="center" shrinkToFit="1"/>
    </xf>
    <xf numFmtId="179" fontId="40" fillId="0" borderId="43" xfId="704" applyNumberFormat="1" applyFont="1" applyBorder="1" applyAlignment="1">
      <alignment horizontal="right" vertical="center" shrinkToFit="1"/>
    </xf>
    <xf numFmtId="0" fontId="40" fillId="0" borderId="3" xfId="1337" applyFont="1" applyBorder="1" applyAlignment="1">
      <alignment horizontal="center" vertical="center" shrinkToFit="1"/>
    </xf>
    <xf numFmtId="0" fontId="40" fillId="0" borderId="4" xfId="1337" applyFont="1" applyBorder="1" applyAlignment="1">
      <alignment horizontal="center" vertical="center" shrinkToFit="1"/>
    </xf>
    <xf numFmtId="178" fontId="40" fillId="0" borderId="4" xfId="851" applyNumberFormat="1" applyFont="1" applyBorder="1" applyAlignment="1">
      <alignment horizontal="right" vertical="center" shrinkToFit="1"/>
    </xf>
    <xf numFmtId="178" fontId="40" fillId="0" borderId="47" xfId="851" applyNumberFormat="1" applyFont="1" applyBorder="1" applyAlignment="1">
      <alignment horizontal="right" vertical="center" shrinkToFit="1"/>
    </xf>
    <xf numFmtId="179" fontId="40" fillId="0" borderId="48" xfId="704" applyNumberFormat="1" applyFont="1" applyBorder="1" applyAlignment="1">
      <alignment horizontal="right" vertical="center" shrinkToFit="1"/>
    </xf>
    <xf numFmtId="0" fontId="40" fillId="0" borderId="49" xfId="1337" applyFont="1" applyBorder="1" applyAlignment="1">
      <alignment horizontal="center" vertical="center" shrinkToFit="1"/>
    </xf>
    <xf numFmtId="178" fontId="40" fillId="0" borderId="49" xfId="851" applyNumberFormat="1" applyFont="1" applyBorder="1" applyAlignment="1">
      <alignment horizontal="right" vertical="center" shrinkToFit="1"/>
    </xf>
    <xf numFmtId="178" fontId="40" fillId="0" borderId="53" xfId="851" applyNumberFormat="1" applyFont="1" applyBorder="1" applyAlignment="1">
      <alignment horizontal="right" vertical="center" shrinkToFit="1"/>
    </xf>
    <xf numFmtId="179" fontId="40" fillId="0" borderId="54" xfId="704" applyNumberFormat="1" applyFont="1" applyBorder="1" applyAlignment="1">
      <alignment horizontal="right" vertical="center" shrinkToFit="1"/>
    </xf>
    <xf numFmtId="0" fontId="40" fillId="0" borderId="55" xfId="1337" applyFont="1" applyBorder="1" applyAlignment="1">
      <alignment horizontal="center" vertical="center" shrinkToFit="1"/>
    </xf>
    <xf numFmtId="178" fontId="40" fillId="0" borderId="55" xfId="851" applyNumberFormat="1" applyFont="1" applyBorder="1" applyAlignment="1">
      <alignment horizontal="right" vertical="center" shrinkToFit="1"/>
    </xf>
    <xf numFmtId="178" fontId="40" fillId="0" borderId="59" xfId="851" applyNumberFormat="1" applyFont="1" applyBorder="1" applyAlignment="1">
      <alignment horizontal="right" vertical="center" shrinkToFit="1"/>
    </xf>
    <xf numFmtId="179" fontId="40" fillId="0" borderId="60" xfId="704" applyNumberFormat="1" applyFont="1" applyBorder="1" applyAlignment="1">
      <alignment horizontal="right" vertical="center" shrinkToFit="1"/>
    </xf>
    <xf numFmtId="178" fontId="40" fillId="0" borderId="19" xfId="851" applyNumberFormat="1" applyFont="1" applyBorder="1" applyAlignment="1">
      <alignment horizontal="right" vertical="center" shrinkToFit="1"/>
    </xf>
    <xf numFmtId="179" fontId="40" fillId="0" borderId="61" xfId="704" applyNumberFormat="1" applyFont="1" applyBorder="1" applyAlignment="1">
      <alignment horizontal="right" vertical="center" shrinkToFit="1"/>
    </xf>
    <xf numFmtId="178" fontId="40" fillId="0" borderId="42" xfId="851" applyNumberFormat="1" applyFont="1" applyFill="1" applyBorder="1" applyAlignment="1">
      <alignment horizontal="right" vertical="center" shrinkToFit="1"/>
    </xf>
    <xf numFmtId="38" fontId="40" fillId="0" borderId="62" xfId="853" applyFont="1" applyFill="1" applyBorder="1" applyAlignment="1">
      <alignment horizontal="right" vertical="center" shrinkToFit="1"/>
    </xf>
    <xf numFmtId="179" fontId="40" fillId="0" borderId="3" xfId="704" applyNumberFormat="1" applyFont="1" applyBorder="1" applyAlignment="1">
      <alignment horizontal="right" vertical="center" shrinkToFit="1"/>
    </xf>
    <xf numFmtId="179" fontId="40" fillId="0" borderId="63" xfId="704" applyNumberFormat="1" applyFont="1" applyBorder="1" applyAlignment="1">
      <alignment horizontal="right" vertical="center" shrinkToFit="1"/>
    </xf>
    <xf numFmtId="179" fontId="40" fillId="0" borderId="64" xfId="1337" applyNumberFormat="1" applyFont="1" applyBorder="1" applyAlignment="1">
      <alignment horizontal="right" vertical="center" shrinkToFit="1"/>
    </xf>
    <xf numFmtId="0" fontId="40" fillId="0" borderId="19" xfId="1338" applyFont="1" applyFill="1" applyBorder="1" applyAlignment="1">
      <alignment horizontal="center" vertical="center" shrinkToFit="1"/>
    </xf>
    <xf numFmtId="0" fontId="40" fillId="0" borderId="19" xfId="1338" applyFont="1" applyBorder="1" applyAlignment="1">
      <alignment horizontal="center" vertical="center" shrinkToFit="1"/>
    </xf>
    <xf numFmtId="0" fontId="40" fillId="0" borderId="44" xfId="1338" applyFont="1" applyBorder="1" applyAlignment="1">
      <alignment horizontal="center" vertical="center" shrinkToFit="1"/>
    </xf>
    <xf numFmtId="0" fontId="40" fillId="0" borderId="4" xfId="1338" applyFont="1" applyBorder="1" applyAlignment="1">
      <alignment horizontal="center" vertical="center" shrinkToFit="1"/>
    </xf>
    <xf numFmtId="0" fontId="40" fillId="0" borderId="3" xfId="1338" applyFont="1" applyBorder="1" applyAlignment="1">
      <alignment horizontal="center" vertical="center" shrinkToFit="1"/>
    </xf>
    <xf numFmtId="0" fontId="40" fillId="0" borderId="49" xfId="1338" applyFont="1" applyBorder="1" applyAlignment="1">
      <alignment horizontal="center" vertical="center" shrinkToFit="1"/>
    </xf>
    <xf numFmtId="0" fontId="40" fillId="0" borderId="55" xfId="1338" applyFont="1" applyBorder="1" applyAlignment="1">
      <alignment horizontal="center" vertical="center" shrinkToFit="1"/>
    </xf>
    <xf numFmtId="178" fontId="40" fillId="0" borderId="65" xfId="851" applyNumberFormat="1" applyFont="1" applyBorder="1" applyAlignment="1">
      <alignment horizontal="right" vertical="center" shrinkToFit="1"/>
    </xf>
    <xf numFmtId="179" fontId="40" fillId="0" borderId="64" xfId="706" applyNumberFormat="1" applyFont="1" applyFill="1" applyBorder="1" applyAlignment="1">
      <alignment horizontal="right" vertical="center" shrinkToFit="1"/>
    </xf>
    <xf numFmtId="0" fontId="39" fillId="0" borderId="28" xfId="0" applyFont="1" applyFill="1" applyBorder="1" applyAlignment="1">
      <alignment vertical="center" wrapText="1"/>
    </xf>
    <xf numFmtId="0" fontId="39" fillId="0" borderId="20" xfId="0" applyFont="1" applyFill="1" applyBorder="1">
      <alignment vertical="center"/>
    </xf>
    <xf numFmtId="0" fontId="39" fillId="0" borderId="28" xfId="0" applyFont="1" applyFill="1" applyBorder="1" applyAlignment="1">
      <alignment vertical="center"/>
    </xf>
    <xf numFmtId="0" fontId="41" fillId="0" borderId="3" xfId="0" applyFont="1" applyBorder="1">
      <alignment vertical="center"/>
    </xf>
    <xf numFmtId="179" fontId="39" fillId="0" borderId="0" xfId="0" applyNumberFormat="1" applyFont="1" applyFill="1" applyBorder="1">
      <alignment vertical="center"/>
    </xf>
    <xf numFmtId="0" fontId="39" fillId="0" borderId="3" xfId="0" applyFont="1" applyFill="1" applyBorder="1">
      <alignment vertical="center"/>
    </xf>
    <xf numFmtId="0" fontId="50" fillId="0" borderId="0" xfId="1554" applyFont="1" applyAlignment="1">
      <alignment vertical="center"/>
    </xf>
    <xf numFmtId="0" fontId="38" fillId="0" borderId="24" xfId="1553" applyFont="1" applyBorder="1">
      <alignment vertical="center"/>
    </xf>
    <xf numFmtId="0" fontId="38" fillId="0" borderId="67" xfId="1553" applyFont="1" applyBorder="1">
      <alignment vertical="center"/>
    </xf>
    <xf numFmtId="0" fontId="5" fillId="0" borderId="31" xfId="1553" applyFont="1" applyBorder="1">
      <alignment vertical="center"/>
    </xf>
    <xf numFmtId="0" fontId="5" fillId="0" borderId="28" xfId="1553" applyFont="1" applyBorder="1">
      <alignment vertical="center"/>
    </xf>
    <xf numFmtId="0" fontId="5" fillId="0" borderId="28" xfId="1553" applyFont="1" applyBorder="1" applyAlignment="1">
      <alignment horizontal="center" vertical="center"/>
    </xf>
    <xf numFmtId="0" fontId="37" fillId="0" borderId="28" xfId="1553" applyFont="1" applyBorder="1">
      <alignment vertical="center"/>
    </xf>
    <xf numFmtId="0" fontId="38" fillId="0" borderId="25" xfId="1553" applyFont="1" applyBorder="1">
      <alignment vertical="center"/>
    </xf>
    <xf numFmtId="0" fontId="42" fillId="0" borderId="0" xfId="1328" applyNumberFormat="1" applyFont="1" applyBorder="1" applyAlignment="1">
      <alignment vertical="center"/>
    </xf>
    <xf numFmtId="0" fontId="42" fillId="0" borderId="0" xfId="1328" applyFont="1" applyBorder="1" applyAlignment="1">
      <alignment horizontal="center" vertical="center"/>
    </xf>
    <xf numFmtId="0" fontId="42" fillId="0" borderId="0" xfId="1328" applyFont="1" applyBorder="1" applyAlignment="1">
      <alignment horizontal="left" vertical="center"/>
    </xf>
    <xf numFmtId="0" fontId="39" fillId="0" borderId="3" xfId="1386" applyFont="1" applyFill="1" applyBorder="1" applyAlignment="1">
      <alignment vertical="center"/>
    </xf>
    <xf numFmtId="0" fontId="39" fillId="0" borderId="3" xfId="1386" applyFont="1" applyBorder="1" applyAlignment="1">
      <alignment vertical="center"/>
    </xf>
    <xf numFmtId="0" fontId="39" fillId="0" borderId="0" xfId="0" applyFont="1" applyFill="1" applyBorder="1" applyAlignment="1">
      <alignment vertical="center"/>
    </xf>
    <xf numFmtId="0" fontId="41" fillId="0" borderId="0" xfId="0" applyFont="1" applyFill="1">
      <alignment vertical="center"/>
    </xf>
    <xf numFmtId="0" fontId="39" fillId="0" borderId="0" xfId="0" applyFont="1" applyFill="1">
      <alignment vertical="center"/>
    </xf>
    <xf numFmtId="0" fontId="41" fillId="0" borderId="84" xfId="0" applyFont="1" applyBorder="1">
      <alignment vertical="center"/>
    </xf>
    <xf numFmtId="0" fontId="41" fillId="0" borderId="85" xfId="0" applyFont="1" applyBorder="1">
      <alignment vertical="center"/>
    </xf>
    <xf numFmtId="0" fontId="41" fillId="0" borderId="86" xfId="0" applyFont="1" applyBorder="1">
      <alignment vertical="center"/>
    </xf>
    <xf numFmtId="0" fontId="41" fillId="0" borderId="87" xfId="0" applyFont="1" applyBorder="1">
      <alignment vertical="center"/>
    </xf>
    <xf numFmtId="0" fontId="41" fillId="30" borderId="3" xfId="0" applyFont="1" applyFill="1" applyBorder="1">
      <alignment vertical="center"/>
    </xf>
    <xf numFmtId="179" fontId="41" fillId="0" borderId="0" xfId="1594" applyNumberFormat="1" applyFont="1" applyBorder="1">
      <alignment vertical="center"/>
    </xf>
    <xf numFmtId="0" fontId="41" fillId="0" borderId="0" xfId="0" applyFont="1" applyBorder="1" applyAlignment="1">
      <alignment vertical="center"/>
    </xf>
    <xf numFmtId="179" fontId="41" fillId="0" borderId="0" xfId="1594" applyNumberFormat="1" applyFont="1" applyBorder="1" applyAlignment="1">
      <alignment vertical="center"/>
    </xf>
    <xf numFmtId="0" fontId="41" fillId="0" borderId="88" xfId="0" applyFont="1" applyBorder="1" applyAlignment="1">
      <alignment vertical="center"/>
    </xf>
    <xf numFmtId="0" fontId="41" fillId="31" borderId="3" xfId="0" applyFont="1" applyFill="1" applyBorder="1">
      <alignment vertical="center"/>
    </xf>
    <xf numFmtId="0" fontId="41" fillId="32" borderId="3" xfId="0" applyFont="1" applyFill="1" applyBorder="1">
      <alignment vertical="center"/>
    </xf>
    <xf numFmtId="0" fontId="41" fillId="33" borderId="3" xfId="0" applyFont="1" applyFill="1" applyBorder="1">
      <alignment vertical="center"/>
    </xf>
    <xf numFmtId="0" fontId="41" fillId="34" borderId="3" xfId="0" applyFont="1" applyFill="1" applyBorder="1">
      <alignment vertical="center"/>
    </xf>
    <xf numFmtId="0" fontId="41" fillId="0" borderId="89" xfId="0" applyFont="1" applyBorder="1">
      <alignment vertical="center"/>
    </xf>
    <xf numFmtId="0" fontId="41" fillId="0" borderId="90" xfId="0" applyFont="1" applyBorder="1">
      <alignment vertical="center"/>
    </xf>
    <xf numFmtId="0" fontId="41" fillId="0" borderId="91" xfId="0" applyFont="1" applyBorder="1" applyAlignment="1">
      <alignment vertical="center"/>
    </xf>
    <xf numFmtId="0" fontId="41" fillId="0" borderId="88" xfId="0" applyFont="1" applyBorder="1">
      <alignment vertical="center"/>
    </xf>
    <xf numFmtId="0" fontId="41" fillId="0" borderId="91" xfId="0" applyFont="1" applyBorder="1">
      <alignment vertical="center"/>
    </xf>
    <xf numFmtId="178" fontId="39" fillId="0" borderId="7" xfId="0" applyNumberFormat="1" applyFont="1" applyFill="1" applyBorder="1" applyAlignment="1">
      <alignment horizontal="right" vertical="center" shrinkToFit="1"/>
    </xf>
    <xf numFmtId="10" fontId="45" fillId="0" borderId="30" xfId="1337" applyNumberFormat="1" applyFont="1" applyFill="1" applyBorder="1" applyAlignment="1">
      <alignment vertical="center"/>
    </xf>
    <xf numFmtId="0" fontId="42" fillId="0" borderId="30" xfId="1337" applyFont="1" applyBorder="1" applyAlignment="1">
      <alignment vertical="center"/>
    </xf>
    <xf numFmtId="0" fontId="44" fillId="0" borderId="30" xfId="1337" applyFont="1" applyBorder="1">
      <alignment vertical="center"/>
    </xf>
    <xf numFmtId="0" fontId="42" fillId="0" borderId="66" xfId="1337" applyFont="1" applyBorder="1" applyAlignment="1">
      <alignment horizontal="center" vertical="center"/>
    </xf>
    <xf numFmtId="10" fontId="45" fillId="0" borderId="30" xfId="1337" applyNumberFormat="1" applyFont="1" applyFill="1" applyBorder="1" applyAlignment="1">
      <alignment horizontal="left" vertical="center"/>
    </xf>
    <xf numFmtId="0" fontId="45" fillId="0" borderId="30" xfId="1337" applyFont="1" applyBorder="1">
      <alignment vertical="center"/>
    </xf>
    <xf numFmtId="0" fontId="45" fillId="0" borderId="30" xfId="1337" applyFont="1" applyFill="1" applyBorder="1" applyAlignment="1">
      <alignment horizontal="right" vertical="center"/>
    </xf>
    <xf numFmtId="0" fontId="45" fillId="0" borderId="24" xfId="1337" applyFont="1" applyBorder="1" applyAlignment="1">
      <alignment horizontal="right" vertical="center"/>
    </xf>
    <xf numFmtId="0" fontId="45" fillId="0" borderId="66" xfId="1337" applyFont="1" applyBorder="1">
      <alignment vertical="center"/>
    </xf>
    <xf numFmtId="0" fontId="45" fillId="0" borderId="0" xfId="1337" applyFont="1" applyBorder="1">
      <alignment vertical="center"/>
    </xf>
    <xf numFmtId="10" fontId="45" fillId="0" borderId="0" xfId="1337" applyNumberFormat="1" applyFont="1" applyFill="1" applyBorder="1" applyAlignment="1">
      <alignment vertical="center"/>
    </xf>
    <xf numFmtId="0" fontId="45" fillId="0" borderId="67" xfId="1337" applyFont="1" applyBorder="1">
      <alignment vertical="center"/>
    </xf>
    <xf numFmtId="179" fontId="43" fillId="0" borderId="0" xfId="1337" applyNumberFormat="1" applyFont="1" applyFill="1" applyBorder="1" applyAlignment="1">
      <alignment horizontal="left" vertical="center"/>
    </xf>
    <xf numFmtId="0" fontId="45" fillId="0" borderId="0" xfId="1337" applyFont="1" applyFill="1" applyBorder="1">
      <alignment vertical="center"/>
    </xf>
    <xf numFmtId="179" fontId="43" fillId="0" borderId="68" xfId="1337" applyNumberFormat="1" applyFont="1" applyFill="1" applyBorder="1" applyAlignment="1">
      <alignment horizontal="left" vertical="center"/>
    </xf>
    <xf numFmtId="10" fontId="45" fillId="0" borderId="69" xfId="1337" applyNumberFormat="1" applyFont="1" applyFill="1" applyBorder="1" applyAlignment="1">
      <alignment vertical="center"/>
    </xf>
    <xf numFmtId="179" fontId="43" fillId="0" borderId="67" xfId="1337" applyNumberFormat="1" applyFont="1" applyFill="1" applyBorder="1" applyAlignment="1">
      <alignment horizontal="left" vertical="center"/>
    </xf>
    <xf numFmtId="0" fontId="45" fillId="0" borderId="0" xfId="1337" applyFont="1" applyFill="1" applyBorder="1" applyAlignment="1">
      <alignment vertical="center" wrapText="1"/>
    </xf>
    <xf numFmtId="10" fontId="45" fillId="0" borderId="66" xfId="1337" applyNumberFormat="1" applyFont="1" applyFill="1" applyBorder="1" applyAlignment="1">
      <alignment vertical="center" wrapText="1"/>
    </xf>
    <xf numFmtId="10" fontId="45" fillId="0" borderId="66" xfId="1337" applyNumberFormat="1" applyFont="1" applyFill="1" applyBorder="1" applyAlignment="1">
      <alignment horizontal="left" vertical="center" wrapText="1"/>
    </xf>
    <xf numFmtId="10" fontId="45" fillId="0" borderId="67" xfId="1337" applyNumberFormat="1" applyFont="1" applyFill="1" applyBorder="1" applyAlignment="1">
      <alignment horizontal="left" vertical="center" wrapText="1"/>
    </xf>
    <xf numFmtId="10" fontId="45" fillId="0" borderId="67" xfId="1337" applyNumberFormat="1" applyFont="1" applyFill="1" applyBorder="1" applyAlignment="1">
      <alignment vertical="center"/>
    </xf>
    <xf numFmtId="10" fontId="45" fillId="0" borderId="0" xfId="1337" applyNumberFormat="1" applyFont="1" applyFill="1" applyBorder="1" applyAlignment="1">
      <alignment vertical="center" wrapText="1"/>
    </xf>
    <xf numFmtId="181" fontId="45" fillId="0" borderId="67" xfId="1337" applyNumberFormat="1" applyFont="1" applyFill="1" applyBorder="1" applyAlignment="1">
      <alignment vertical="center"/>
    </xf>
    <xf numFmtId="181" fontId="45" fillId="0" borderId="0" xfId="1337" applyNumberFormat="1" applyFont="1" applyFill="1" applyBorder="1" applyAlignment="1">
      <alignment vertical="center"/>
    </xf>
    <xf numFmtId="38" fontId="45" fillId="0" borderId="66" xfId="853" applyFont="1" applyFill="1" applyBorder="1" applyAlignment="1">
      <alignment horizontal="right" vertical="center"/>
    </xf>
    <xf numFmtId="38" fontId="45" fillId="0" borderId="67" xfId="853" applyFont="1" applyFill="1" applyBorder="1" applyAlignment="1">
      <alignment horizontal="right" vertical="center"/>
    </xf>
    <xf numFmtId="10" fontId="45" fillId="0" borderId="31" xfId="1337" applyNumberFormat="1" applyFont="1" applyFill="1" applyBorder="1" applyAlignment="1">
      <alignment vertical="center"/>
    </xf>
    <xf numFmtId="10" fontId="45" fillId="0" borderId="25" xfId="1337" applyNumberFormat="1" applyFont="1" applyFill="1" applyBorder="1" applyAlignment="1">
      <alignment vertical="center"/>
    </xf>
    <xf numFmtId="0" fontId="45" fillId="0" borderId="70" xfId="1337" applyFont="1" applyBorder="1">
      <alignment vertical="center"/>
    </xf>
    <xf numFmtId="0" fontId="45" fillId="0" borderId="31" xfId="1337" applyFont="1" applyBorder="1">
      <alignment vertical="center"/>
    </xf>
    <xf numFmtId="0" fontId="45" fillId="0" borderId="28" xfId="1337" applyFont="1" applyBorder="1">
      <alignment vertical="center"/>
    </xf>
    <xf numFmtId="0" fontId="45" fillId="0" borderId="25" xfId="1337" applyFont="1" applyBorder="1">
      <alignment vertical="center"/>
    </xf>
    <xf numFmtId="0" fontId="42" fillId="0" borderId="31" xfId="1337" applyFont="1" applyBorder="1" applyAlignment="1">
      <alignment horizontal="center" vertical="center"/>
    </xf>
    <xf numFmtId="0" fontId="42" fillId="0" borderId="28" xfId="1337" applyFont="1" applyBorder="1" applyAlignment="1">
      <alignment horizontal="center" vertical="center"/>
    </xf>
    <xf numFmtId="0" fontId="42" fillId="0" borderId="28" xfId="1337" applyFont="1" applyBorder="1" applyAlignment="1">
      <alignment vertical="center"/>
    </xf>
    <xf numFmtId="0" fontId="44" fillId="0" borderId="28" xfId="1337" applyFont="1" applyBorder="1">
      <alignment vertical="center"/>
    </xf>
    <xf numFmtId="10" fontId="45" fillId="0" borderId="30" xfId="1553" applyNumberFormat="1" applyFont="1" applyFill="1" applyBorder="1" applyAlignment="1">
      <alignment vertical="center"/>
    </xf>
    <xf numFmtId="178" fontId="45" fillId="0" borderId="17" xfId="853" applyNumberFormat="1" applyFont="1" applyFill="1" applyBorder="1" applyAlignment="1">
      <alignment vertical="center"/>
    </xf>
    <xf numFmtId="0" fontId="45" fillId="0" borderId="30" xfId="1553" applyFont="1" applyBorder="1">
      <alignment vertical="center"/>
    </xf>
    <xf numFmtId="0" fontId="45" fillId="0" borderId="30" xfId="1553" applyFont="1" applyBorder="1" applyAlignment="1">
      <alignment horizontal="center" vertical="center"/>
    </xf>
    <xf numFmtId="0" fontId="42" fillId="0" borderId="30" xfId="1553" applyFont="1" applyBorder="1">
      <alignment vertical="center"/>
    </xf>
    <xf numFmtId="0" fontId="45" fillId="0" borderId="66" xfId="1553" applyFont="1" applyBorder="1">
      <alignment vertical="center"/>
    </xf>
    <xf numFmtId="10" fontId="45" fillId="0" borderId="30" xfId="1553" applyNumberFormat="1" applyFont="1" applyFill="1" applyBorder="1" applyAlignment="1">
      <alignment horizontal="left" vertical="center"/>
    </xf>
    <xf numFmtId="0" fontId="45" fillId="0" borderId="30" xfId="1553" applyFont="1" applyFill="1" applyBorder="1" applyAlignment="1">
      <alignment horizontal="right" vertical="center"/>
    </xf>
    <xf numFmtId="0" fontId="45" fillId="0" borderId="24" xfId="1553" applyFont="1" applyBorder="1" applyAlignment="1">
      <alignment horizontal="right" vertical="center"/>
    </xf>
    <xf numFmtId="0" fontId="45" fillId="0" borderId="0" xfId="1553" applyFont="1" applyBorder="1">
      <alignment vertical="center"/>
    </xf>
    <xf numFmtId="10" fontId="45" fillId="0" borderId="0" xfId="1553" applyNumberFormat="1" applyFont="1" applyFill="1" applyBorder="1" applyAlignment="1">
      <alignment vertical="center"/>
    </xf>
    <xf numFmtId="0" fontId="45" fillId="0" borderId="67" xfId="1553" applyFont="1" applyBorder="1">
      <alignment vertical="center"/>
    </xf>
    <xf numFmtId="179" fontId="43" fillId="0" borderId="0" xfId="1553" applyNumberFormat="1" applyFont="1" applyFill="1" applyBorder="1" applyAlignment="1">
      <alignment horizontal="left" vertical="center"/>
    </xf>
    <xf numFmtId="0" fontId="45" fillId="0" borderId="0" xfId="1553" applyFont="1" applyFill="1" applyBorder="1">
      <alignment vertical="center"/>
    </xf>
    <xf numFmtId="0" fontId="45" fillId="0" borderId="71" xfId="1553" applyNumberFormat="1" applyFont="1" applyBorder="1">
      <alignment vertical="center"/>
    </xf>
    <xf numFmtId="0" fontId="45" fillId="0" borderId="72" xfId="1553" applyFont="1" applyBorder="1">
      <alignment vertical="center"/>
    </xf>
    <xf numFmtId="0" fontId="45" fillId="0" borderId="73" xfId="1553" applyFont="1" applyBorder="1">
      <alignment vertical="center"/>
    </xf>
    <xf numFmtId="10" fontId="45" fillId="0" borderId="66" xfId="1553" applyNumberFormat="1" applyFont="1" applyFill="1" applyBorder="1" applyAlignment="1">
      <alignment horizontal="center" vertical="center" shrinkToFit="1"/>
    </xf>
    <xf numFmtId="10" fontId="45" fillId="0" borderId="0" xfId="1553" applyNumberFormat="1" applyFont="1" applyFill="1" applyBorder="1" applyAlignment="1">
      <alignment horizontal="center" vertical="center" shrinkToFit="1"/>
    </xf>
    <xf numFmtId="179" fontId="43" fillId="0" borderId="67" xfId="1553" applyNumberFormat="1" applyFont="1" applyFill="1" applyBorder="1" applyAlignment="1">
      <alignment horizontal="left" vertical="center"/>
    </xf>
    <xf numFmtId="0" fontId="45" fillId="0" borderId="74" xfId="1553" applyFont="1" applyBorder="1">
      <alignment vertical="center"/>
    </xf>
    <xf numFmtId="0" fontId="45" fillId="0" borderId="75" xfId="1553" applyFont="1" applyBorder="1">
      <alignment vertical="center"/>
    </xf>
    <xf numFmtId="10" fontId="45" fillId="0" borderId="69" xfId="1553" applyNumberFormat="1" applyFont="1" applyFill="1" applyBorder="1" applyAlignment="1">
      <alignment vertical="center"/>
    </xf>
    <xf numFmtId="0" fontId="45" fillId="0" borderId="0" xfId="1553" applyFont="1" applyFill="1" applyBorder="1" applyAlignment="1">
      <alignment vertical="center"/>
    </xf>
    <xf numFmtId="177" fontId="45" fillId="0" borderId="0" xfId="1553" applyNumberFormat="1" applyFont="1" applyFill="1" applyBorder="1" applyAlignment="1">
      <alignment vertical="center" wrapText="1"/>
    </xf>
    <xf numFmtId="10" fontId="45" fillId="0" borderId="66" xfId="1553" applyNumberFormat="1" applyFont="1" applyFill="1" applyBorder="1" applyAlignment="1">
      <alignment vertical="center" wrapText="1"/>
    </xf>
    <xf numFmtId="10" fontId="45" fillId="0" borderId="66" xfId="1553" applyNumberFormat="1" applyFont="1" applyFill="1" applyBorder="1" applyAlignment="1">
      <alignment horizontal="left" vertical="center" wrapText="1"/>
    </xf>
    <xf numFmtId="10" fontId="45" fillId="0" borderId="67" xfId="1553" applyNumberFormat="1" applyFont="1" applyFill="1" applyBorder="1" applyAlignment="1">
      <alignment horizontal="left" vertical="center" wrapText="1"/>
    </xf>
    <xf numFmtId="10" fontId="45" fillId="0" borderId="67" xfId="1553" applyNumberFormat="1" applyFont="1" applyFill="1" applyBorder="1" applyAlignment="1">
      <alignment vertical="center"/>
    </xf>
    <xf numFmtId="10" fontId="45" fillId="0" borderId="0" xfId="1553" applyNumberFormat="1" applyFont="1" applyFill="1" applyBorder="1" applyAlignment="1">
      <alignment vertical="center" wrapText="1"/>
    </xf>
    <xf numFmtId="181" fontId="45" fillId="0" borderId="0" xfId="1553" applyNumberFormat="1" applyFont="1" applyFill="1" applyBorder="1" applyAlignment="1">
      <alignment vertical="center"/>
    </xf>
    <xf numFmtId="181" fontId="45" fillId="0" borderId="67" xfId="1553" applyNumberFormat="1" applyFont="1" applyFill="1" applyBorder="1" applyAlignment="1">
      <alignment vertical="center"/>
    </xf>
    <xf numFmtId="10" fontId="40" fillId="0" borderId="0" xfId="1553" applyNumberFormat="1" applyFont="1" applyFill="1" applyBorder="1" applyAlignment="1">
      <alignment vertical="center" wrapText="1"/>
    </xf>
    <xf numFmtId="10" fontId="45" fillId="0" borderId="31" xfId="1553" applyNumberFormat="1" applyFont="1" applyFill="1" applyBorder="1" applyAlignment="1">
      <alignment vertical="center"/>
    </xf>
    <xf numFmtId="10" fontId="45" fillId="0" borderId="28" xfId="1553" applyNumberFormat="1" applyFont="1" applyFill="1" applyBorder="1" applyAlignment="1">
      <alignment vertical="center"/>
    </xf>
    <xf numFmtId="0" fontId="45" fillId="0" borderId="25" xfId="1553" applyFont="1" applyBorder="1">
      <alignment vertical="center"/>
    </xf>
    <xf numFmtId="0" fontId="45" fillId="0" borderId="70" xfId="1553" applyFont="1" applyBorder="1">
      <alignment vertical="center"/>
    </xf>
    <xf numFmtId="10" fontId="45" fillId="0" borderId="25" xfId="1553" applyNumberFormat="1" applyFont="1" applyFill="1" applyBorder="1" applyAlignment="1">
      <alignment vertical="center"/>
    </xf>
    <xf numFmtId="0" fontId="45" fillId="0" borderId="31" xfId="1553" applyFont="1" applyBorder="1">
      <alignment vertical="center"/>
    </xf>
    <xf numFmtId="0" fontId="45" fillId="0" borderId="28" xfId="1553" applyFont="1" applyBorder="1">
      <alignment vertical="center"/>
    </xf>
    <xf numFmtId="179" fontId="39" fillId="0" borderId="83" xfId="0" applyNumberFormat="1" applyFont="1" applyFill="1" applyBorder="1" applyAlignment="1">
      <alignment horizontal="right" vertical="center"/>
    </xf>
    <xf numFmtId="179" fontId="39" fillId="0" borderId="3" xfId="0" applyNumberFormat="1" applyFont="1" applyBorder="1" applyAlignment="1">
      <alignment horizontal="right" vertical="center"/>
    </xf>
    <xf numFmtId="178" fontId="39" fillId="0" borderId="3" xfId="0" applyNumberFormat="1" applyFont="1" applyBorder="1" applyAlignment="1">
      <alignment horizontal="right" vertical="center"/>
    </xf>
    <xf numFmtId="179" fontId="39" fillId="0" borderId="3" xfId="0" applyNumberFormat="1" applyFont="1" applyFill="1" applyBorder="1" applyAlignment="1">
      <alignment horizontal="right" vertical="center"/>
    </xf>
    <xf numFmtId="178" fontId="40" fillId="0" borderId="29" xfId="1386" applyNumberFormat="1" applyFont="1" applyFill="1" applyBorder="1" applyAlignment="1">
      <alignment horizontal="right" vertical="center" shrinkToFit="1"/>
    </xf>
    <xf numFmtId="178" fontId="40" fillId="0" borderId="3" xfId="1386" applyNumberFormat="1" applyFont="1" applyFill="1" applyBorder="1" applyAlignment="1">
      <alignment horizontal="right" vertical="center" shrinkToFit="1"/>
    </xf>
    <xf numFmtId="178" fontId="40" fillId="0" borderId="0" xfId="0" applyNumberFormat="1" applyFont="1" applyFill="1" applyAlignment="1">
      <alignment horizontal="right" vertical="center" shrinkToFit="1"/>
    </xf>
    <xf numFmtId="178" fontId="40" fillId="0" borderId="6" xfId="0" applyNumberFormat="1" applyFont="1" applyFill="1" applyBorder="1" applyAlignment="1">
      <alignment horizontal="right" vertical="center" shrinkToFit="1"/>
    </xf>
    <xf numFmtId="178" fontId="40" fillId="0" borderId="7" xfId="0" applyNumberFormat="1" applyFont="1" applyFill="1" applyBorder="1" applyAlignment="1">
      <alignment horizontal="right" vertical="center" shrinkToFit="1"/>
    </xf>
    <xf numFmtId="0" fontId="45" fillId="0" borderId="29" xfId="1337" applyNumberFormat="1" applyFont="1" applyFill="1" applyBorder="1" applyAlignment="1">
      <alignment vertical="center"/>
    </xf>
    <xf numFmtId="0" fontId="44" fillId="28" borderId="4" xfId="0" applyFont="1" applyFill="1" applyBorder="1" applyAlignment="1">
      <alignment horizontal="center" vertical="center" wrapText="1"/>
    </xf>
    <xf numFmtId="0" fontId="53" fillId="0" borderId="29" xfId="1553" applyNumberFormat="1" applyFont="1" applyFill="1" applyBorder="1" applyAlignment="1">
      <alignment vertical="center"/>
    </xf>
    <xf numFmtId="179" fontId="43" fillId="0" borderId="31" xfId="1553" applyNumberFormat="1" applyFont="1" applyFill="1" applyBorder="1" applyAlignment="1">
      <alignment horizontal="left" vertical="center" shrinkToFit="1"/>
    </xf>
    <xf numFmtId="179" fontId="43" fillId="0" borderId="0" xfId="1553" applyNumberFormat="1" applyFont="1" applyFill="1" applyBorder="1" applyAlignment="1">
      <alignment horizontal="left" vertical="center" shrinkToFit="1"/>
    </xf>
    <xf numFmtId="179" fontId="43" fillId="0" borderId="67" xfId="1553" applyNumberFormat="1" applyFont="1" applyFill="1" applyBorder="1" applyAlignment="1">
      <alignment horizontal="left" vertical="center" shrinkToFit="1"/>
    </xf>
    <xf numFmtId="0" fontId="39" fillId="0" borderId="4" xfId="0" applyFont="1" applyBorder="1" applyAlignment="1">
      <alignment horizontal="center" vertical="center" wrapText="1"/>
    </xf>
    <xf numFmtId="0" fontId="40" fillId="28" borderId="36" xfId="1" applyNumberFormat="1" applyFont="1" applyFill="1" applyBorder="1" applyAlignment="1">
      <alignment horizontal="center" vertical="center" shrinkToFit="1"/>
    </xf>
    <xf numFmtId="0" fontId="40" fillId="28" borderId="3" xfId="1" applyNumberFormat="1" applyFont="1" applyFill="1" applyBorder="1" applyAlignment="1">
      <alignment horizontal="center" vertical="center"/>
    </xf>
    <xf numFmtId="0" fontId="40" fillId="28" borderId="43" xfId="1" applyNumberFormat="1" applyFont="1" applyFill="1" applyBorder="1" applyAlignment="1">
      <alignment horizontal="center" vertical="center" shrinkToFit="1"/>
    </xf>
    <xf numFmtId="178" fontId="40" fillId="0" borderId="32" xfId="0" applyNumberFormat="1" applyFont="1" applyFill="1" applyBorder="1" applyAlignment="1">
      <alignment horizontal="right" vertical="center" shrinkToFit="1"/>
    </xf>
    <xf numFmtId="0" fontId="39" fillId="0" borderId="3" xfId="0" applyFont="1" applyFill="1" applyBorder="1" applyAlignment="1">
      <alignment horizontal="center" vertical="center" shrinkToFit="1"/>
    </xf>
    <xf numFmtId="0" fontId="40" fillId="0" borderId="3" xfId="1147" applyFont="1" applyFill="1" applyBorder="1" applyAlignment="1" applyProtection="1">
      <alignment vertical="center"/>
      <protection locked="0"/>
    </xf>
    <xf numFmtId="178" fontId="40" fillId="0" borderId="4" xfId="1386" applyNumberFormat="1" applyFont="1" applyFill="1" applyBorder="1" applyAlignment="1">
      <alignment horizontal="right" vertical="center" shrinkToFit="1"/>
    </xf>
    <xf numFmtId="179" fontId="39" fillId="0" borderId="3" xfId="0" applyNumberFormat="1" applyFont="1" applyFill="1" applyBorder="1">
      <alignment vertical="center"/>
    </xf>
    <xf numFmtId="178" fontId="39" fillId="0" borderId="3" xfId="0" applyNumberFormat="1" applyFont="1" applyFill="1" applyBorder="1" applyAlignment="1">
      <alignment horizontal="right" vertical="center"/>
    </xf>
    <xf numFmtId="179" fontId="41" fillId="0" borderId="0" xfId="0" applyNumberFormat="1" applyFont="1" applyFill="1">
      <alignment vertical="center"/>
    </xf>
    <xf numFmtId="180" fontId="41" fillId="0" borderId="0" xfId="0" applyNumberFormat="1" applyFont="1" applyFill="1">
      <alignment vertical="center"/>
    </xf>
    <xf numFmtId="178" fontId="41" fillId="0" borderId="0" xfId="0" applyNumberFormat="1" applyFont="1" applyFill="1">
      <alignment vertical="center"/>
    </xf>
    <xf numFmtId="179" fontId="39" fillId="0" borderId="21" xfId="0" applyNumberFormat="1" applyFont="1" applyFill="1" applyBorder="1" applyAlignment="1">
      <alignment horizontal="right" vertical="center" shrinkToFit="1"/>
    </xf>
    <xf numFmtId="179" fontId="39" fillId="0" borderId="20" xfId="0" applyNumberFormat="1" applyFont="1" applyFill="1" applyBorder="1" applyAlignment="1">
      <alignment horizontal="right" vertical="center" shrinkToFit="1"/>
    </xf>
    <xf numFmtId="179" fontId="39" fillId="0" borderId="26" xfId="0" applyNumberFormat="1" applyFont="1" applyFill="1" applyBorder="1" applyAlignment="1">
      <alignment horizontal="right" vertical="center" shrinkToFit="1"/>
    </xf>
    <xf numFmtId="179" fontId="39" fillId="0" borderId="25" xfId="0" applyNumberFormat="1" applyFont="1" applyFill="1" applyBorder="1" applyAlignment="1">
      <alignment horizontal="right" vertical="center" shrinkToFit="1"/>
    </xf>
    <xf numFmtId="178" fontId="41" fillId="0" borderId="0" xfId="0" applyNumberFormat="1" applyFont="1" applyFill="1" applyBorder="1">
      <alignment vertical="center"/>
    </xf>
    <xf numFmtId="180" fontId="41" fillId="0" borderId="0" xfId="0" applyNumberFormat="1" applyFont="1" applyFill="1" applyBorder="1">
      <alignment vertical="center"/>
    </xf>
    <xf numFmtId="182" fontId="40" fillId="0" borderId="29" xfId="1386" applyNumberFormat="1" applyFont="1" applyFill="1" applyBorder="1" applyAlignment="1">
      <alignment horizontal="right" vertical="center" shrinkToFit="1"/>
    </xf>
    <xf numFmtId="182" fontId="40" fillId="0" borderId="3" xfId="1386" applyNumberFormat="1" applyFont="1" applyFill="1" applyBorder="1" applyAlignment="1">
      <alignment horizontal="right" vertical="center" shrinkToFit="1"/>
    </xf>
    <xf numFmtId="182" fontId="40" fillId="0" borderId="0" xfId="0" applyNumberFormat="1" applyFont="1" applyFill="1" applyAlignment="1">
      <alignment horizontal="right" vertical="center" shrinkToFit="1"/>
    </xf>
    <xf numFmtId="182" fontId="39" fillId="0" borderId="4" xfId="0" applyNumberFormat="1" applyFont="1" applyFill="1" applyBorder="1" applyAlignment="1">
      <alignment horizontal="right" vertical="center" shrinkToFit="1"/>
    </xf>
    <xf numFmtId="182" fontId="40" fillId="0" borderId="3" xfId="0" applyNumberFormat="1" applyFont="1" applyFill="1" applyBorder="1" applyAlignment="1">
      <alignment horizontal="right" vertical="center" shrinkToFit="1"/>
    </xf>
    <xf numFmtId="182" fontId="40" fillId="0" borderId="4" xfId="1386" applyNumberFormat="1" applyFont="1" applyFill="1" applyBorder="1" applyAlignment="1">
      <alignment horizontal="right" vertical="center" shrinkToFit="1"/>
    </xf>
    <xf numFmtId="0" fontId="40" fillId="0" borderId="36" xfId="1337" applyFont="1" applyBorder="1" applyAlignment="1">
      <alignment vertical="center" shrinkToFit="1"/>
    </xf>
    <xf numFmtId="0" fontId="40" fillId="0" borderId="17" xfId="1337" applyFont="1" applyBorder="1" applyAlignment="1">
      <alignment vertical="center" shrinkToFit="1"/>
    </xf>
    <xf numFmtId="0" fontId="40" fillId="0" borderId="18" xfId="1337" applyFont="1" applyBorder="1" applyAlignment="1">
      <alignment vertical="center" shrinkToFit="1"/>
    </xf>
    <xf numFmtId="0" fontId="40" fillId="28" borderId="33" xfId="1337" applyFont="1" applyFill="1" applyBorder="1" applyAlignment="1">
      <alignment horizontal="center" vertical="center" shrinkToFit="1"/>
    </xf>
    <xf numFmtId="0" fontId="40" fillId="28" borderId="34" xfId="1337" applyFont="1" applyFill="1" applyBorder="1" applyAlignment="1">
      <alignment horizontal="center" vertical="center" shrinkToFit="1"/>
    </xf>
    <xf numFmtId="0" fontId="40" fillId="28" borderId="35" xfId="1337" applyFont="1" applyFill="1" applyBorder="1" applyAlignment="1">
      <alignment horizontal="center" vertical="center" shrinkToFit="1"/>
    </xf>
    <xf numFmtId="0" fontId="40" fillId="28" borderId="39" xfId="1337" applyFont="1" applyFill="1" applyBorder="1" applyAlignment="1">
      <alignment horizontal="center" vertical="center" shrinkToFit="1"/>
    </xf>
    <xf numFmtId="0" fontId="40" fillId="28" borderId="40" xfId="1337" applyFont="1" applyFill="1" applyBorder="1" applyAlignment="1">
      <alignment horizontal="center" vertical="center" shrinkToFit="1"/>
    </xf>
    <xf numFmtId="0" fontId="40" fillId="28" borderId="41" xfId="1337" applyFont="1" applyFill="1" applyBorder="1" applyAlignment="1">
      <alignment horizontal="center" vertical="center" shrinkToFit="1"/>
    </xf>
    <xf numFmtId="0" fontId="40" fillId="28" borderId="37" xfId="1" applyNumberFormat="1" applyFont="1" applyFill="1" applyBorder="1" applyAlignment="1">
      <alignment horizontal="center" vertical="center" shrinkToFit="1"/>
    </xf>
    <xf numFmtId="0" fontId="40" fillId="28" borderId="38" xfId="1" applyNumberFormat="1" applyFont="1" applyFill="1" applyBorder="1" applyAlignment="1">
      <alignment horizontal="center" vertical="center" shrinkToFit="1"/>
    </xf>
    <xf numFmtId="0" fontId="40" fillId="0" borderId="31" xfId="1337" applyFont="1" applyFill="1" applyBorder="1" applyAlignment="1">
      <alignment vertical="center" shrinkToFit="1"/>
    </xf>
    <xf numFmtId="0" fontId="40" fillId="0" borderId="28" xfId="1337" applyFont="1" applyFill="1" applyBorder="1" applyAlignment="1">
      <alignment vertical="center" shrinkToFit="1"/>
    </xf>
    <xf numFmtId="0" fontId="40" fillId="0" borderId="25" xfId="1337" applyFont="1" applyFill="1" applyBorder="1" applyAlignment="1">
      <alignment vertical="center" shrinkToFit="1"/>
    </xf>
    <xf numFmtId="0" fontId="40" fillId="0" borderId="31" xfId="1337" applyFont="1" applyBorder="1" applyAlignment="1">
      <alignment vertical="center" shrinkToFit="1"/>
    </xf>
    <xf numFmtId="0" fontId="40" fillId="0" borderId="28" xfId="1337" applyFont="1" applyBorder="1" applyAlignment="1">
      <alignment vertical="center" shrinkToFit="1"/>
    </xf>
    <xf numFmtId="0" fontId="40" fillId="0" borderId="25" xfId="1337" applyFont="1" applyBorder="1" applyAlignment="1">
      <alignment vertical="center" shrinkToFit="1"/>
    </xf>
    <xf numFmtId="0" fontId="40" fillId="0" borderId="50" xfId="1337" applyFont="1" applyBorder="1" applyAlignment="1">
      <alignment vertical="center" shrinkToFit="1"/>
    </xf>
    <xf numFmtId="0" fontId="40" fillId="0" borderId="51" xfId="1337" applyFont="1" applyBorder="1" applyAlignment="1">
      <alignment vertical="center" shrinkToFit="1"/>
    </xf>
    <xf numFmtId="0" fontId="40" fillId="0" borderId="52" xfId="1337" applyFont="1" applyBorder="1" applyAlignment="1">
      <alignment vertical="center" shrinkToFit="1"/>
    </xf>
    <xf numFmtId="0" fontId="40" fillId="0" borderId="56" xfId="1337" applyFont="1" applyBorder="1" applyAlignment="1">
      <alignment vertical="center" shrinkToFit="1"/>
    </xf>
    <xf numFmtId="0" fontId="40" fillId="0" borderId="57" xfId="1337" applyFont="1" applyBorder="1" applyAlignment="1">
      <alignment vertical="center" shrinkToFit="1"/>
    </xf>
    <xf numFmtId="0" fontId="40" fillId="0" borderId="58" xfId="1337" applyFont="1" applyBorder="1" applyAlignment="1">
      <alignment vertical="center" shrinkToFit="1"/>
    </xf>
    <xf numFmtId="0" fontId="40" fillId="0" borderId="36" xfId="1553" applyFont="1" applyBorder="1" applyAlignment="1">
      <alignment vertical="center" shrinkToFit="1"/>
    </xf>
    <xf numFmtId="0" fontId="40" fillId="0" borderId="17" xfId="1553" applyFont="1" applyBorder="1" applyAlignment="1">
      <alignment vertical="center" shrinkToFit="1"/>
    </xf>
    <xf numFmtId="0" fontId="40" fillId="0" borderId="18" xfId="1553" applyFont="1" applyBorder="1" applyAlignment="1">
      <alignment vertical="center" shrinkToFit="1"/>
    </xf>
    <xf numFmtId="0" fontId="40" fillId="0" borderId="50" xfId="1553" applyFont="1" applyBorder="1" applyAlignment="1">
      <alignment vertical="center" shrinkToFit="1"/>
    </xf>
    <xf numFmtId="0" fontId="40" fillId="0" borderId="51" xfId="1553" applyFont="1" applyBorder="1" applyAlignment="1">
      <alignment vertical="center" shrinkToFit="1"/>
    </xf>
    <xf numFmtId="0" fontId="40" fillId="0" borderId="52" xfId="1553" applyFont="1" applyBorder="1" applyAlignment="1">
      <alignment vertical="center" shrinkToFit="1"/>
    </xf>
    <xf numFmtId="0" fontId="40" fillId="0" borderId="56" xfId="1553" applyFont="1" applyBorder="1" applyAlignment="1">
      <alignment vertical="center" shrinkToFit="1"/>
    </xf>
    <xf numFmtId="0" fontId="40" fillId="0" borderId="57" xfId="1553" applyFont="1" applyBorder="1" applyAlignment="1">
      <alignment vertical="center" shrinkToFit="1"/>
    </xf>
    <xf numFmtId="0" fontId="40" fillId="0" borderId="58" xfId="1553" applyFont="1" applyBorder="1" applyAlignment="1">
      <alignment vertical="center" shrinkToFit="1"/>
    </xf>
    <xf numFmtId="0" fontId="40" fillId="28" borderId="33" xfId="1338" applyFont="1" applyFill="1" applyBorder="1" applyAlignment="1">
      <alignment horizontal="center" vertical="center" shrinkToFit="1"/>
    </xf>
    <xf numFmtId="0" fontId="40" fillId="28" borderId="34" xfId="1338" applyFont="1" applyFill="1" applyBorder="1" applyAlignment="1">
      <alignment horizontal="center" vertical="center" shrinkToFit="1"/>
    </xf>
    <xf numFmtId="0" fontId="40" fillId="28" borderId="35" xfId="1338" applyFont="1" applyFill="1" applyBorder="1" applyAlignment="1">
      <alignment horizontal="center" vertical="center" shrinkToFit="1"/>
    </xf>
    <xf numFmtId="0" fontId="40" fillId="28" borderId="39" xfId="1338" applyFont="1" applyFill="1" applyBorder="1" applyAlignment="1">
      <alignment horizontal="center" vertical="center" shrinkToFit="1"/>
    </xf>
    <xf numFmtId="0" fontId="40" fillId="28" borderId="40" xfId="1338" applyFont="1" applyFill="1" applyBorder="1" applyAlignment="1">
      <alignment horizontal="center" vertical="center" shrinkToFit="1"/>
    </xf>
    <xf numFmtId="0" fontId="40" fillId="28" borderId="41" xfId="1338" applyFont="1" applyFill="1" applyBorder="1" applyAlignment="1">
      <alignment horizontal="center" vertical="center" shrinkToFit="1"/>
    </xf>
    <xf numFmtId="0" fontId="40" fillId="0" borderId="31" xfId="1553" applyFont="1" applyFill="1" applyBorder="1" applyAlignment="1">
      <alignment vertical="center" shrinkToFit="1"/>
    </xf>
    <xf numFmtId="0" fontId="40" fillId="0" borderId="28" xfId="1553" applyFont="1" applyFill="1" applyBorder="1" applyAlignment="1">
      <alignment vertical="center" shrinkToFit="1"/>
    </xf>
    <xf numFmtId="0" fontId="40" fillId="0" borderId="25" xfId="1553" applyFont="1" applyFill="1" applyBorder="1" applyAlignment="1">
      <alignment vertical="center" shrinkToFit="1"/>
    </xf>
    <xf numFmtId="0" fontId="40" fillId="0" borderId="31" xfId="1553" applyFont="1" applyBorder="1" applyAlignment="1">
      <alignment vertical="center" shrinkToFit="1"/>
    </xf>
    <xf numFmtId="0" fontId="40" fillId="0" borderId="28" xfId="1553" applyFont="1" applyBorder="1" applyAlignment="1">
      <alignment vertical="center" shrinkToFit="1"/>
    </xf>
    <xf numFmtId="0" fontId="40" fillId="0" borderId="25" xfId="1553" applyFont="1" applyBorder="1" applyAlignment="1">
      <alignment vertical="center" shrinkToFit="1"/>
    </xf>
    <xf numFmtId="0" fontId="39" fillId="0" borderId="5" xfId="0" applyFont="1" applyBorder="1" applyAlignment="1">
      <alignment horizontal="center" vertical="center" shrinkToFit="1"/>
    </xf>
    <xf numFmtId="0" fontId="39" fillId="0" borderId="6" xfId="0" applyFont="1" applyBorder="1" applyAlignment="1">
      <alignment horizontal="center" vertical="center" shrinkToFit="1"/>
    </xf>
    <xf numFmtId="0" fontId="39" fillId="28" borderId="21" xfId="0" applyFont="1" applyFill="1" applyBorder="1" applyAlignment="1">
      <alignment horizontal="center" vertical="center" wrapText="1"/>
    </xf>
    <xf numFmtId="0" fontId="39" fillId="28" borderId="26" xfId="0" applyFont="1" applyFill="1" applyBorder="1" applyAlignment="1">
      <alignment horizontal="center" vertical="center" wrapText="1"/>
    </xf>
    <xf numFmtId="0" fontId="39" fillId="28" borderId="24" xfId="0" applyFont="1" applyFill="1" applyBorder="1" applyAlignment="1">
      <alignment horizontal="center" vertical="center" wrapText="1"/>
    </xf>
    <xf numFmtId="0" fontId="39" fillId="28" borderId="25" xfId="0" applyFont="1" applyFill="1" applyBorder="1" applyAlignment="1">
      <alignment horizontal="center" vertical="center" wrapText="1"/>
    </xf>
    <xf numFmtId="0" fontId="39" fillId="0" borderId="36"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40" fillId="28" borderId="3" xfId="0" applyFont="1" applyFill="1" applyBorder="1" applyAlignment="1">
      <alignment horizontal="center" vertical="center" shrinkToFit="1"/>
    </xf>
    <xf numFmtId="0" fontId="40" fillId="28" borderId="3" xfId="0" applyFont="1" applyFill="1" applyBorder="1" applyAlignment="1">
      <alignment horizontal="center" vertical="center"/>
    </xf>
    <xf numFmtId="0" fontId="41" fillId="28" borderId="3" xfId="0" applyNumberFormat="1" applyFont="1" applyFill="1" applyBorder="1" applyAlignment="1">
      <alignment horizontal="center" vertical="center"/>
    </xf>
    <xf numFmtId="0" fontId="39" fillId="28" borderId="3" xfId="0" applyFont="1" applyFill="1" applyBorder="1" applyAlignment="1">
      <alignment horizontal="center" vertical="center"/>
    </xf>
    <xf numFmtId="0" fontId="39" fillId="0" borderId="5"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178" fontId="45" fillId="0" borderId="31" xfId="853" applyNumberFormat="1" applyFont="1" applyFill="1" applyBorder="1" applyAlignment="1">
      <alignment horizontal="right" vertical="center"/>
    </xf>
    <xf numFmtId="178" fontId="45" fillId="0" borderId="25" xfId="853" applyNumberFormat="1" applyFont="1" applyFill="1" applyBorder="1" applyAlignment="1">
      <alignment horizontal="right" vertical="center"/>
    </xf>
    <xf numFmtId="0" fontId="45" fillId="0" borderId="29" xfId="1337" applyNumberFormat="1" applyFont="1" applyFill="1" applyBorder="1" applyAlignment="1">
      <alignment vertical="center" wrapText="1"/>
    </xf>
    <xf numFmtId="0" fontId="45" fillId="0" borderId="24" xfId="1337" applyNumberFormat="1" applyFont="1" applyFill="1" applyBorder="1" applyAlignment="1">
      <alignment vertical="center" wrapText="1"/>
    </xf>
    <xf numFmtId="0" fontId="45" fillId="0" borderId="66" xfId="1337" applyNumberFormat="1" applyFont="1" applyFill="1" applyBorder="1" applyAlignment="1">
      <alignment vertical="center" wrapText="1"/>
    </xf>
    <xf numFmtId="0" fontId="45" fillId="0" borderId="67" xfId="1337" applyNumberFormat="1" applyFont="1" applyFill="1" applyBorder="1" applyAlignment="1">
      <alignment vertical="center" wrapText="1"/>
    </xf>
    <xf numFmtId="178" fontId="45" fillId="0" borderId="66" xfId="853" applyNumberFormat="1" applyFont="1" applyFill="1" applyBorder="1" applyAlignment="1">
      <alignment horizontal="right" vertical="center"/>
    </xf>
    <xf numFmtId="178" fontId="45" fillId="0" borderId="67" xfId="853" applyNumberFormat="1" applyFont="1" applyFill="1" applyBorder="1" applyAlignment="1">
      <alignment horizontal="right" vertical="center"/>
    </xf>
    <xf numFmtId="178" fontId="45" fillId="0" borderId="66" xfId="853" applyNumberFormat="1" applyFont="1" applyFill="1" applyBorder="1" applyAlignment="1">
      <alignment horizontal="right" vertical="center" wrapText="1"/>
    </xf>
    <xf numFmtId="178" fontId="45" fillId="0" borderId="67" xfId="853" applyNumberFormat="1" applyFont="1" applyFill="1" applyBorder="1" applyAlignment="1">
      <alignment horizontal="right" vertical="center" wrapText="1"/>
    </xf>
    <xf numFmtId="0" fontId="45" fillId="29" borderId="36" xfId="1337" applyNumberFormat="1" applyFont="1" applyFill="1" applyBorder="1" applyAlignment="1">
      <alignment vertical="center" shrinkToFit="1"/>
    </xf>
    <xf numFmtId="0" fontId="45" fillId="29" borderId="18" xfId="1337" applyNumberFormat="1" applyFont="1" applyFill="1" applyBorder="1" applyAlignment="1">
      <alignment vertical="center" shrinkToFit="1"/>
    </xf>
    <xf numFmtId="0" fontId="45" fillId="0" borderId="29" xfId="1337" applyNumberFormat="1" applyFont="1" applyFill="1" applyBorder="1" applyAlignment="1">
      <alignment vertical="center"/>
    </xf>
    <xf numFmtId="0" fontId="45" fillId="0" borderId="24" xfId="1337" applyNumberFormat="1" applyFont="1" applyFill="1" applyBorder="1" applyAlignment="1">
      <alignment vertical="center"/>
    </xf>
    <xf numFmtId="0" fontId="45" fillId="0" borderId="66" xfId="1337" applyNumberFormat="1" applyFont="1" applyFill="1" applyBorder="1" applyAlignment="1">
      <alignment vertical="center"/>
    </xf>
    <xf numFmtId="0" fontId="45" fillId="0" borderId="67" xfId="1337" applyNumberFormat="1" applyFont="1" applyFill="1" applyBorder="1" applyAlignment="1">
      <alignment vertical="center"/>
    </xf>
    <xf numFmtId="178" fontId="46" fillId="0" borderId="31" xfId="1337" applyNumberFormat="1" applyFont="1" applyFill="1" applyBorder="1" applyAlignment="1">
      <alignment horizontal="right" vertical="center" wrapText="1"/>
    </xf>
    <xf numFmtId="178" fontId="46" fillId="0" borderId="25" xfId="1337" applyNumberFormat="1" applyFont="1" applyFill="1" applyBorder="1" applyAlignment="1">
      <alignment horizontal="right" vertical="center" wrapText="1"/>
    </xf>
    <xf numFmtId="0" fontId="45" fillId="0" borderId="29" xfId="1337" applyNumberFormat="1" applyFont="1" applyFill="1" applyBorder="1" applyAlignment="1">
      <alignment vertical="center" shrinkToFit="1"/>
    </xf>
    <xf numFmtId="0" fontId="45" fillId="0" borderId="24" xfId="1337" applyNumberFormat="1" applyFont="1" applyFill="1" applyBorder="1" applyAlignment="1">
      <alignment vertical="center" shrinkToFit="1"/>
    </xf>
    <xf numFmtId="178" fontId="45" fillId="0" borderId="17" xfId="853" applyNumberFormat="1" applyFont="1" applyFill="1" applyBorder="1" applyAlignment="1">
      <alignment horizontal="right" vertical="center" shrinkToFit="1"/>
    </xf>
    <xf numFmtId="178" fontId="45" fillId="0" borderId="30" xfId="853" applyNumberFormat="1" applyFont="1" applyFill="1" applyBorder="1" applyAlignment="1">
      <alignment horizontal="right" vertical="center" shrinkToFit="1"/>
    </xf>
    <xf numFmtId="0" fontId="39" fillId="28" borderId="3" xfId="0" applyNumberFormat="1" applyFont="1" applyFill="1" applyBorder="1" applyAlignment="1">
      <alignment horizontal="center" vertical="center"/>
    </xf>
    <xf numFmtId="0" fontId="39" fillId="28" borderId="4" xfId="0" applyFont="1" applyFill="1" applyBorder="1" applyAlignment="1">
      <alignment horizontal="center" vertical="center" wrapText="1"/>
    </xf>
    <xf numFmtId="0" fontId="39" fillId="28" borderId="19" xfId="0" applyFont="1" applyFill="1" applyBorder="1" applyAlignment="1">
      <alignment horizontal="center" vertical="center" wrapText="1"/>
    </xf>
    <xf numFmtId="0" fontId="44" fillId="28" borderId="4" xfId="0" applyFont="1" applyFill="1" applyBorder="1" applyAlignment="1">
      <alignment horizontal="center" vertical="center" wrapText="1"/>
    </xf>
    <xf numFmtId="0" fontId="44" fillId="28" borderId="19" xfId="0" applyFont="1" applyFill="1" applyBorder="1" applyAlignment="1">
      <alignment horizontal="center" vertical="center" wrapText="1"/>
    </xf>
    <xf numFmtId="0" fontId="44" fillId="28" borderId="29" xfId="0" applyFont="1" applyFill="1" applyBorder="1" applyAlignment="1">
      <alignment horizontal="center" vertical="center" wrapText="1"/>
    </xf>
    <xf numFmtId="0" fontId="39" fillId="0" borderId="5" xfId="0" applyNumberFormat="1" applyFont="1" applyFill="1" applyBorder="1" applyAlignment="1">
      <alignment horizontal="center" vertical="center" shrinkToFit="1"/>
    </xf>
    <xf numFmtId="0" fontId="39" fillId="0" borderId="6" xfId="0" applyNumberFormat="1" applyFont="1" applyFill="1" applyBorder="1" applyAlignment="1">
      <alignment horizontal="center" vertical="center" shrinkToFit="1"/>
    </xf>
    <xf numFmtId="179" fontId="52" fillId="0" borderId="66" xfId="1553" applyNumberFormat="1" applyFont="1" applyFill="1" applyBorder="1" applyAlignment="1">
      <alignment horizontal="right" vertical="center" wrapText="1"/>
    </xf>
    <xf numFmtId="179" fontId="52" fillId="0" borderId="67" xfId="1553" applyNumberFormat="1" applyFont="1" applyFill="1" applyBorder="1" applyAlignment="1">
      <alignment horizontal="right" vertical="center" wrapText="1"/>
    </xf>
    <xf numFmtId="179" fontId="52" fillId="0" borderId="31" xfId="1553" applyNumberFormat="1" applyFont="1" applyFill="1" applyBorder="1" applyAlignment="1">
      <alignment horizontal="right" vertical="center" wrapText="1"/>
    </xf>
    <xf numFmtId="179" fontId="52" fillId="0" borderId="25" xfId="1553" applyNumberFormat="1" applyFont="1" applyFill="1" applyBorder="1" applyAlignment="1">
      <alignment horizontal="right" vertical="center" wrapText="1"/>
    </xf>
    <xf numFmtId="0" fontId="45" fillId="0" borderId="17" xfId="1553" applyFont="1" applyBorder="1" applyAlignment="1">
      <alignment horizontal="center" vertical="center"/>
    </xf>
    <xf numFmtId="0" fontId="40" fillId="0" borderId="29" xfId="1553" applyNumberFormat="1" applyFont="1" applyFill="1" applyBorder="1" applyAlignment="1">
      <alignment vertical="center" wrapText="1"/>
    </xf>
    <xf numFmtId="0" fontId="40" fillId="0" borderId="24" xfId="1553" applyNumberFormat="1" applyFont="1" applyFill="1" applyBorder="1" applyAlignment="1">
      <alignment vertical="center" wrapText="1"/>
    </xf>
    <xf numFmtId="178" fontId="45" fillId="0" borderId="80" xfId="1553" applyNumberFormat="1" applyFont="1" applyBorder="1" applyAlignment="1">
      <alignment horizontal="right" vertical="center"/>
    </xf>
    <xf numFmtId="178" fontId="45" fillId="0" borderId="81" xfId="1553" applyNumberFormat="1" applyFont="1" applyBorder="1" applyAlignment="1">
      <alignment horizontal="right" vertical="center"/>
    </xf>
    <xf numFmtId="178" fontId="45" fillId="0" borderId="82" xfId="1553" applyNumberFormat="1" applyFont="1" applyBorder="1" applyAlignment="1">
      <alignment horizontal="right" vertical="center"/>
    </xf>
    <xf numFmtId="178" fontId="45" fillId="0" borderId="28" xfId="853" applyNumberFormat="1" applyFont="1" applyFill="1" applyBorder="1" applyAlignment="1">
      <alignment horizontal="right" vertical="center"/>
    </xf>
    <xf numFmtId="178" fontId="45" fillId="0" borderId="31" xfId="1553" applyNumberFormat="1" applyFont="1" applyBorder="1" applyAlignment="1">
      <alignment horizontal="right" vertical="center"/>
    </xf>
    <xf numFmtId="178" fontId="45" fillId="0" borderId="28" xfId="1553" applyNumberFormat="1" applyFont="1" applyBorder="1" applyAlignment="1">
      <alignment horizontal="right" vertical="center"/>
    </xf>
    <xf numFmtId="178" fontId="45" fillId="0" borderId="25" xfId="1553" applyNumberFormat="1" applyFont="1" applyBorder="1" applyAlignment="1">
      <alignment horizontal="right" vertical="center"/>
    </xf>
    <xf numFmtId="0" fontId="53" fillId="0" borderId="29" xfId="1553" applyNumberFormat="1" applyFont="1" applyFill="1" applyBorder="1" applyAlignment="1">
      <alignment vertical="center" wrapText="1"/>
    </xf>
    <xf numFmtId="0" fontId="53" fillId="0" borderId="24" xfId="1553" applyNumberFormat="1" applyFont="1" applyFill="1" applyBorder="1" applyAlignment="1">
      <alignment vertical="center" wrapText="1"/>
    </xf>
    <xf numFmtId="0" fontId="53" fillId="0" borderId="66" xfId="1553" applyNumberFormat="1" applyFont="1" applyFill="1" applyBorder="1" applyAlignment="1">
      <alignment vertical="center" wrapText="1"/>
    </xf>
    <xf numFmtId="0" fontId="53" fillId="0" borderId="67" xfId="1553" applyNumberFormat="1" applyFont="1" applyFill="1" applyBorder="1" applyAlignment="1">
      <alignment vertical="center" wrapText="1"/>
    </xf>
    <xf numFmtId="0" fontId="40" fillId="0" borderId="0" xfId="1553" applyNumberFormat="1" applyFont="1" applyFill="1" applyBorder="1" applyAlignment="1">
      <alignment vertical="center" wrapText="1"/>
    </xf>
    <xf numFmtId="179" fontId="43" fillId="0" borderId="74" xfId="1553" applyNumberFormat="1" applyFont="1" applyBorder="1" applyAlignment="1">
      <alignment horizontal="left" vertical="center"/>
    </xf>
    <xf numFmtId="179" fontId="43" fillId="0" borderId="67" xfId="1553" applyNumberFormat="1" applyFont="1" applyBorder="1" applyAlignment="1">
      <alignment horizontal="left" vertical="center"/>
    </xf>
    <xf numFmtId="179" fontId="43" fillId="0" borderId="66" xfId="1553" applyNumberFormat="1" applyFont="1" applyBorder="1" applyAlignment="1">
      <alignment horizontal="left" vertical="center"/>
    </xf>
    <xf numFmtId="0" fontId="53" fillId="0" borderId="29" xfId="1553" applyNumberFormat="1" applyFont="1" applyFill="1" applyBorder="1" applyAlignment="1">
      <alignment vertical="center" shrinkToFit="1"/>
    </xf>
    <xf numFmtId="0" fontId="53" fillId="0" borderId="30" xfId="1553" applyNumberFormat="1" applyFont="1" applyFill="1" applyBorder="1" applyAlignment="1">
      <alignment vertical="center" shrinkToFit="1"/>
    </xf>
    <xf numFmtId="0" fontId="53" fillId="0" borderId="24" xfId="1553" applyNumberFormat="1" applyFont="1" applyFill="1" applyBorder="1" applyAlignment="1">
      <alignment vertical="center" shrinkToFit="1"/>
    </xf>
    <xf numFmtId="178" fontId="45" fillId="0" borderId="17" xfId="853" applyNumberFormat="1" applyFont="1" applyFill="1" applyBorder="1" applyAlignment="1">
      <alignment vertical="center"/>
    </xf>
    <xf numFmtId="178" fontId="45" fillId="0" borderId="30" xfId="853" applyNumberFormat="1" applyFont="1" applyFill="1" applyBorder="1" applyAlignment="1">
      <alignment vertical="center"/>
    </xf>
    <xf numFmtId="0" fontId="45" fillId="0" borderId="29" xfId="1553" applyNumberFormat="1" applyFont="1" applyFill="1" applyBorder="1" applyAlignment="1">
      <alignment vertical="center" wrapText="1"/>
    </xf>
    <xf numFmtId="0" fontId="45" fillId="0" borderId="30" xfId="1553" applyNumberFormat="1" applyFont="1" applyFill="1" applyBorder="1" applyAlignment="1">
      <alignment vertical="center" wrapText="1"/>
    </xf>
    <xf numFmtId="0" fontId="45" fillId="0" borderId="24" xfId="1553" applyNumberFormat="1" applyFont="1" applyFill="1" applyBorder="1" applyAlignment="1">
      <alignment vertical="center" wrapText="1"/>
    </xf>
    <xf numFmtId="0" fontId="45" fillId="0" borderId="66" xfId="1553" applyNumberFormat="1" applyFont="1" applyFill="1" applyBorder="1" applyAlignment="1">
      <alignment vertical="center" wrapText="1"/>
    </xf>
    <xf numFmtId="0" fontId="45" fillId="0" borderId="0" xfId="1553" applyNumberFormat="1" applyFont="1" applyFill="1" applyBorder="1" applyAlignment="1">
      <alignment vertical="center" wrapText="1"/>
    </xf>
    <xf numFmtId="0" fontId="45" fillId="0" borderId="67" xfId="1553" applyNumberFormat="1" applyFont="1" applyFill="1" applyBorder="1" applyAlignment="1">
      <alignment vertical="center" wrapText="1"/>
    </xf>
    <xf numFmtId="0" fontId="45" fillId="0" borderId="66" xfId="1553" applyNumberFormat="1" applyFont="1" applyBorder="1" applyAlignment="1">
      <alignment vertical="center" wrapText="1"/>
    </xf>
    <xf numFmtId="0" fontId="45" fillId="0" borderId="0" xfId="1553" applyNumberFormat="1" applyFont="1" applyBorder="1" applyAlignment="1">
      <alignment vertical="center"/>
    </xf>
    <xf numFmtId="0" fontId="45" fillId="0" borderId="67" xfId="1553" applyNumberFormat="1" applyFont="1" applyBorder="1" applyAlignment="1">
      <alignment vertical="center"/>
    </xf>
    <xf numFmtId="0" fontId="45" fillId="0" borderId="66" xfId="1553" applyNumberFormat="1" applyFont="1" applyBorder="1" applyAlignment="1">
      <alignment vertical="center"/>
    </xf>
    <xf numFmtId="178" fontId="45" fillId="0" borderId="76" xfId="1553" applyNumberFormat="1" applyFont="1" applyBorder="1" applyAlignment="1">
      <alignment horizontal="right" vertical="center"/>
    </xf>
    <xf numFmtId="178" fontId="45" fillId="0" borderId="77" xfId="1553" applyNumberFormat="1" applyFont="1" applyBorder="1" applyAlignment="1">
      <alignment horizontal="right" vertical="center"/>
    </xf>
    <xf numFmtId="0" fontId="45" fillId="0" borderId="29" xfId="1553" applyFont="1" applyBorder="1" applyAlignment="1">
      <alignment horizontal="center" vertical="center"/>
    </xf>
    <xf numFmtId="0" fontId="45" fillId="0" borderId="30" xfId="1553" applyFont="1" applyBorder="1" applyAlignment="1">
      <alignment horizontal="center" vertical="center"/>
    </xf>
    <xf numFmtId="0" fontId="45" fillId="0" borderId="24" xfId="1553" applyFont="1" applyBorder="1" applyAlignment="1">
      <alignment horizontal="center" vertical="center"/>
    </xf>
    <xf numFmtId="0" fontId="53" fillId="0" borderId="30" xfId="1553" applyNumberFormat="1" applyFont="1" applyFill="1" applyBorder="1" applyAlignment="1">
      <alignment vertical="center" wrapText="1"/>
    </xf>
    <xf numFmtId="0" fontId="53" fillId="0" borderId="0" xfId="1553" applyNumberFormat="1" applyFont="1" applyFill="1" applyBorder="1" applyAlignment="1">
      <alignment vertical="center" wrapText="1"/>
    </xf>
    <xf numFmtId="0" fontId="45" fillId="0" borderId="78" xfId="1553" applyNumberFormat="1" applyFont="1" applyBorder="1" applyAlignment="1">
      <alignment vertical="center" wrapText="1"/>
    </xf>
    <xf numFmtId="0" fontId="45" fillId="0" borderId="30" xfId="1553" applyNumberFormat="1" applyFont="1" applyBorder="1" applyAlignment="1">
      <alignment vertical="center"/>
    </xf>
    <xf numFmtId="0" fontId="45" fillId="0" borderId="79" xfId="1553" applyNumberFormat="1" applyFont="1" applyBorder="1" applyAlignment="1">
      <alignment vertical="center"/>
    </xf>
    <xf numFmtId="0" fontId="45" fillId="0" borderId="74" xfId="1553" applyNumberFormat="1" applyFont="1" applyBorder="1" applyAlignment="1">
      <alignment vertical="center"/>
    </xf>
    <xf numFmtId="0" fontId="45" fillId="0" borderId="75" xfId="1553" applyNumberFormat="1" applyFont="1" applyBorder="1" applyAlignment="1">
      <alignment vertical="center"/>
    </xf>
    <xf numFmtId="0" fontId="53" fillId="0" borderId="66" xfId="1553" applyNumberFormat="1" applyFont="1" applyFill="1" applyBorder="1" applyAlignment="1">
      <alignment vertical="center"/>
    </xf>
    <xf numFmtId="0" fontId="53" fillId="0" borderId="0" xfId="1553" applyNumberFormat="1" applyFont="1" applyFill="1" applyBorder="1" applyAlignment="1">
      <alignment vertical="center"/>
    </xf>
    <xf numFmtId="0" fontId="53" fillId="0" borderId="67" xfId="1553" applyNumberFormat="1" applyFont="1" applyFill="1" applyBorder="1" applyAlignment="1">
      <alignment vertical="center"/>
    </xf>
    <xf numFmtId="178" fontId="45" fillId="0" borderId="0" xfId="853" applyNumberFormat="1" applyFont="1" applyFill="1" applyBorder="1" applyAlignment="1">
      <alignment horizontal="right" vertical="center" wrapText="1"/>
    </xf>
    <xf numFmtId="0" fontId="39" fillId="28" borderId="23" xfId="0" applyFont="1" applyFill="1" applyBorder="1" applyAlignment="1">
      <alignment horizontal="center" vertical="center" wrapText="1"/>
    </xf>
    <xf numFmtId="0" fontId="39" fillId="28" borderId="27" xfId="0" applyFont="1" applyFill="1" applyBorder="1" applyAlignment="1">
      <alignment horizontal="center" vertical="center" wrapText="1"/>
    </xf>
    <xf numFmtId="0" fontId="39" fillId="28" borderId="29" xfId="0" applyFont="1" applyFill="1" applyBorder="1" applyAlignment="1">
      <alignment horizontal="center" vertical="center" wrapText="1"/>
    </xf>
    <xf numFmtId="0" fontId="39" fillId="28" borderId="31" xfId="0" applyFont="1" applyFill="1" applyBorder="1" applyAlignment="1">
      <alignment horizontal="center" vertical="center" wrapText="1"/>
    </xf>
  </cellXfs>
  <cellStyles count="1595">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6">
    <dxf>
      <border>
        <left/>
        <vertical/>
        <horizontal/>
      </border>
    </dxf>
    <dxf>
      <border>
        <left/>
        <vertical/>
        <horizontal/>
      </border>
    </dxf>
    <dxf>
      <border>
        <left/>
        <vertical/>
        <horizontal/>
      </border>
    </dxf>
    <dxf>
      <border>
        <left/>
        <vertical/>
        <horizontal/>
      </border>
    </dxf>
    <dxf>
      <border>
        <left/>
        <vertical/>
        <horizontal/>
      </border>
    </dxf>
    <dxf>
      <border>
        <left/>
        <vertical/>
        <horizontal/>
      </border>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'普及率(金額)'!$G$9:$M$9</c:f>
              <c:numCache>
                <c:formatCode>General</c:formatCode>
                <c:ptCount val="7"/>
                <c:pt idx="0">
                  <c:v>312515467.00977999</c:v>
                </c:pt>
                <c:pt idx="1">
                  <c:v>697515055.93977499</c:v>
                </c:pt>
                <c:pt idx="2">
                  <c:v>17293647080.860802</c:v>
                </c:pt>
                <c:pt idx="3">
                  <c:v>15419461125.875</c:v>
                </c:pt>
                <c:pt idx="4">
                  <c:v>9613529569.2049103</c:v>
                </c:pt>
                <c:pt idx="5">
                  <c:v>3640841303.34127</c:v>
                </c:pt>
                <c:pt idx="6">
                  <c:v>871660614.06488001</c:v>
                </c:pt>
              </c:numCache>
            </c:numRef>
          </c:val>
          <c:extLst>
            <c:ext xmlns:c16="http://schemas.microsoft.com/office/drawing/2014/chart" uri="{C3380CC4-5D6E-409C-BE32-E72D297353CC}">
              <c16:uniqueId val="{00000000-A89D-45D5-864E-F401CCB0440C}"/>
            </c:ext>
          </c:extLst>
        </c:ser>
        <c:ser>
          <c:idx val="6"/>
          <c:order val="1"/>
          <c:tx>
            <c:strRef>
              <c:f>'普及率(金額)'!$C$12</c:f>
              <c:strCache>
                <c:ptCount val="1"/>
                <c:pt idx="0">
                  <c:v>先発品薬剤費のうちジェネリック医薬品が存在しない金額範囲</c:v>
                </c:pt>
              </c:strCache>
            </c:strRef>
          </c:tx>
          <c:spPr>
            <a:solidFill>
              <a:srgbClr val="4F81BD"/>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'普及率(金額)'!$G$12:$M$12</c:f>
              <c:numCache>
                <c:formatCode>General</c:formatCode>
                <c:ptCount val="7"/>
                <c:pt idx="0">
                  <c:v>1011791993.8242199</c:v>
                </c:pt>
                <c:pt idx="1">
                  <c:v>1809825058.0736101</c:v>
                </c:pt>
                <c:pt idx="2">
                  <c:v>58030678309.434402</c:v>
                </c:pt>
                <c:pt idx="3">
                  <c:v>47957492699.474403</c:v>
                </c:pt>
                <c:pt idx="4">
                  <c:v>28310001175.163101</c:v>
                </c:pt>
                <c:pt idx="5">
                  <c:v>10214121771.067699</c:v>
                </c:pt>
                <c:pt idx="6">
                  <c:v>2491689196.7578602</c:v>
                </c:pt>
              </c:numCache>
            </c:numRef>
          </c:val>
          <c:extLst>
            <c:ext xmlns:c16="http://schemas.microsoft.com/office/drawing/2014/chart" uri="{C3380CC4-5D6E-409C-BE32-E72D297353CC}">
              <c16:uniqueId val="{00000001-A89D-45D5-864E-F401CCB0440C}"/>
            </c:ext>
          </c:extLst>
        </c:ser>
        <c:ser>
          <c:idx val="7"/>
          <c:order val="2"/>
          <c:tx>
            <c:strRef>
              <c:f>'普及率(金額)'!$C$7</c:f>
              <c:strCache>
                <c:ptCount val="1"/>
                <c:pt idx="0">
                  <c:v>ジェネリック医薬品薬剤費</c:v>
                </c:pt>
              </c:strCache>
            </c:strRef>
          </c:tx>
          <c:spPr>
            <a:solidFill>
              <a:srgbClr val="C00000"/>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'普及率(金額)'!$G$7:$M$7</c:f>
              <c:numCache>
                <c:formatCode>General</c:formatCode>
                <c:ptCount val="7"/>
                <c:pt idx="0">
                  <c:v>173868550.33192</c:v>
                </c:pt>
                <c:pt idx="1">
                  <c:v>369194214.62213999</c:v>
                </c:pt>
                <c:pt idx="2">
                  <c:v>13338805721.2376</c:v>
                </c:pt>
                <c:pt idx="3">
                  <c:v>12115256735.0672</c:v>
                </c:pt>
                <c:pt idx="4">
                  <c:v>8113485957.8491898</c:v>
                </c:pt>
                <c:pt idx="5">
                  <c:v>3529279219.9392099</c:v>
                </c:pt>
                <c:pt idx="6">
                  <c:v>1058682339.57807</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6069777679381831E-2"/>
                  <c:y val="-3.8191851193248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2.4702701841961841E-2"/>
                  <c:y val="4.162411617765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7202929140022283E-2"/>
                  <c:y val="5.70413650027519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9843561973525872E-2"/>
                  <c:y val="-5.4077028917640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7428429362697331E-2"/>
                  <c:y val="-4.21200445968641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dLbl>
              <c:idx val="5"/>
              <c:layout>
                <c:manualLayout>
                  <c:x val="-2.7428429362697331E-2"/>
                  <c:y val="-3.4950675303780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5B-4BCF-BBC0-DF1B797260DF}"/>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val>
            <c:numRef>
              <c:f>'普及率(金額)'!$G$14:$M$14</c:f>
              <c:numCache>
                <c:formatCode>0.0%</c:formatCode>
                <c:ptCount val="7"/>
                <c:pt idx="0">
                  <c:v>0.3574717592123754</c:v>
                </c:pt>
                <c:pt idx="1">
                  <c:v>0.3461057523458646</c:v>
                </c:pt>
                <c:pt idx="2">
                  <c:v>0.43544687091867018</c:v>
                </c:pt>
                <c:pt idx="3">
                  <c:v>0.43999930546782923</c:v>
                </c:pt>
                <c:pt idx="4">
                  <c:v>0.45769046377077893</c:v>
                </c:pt>
                <c:pt idx="5">
                  <c:v>0.49222034810713211</c:v>
                </c:pt>
                <c:pt idx="6">
                  <c:v>0.54844261615798429</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'普及率(数量)'!$G$9:$M$9</c:f>
              <c:numCache>
                <c:formatCode>General</c:formatCode>
                <c:ptCount val="7"/>
                <c:pt idx="0">
                  <c:v>3486917.49327</c:v>
                </c:pt>
                <c:pt idx="1">
                  <c:v>7823329.5887500001</c:v>
                </c:pt>
                <c:pt idx="2">
                  <c:v>260492007.17201</c:v>
                </c:pt>
                <c:pt idx="3">
                  <c:v>249649170.81308001</c:v>
                </c:pt>
                <c:pt idx="4">
                  <c:v>163366299.09439999</c:v>
                </c:pt>
                <c:pt idx="5">
                  <c:v>63921786.684869997</c:v>
                </c:pt>
                <c:pt idx="6">
                  <c:v>15764885.396229999</c:v>
                </c:pt>
              </c:numCache>
            </c:numRef>
          </c:val>
          <c:extLst>
            <c:ext xmlns:c16="http://schemas.microsoft.com/office/drawing/2014/chart" uri="{C3380CC4-5D6E-409C-BE32-E72D297353CC}">
              <c16:uniqueId val="{00000000-7F3C-4420-8727-FB93CEA5AA87}"/>
            </c:ext>
          </c:extLst>
        </c:ser>
        <c:ser>
          <c:idx val="6"/>
          <c:order val="1"/>
          <c:tx>
            <c:strRef>
              <c:f>'普及率(数量)'!$C$12</c:f>
              <c:strCache>
                <c:ptCount val="1"/>
                <c:pt idx="0">
                  <c:v>先発品薬剤数量のうちジェネリック医薬品が存在しない数量</c:v>
                </c:pt>
              </c:strCache>
            </c:strRef>
          </c:tx>
          <c:spPr>
            <a:solidFill>
              <a:srgbClr val="4F81BD"/>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'普及率(数量)'!$G$12:$M$12</c:f>
              <c:numCache>
                <c:formatCode>General</c:formatCode>
                <c:ptCount val="7"/>
                <c:pt idx="0">
                  <c:v>16608996.207490001</c:v>
                </c:pt>
                <c:pt idx="1">
                  <c:v>42614989.64796</c:v>
                </c:pt>
                <c:pt idx="2">
                  <c:v>570300455.63032997</c:v>
                </c:pt>
                <c:pt idx="3">
                  <c:v>687125070.58794999</c:v>
                </c:pt>
                <c:pt idx="4">
                  <c:v>710722318.58197999</c:v>
                </c:pt>
                <c:pt idx="5">
                  <c:v>505346203.43127</c:v>
                </c:pt>
                <c:pt idx="6">
                  <c:v>274154526.91522998</c:v>
                </c:pt>
              </c:numCache>
            </c:numRef>
          </c:val>
          <c:extLst>
            <c:ext xmlns:c16="http://schemas.microsoft.com/office/drawing/2014/chart" uri="{C3380CC4-5D6E-409C-BE32-E72D297353CC}">
              <c16:uniqueId val="{00000001-7F3C-4420-8727-FB93CEA5AA87}"/>
            </c:ext>
          </c:extLst>
        </c:ser>
        <c:ser>
          <c:idx val="7"/>
          <c:order val="2"/>
          <c:tx>
            <c:strRef>
              <c:f>'普及率(数量)'!$C$7</c:f>
              <c:strCache>
                <c:ptCount val="1"/>
                <c:pt idx="0">
                  <c:v>ジェネリック医薬品薬剤数量</c:v>
                </c:pt>
              </c:strCache>
            </c:strRef>
          </c:tx>
          <c:spPr>
            <a:solidFill>
              <a:srgbClr val="C00000"/>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'普及率(数量)'!$G$7:$M$7</c:f>
              <c:numCache>
                <c:formatCode>General</c:formatCode>
                <c:ptCount val="7"/>
                <c:pt idx="0">
                  <c:v>8019536.5679400004</c:v>
                </c:pt>
                <c:pt idx="1">
                  <c:v>17466900.057599999</c:v>
                </c:pt>
                <c:pt idx="2">
                  <c:v>640370953.22561002</c:v>
                </c:pt>
                <c:pt idx="3">
                  <c:v>605241596.12872005</c:v>
                </c:pt>
                <c:pt idx="4">
                  <c:v>417506643.81954998</c:v>
                </c:pt>
                <c:pt idx="5">
                  <c:v>186420856.99338001</c:v>
                </c:pt>
                <c:pt idx="6">
                  <c:v>57438511.09567</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8679201764941837E-2"/>
                  <c:y val="-5.43113354493122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8679201764941837E-2"/>
                  <c:y val="-6.0159407979285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9843509350935094E-2"/>
                  <c:y val="-5.455915429599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7311781656455082E-2"/>
                  <c:y val="-9.29496509811509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C-4420-8727-FB93CEA5AA87}"/>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val>
            <c:numRef>
              <c:f>'普及率(数量)'!$G$13:$M$13</c:f>
              <c:numCache>
                <c:formatCode>0.0%</c:formatCode>
                <c:ptCount val="7"/>
                <c:pt idx="0">
                  <c:v>0.69695985620583778</c:v>
                </c:pt>
                <c:pt idx="1">
                  <c:v>0.69065802493101924</c:v>
                </c:pt>
                <c:pt idx="2">
                  <c:v>0.7108416944381476</c:v>
                </c:pt>
                <c:pt idx="3">
                  <c:v>0.70797535724224769</c:v>
                </c:pt>
                <c:pt idx="4">
                  <c:v>0.7187572582140378</c:v>
                </c:pt>
                <c:pt idx="5">
                  <c:v>0.74466281195374473</c:v>
                </c:pt>
                <c:pt idx="6">
                  <c:v>0.78464270577971895</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2.1476333734456479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majorTickMark val="out"/>
        <c:minorTickMark val="none"/>
        <c:tickLblPos val="nextTo"/>
        <c:crossAx val="392301376"/>
        <c:crosses val="autoZero"/>
        <c:auto val="1"/>
        <c:lblAlgn val="ctr"/>
        <c:lblOffset val="100"/>
        <c:noMultiLvlLbl val="0"/>
      </c:catAx>
    </c:plotArea>
    <c:legend>
      <c:legendPos val="t"/>
      <c:layout>
        <c:manualLayout>
          <c:xMode val="edge"/>
          <c:yMode val="edge"/>
          <c:x val="0.10727117711771177"/>
          <c:y val="2.942827314717240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令和元年度普及率金額ベース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E7-4780-8702-0B9D701355CF}"/>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E7-4780-8702-0B9D701355CF}"/>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E7-4780-8702-0B9D701355CF}"/>
                </c:ext>
              </c:extLst>
            </c:dLbl>
            <c:dLbl>
              <c:idx val="7"/>
              <c:layout>
                <c:manualLayout>
                  <c:x val="2.6219805913950921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780-8702-0B9D701355CF}"/>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地区別_普及率!$I$6:$I$13</c:f>
              <c:strCache>
                <c:ptCount val="8"/>
                <c:pt idx="0">
                  <c:v>三島医療圏</c:v>
                </c:pt>
                <c:pt idx="1">
                  <c:v>北河内医療圏</c:v>
                </c:pt>
                <c:pt idx="2">
                  <c:v>堺市医療圏</c:v>
                </c:pt>
                <c:pt idx="3">
                  <c:v>大阪市医療圏</c:v>
                </c:pt>
                <c:pt idx="4">
                  <c:v>豊能医療圏</c:v>
                </c:pt>
                <c:pt idx="5">
                  <c:v>泉州医療圏</c:v>
                </c:pt>
                <c:pt idx="6">
                  <c:v>中河内医療圏</c:v>
                </c:pt>
                <c:pt idx="7">
                  <c:v>南河内医療圏</c:v>
                </c:pt>
              </c:strCache>
            </c:strRef>
          </c:cat>
          <c:val>
            <c:numRef>
              <c:f>地区別_普及率!$J$6:$J$13</c:f>
              <c:numCache>
                <c:formatCode>0.0%</c:formatCode>
                <c:ptCount val="8"/>
                <c:pt idx="0">
                  <c:v>0.47867683328747257</c:v>
                </c:pt>
                <c:pt idx="1">
                  <c:v>0.46139772304984988</c:v>
                </c:pt>
                <c:pt idx="2">
                  <c:v>0.45924486987317625</c:v>
                </c:pt>
                <c:pt idx="3">
                  <c:v>0.44673941832805214</c:v>
                </c:pt>
                <c:pt idx="4">
                  <c:v>0.44002433135074298</c:v>
                </c:pt>
                <c:pt idx="5">
                  <c:v>0.43815040536395067</c:v>
                </c:pt>
                <c:pt idx="6">
                  <c:v>0.42694037055429318</c:v>
                </c:pt>
                <c:pt idx="7">
                  <c:v>0.42405251723778875</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52907457237988"/>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地区別_普及率!$N$6:$N$13</c:f>
              <c:numCache>
                <c:formatCode>0.0%</c:formatCode>
                <c:ptCount val="8"/>
                <c:pt idx="0">
                  <c:v>0.44713555105395891</c:v>
                </c:pt>
                <c:pt idx="1">
                  <c:v>0.44713555105395891</c:v>
                </c:pt>
                <c:pt idx="2">
                  <c:v>0.44713555105395891</c:v>
                </c:pt>
                <c:pt idx="3">
                  <c:v>0.44713555105395891</c:v>
                </c:pt>
                <c:pt idx="4">
                  <c:v>0.44713555105395891</c:v>
                </c:pt>
                <c:pt idx="5">
                  <c:v>0.44713555105395891</c:v>
                </c:pt>
                <c:pt idx="6">
                  <c:v>0.44713555105395891</c:v>
                </c:pt>
                <c:pt idx="7">
                  <c:v>0.44713555105395891</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令和元年度普及率数量ベース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EA-465A-9FD9-F418CB5FA8B9}"/>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A-465A-9FD9-F418CB5FA8B9}"/>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EA-465A-9FD9-F418CB5FA8B9}"/>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EA-465A-9FD9-F418CB5FA8B9}"/>
                </c:ext>
              </c:extLst>
            </c:dLbl>
            <c:dLbl>
              <c:idx val="7"/>
              <c:layout>
                <c:manualLayout>
                  <c:x val="1.5109270561958991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EA-465A-9FD9-F418CB5FA8B9}"/>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地区別_普及率!$K$6:$K$13</c:f>
              <c:strCache>
                <c:ptCount val="8"/>
                <c:pt idx="0">
                  <c:v>三島医療圏</c:v>
                </c:pt>
                <c:pt idx="1">
                  <c:v>北河内医療圏</c:v>
                </c:pt>
                <c:pt idx="2">
                  <c:v>堺市医療圏</c:v>
                </c:pt>
                <c:pt idx="3">
                  <c:v>大阪市医療圏</c:v>
                </c:pt>
                <c:pt idx="4">
                  <c:v>泉州医療圏</c:v>
                </c:pt>
                <c:pt idx="5">
                  <c:v>中河内医療圏</c:v>
                </c:pt>
                <c:pt idx="6">
                  <c:v>豊能医療圏</c:v>
                </c:pt>
                <c:pt idx="7">
                  <c:v>南河内医療圏</c:v>
                </c:pt>
              </c:strCache>
            </c:strRef>
          </c:cat>
          <c:val>
            <c:numRef>
              <c:f>地区別_普及率!$L$6:$L$13</c:f>
              <c:numCache>
                <c:formatCode>0.0%</c:formatCode>
                <c:ptCount val="8"/>
                <c:pt idx="0">
                  <c:v>0.75199461729428274</c:v>
                </c:pt>
                <c:pt idx="1">
                  <c:v>0.73244779912269597</c:v>
                </c:pt>
                <c:pt idx="2">
                  <c:v>0.72222353100603487</c:v>
                </c:pt>
                <c:pt idx="3">
                  <c:v>0.71653301287403626</c:v>
                </c:pt>
                <c:pt idx="4">
                  <c:v>0.70616690057741383</c:v>
                </c:pt>
                <c:pt idx="5">
                  <c:v>0.70379924294185281</c:v>
                </c:pt>
                <c:pt idx="6">
                  <c:v>0.70132315796819578</c:v>
                </c:pt>
                <c:pt idx="7">
                  <c:v>0.69660034968864404</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634042137707549"/>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地区別_普及率!$O$6:$O$13</c:f>
              <c:numCache>
                <c:formatCode>0.0%</c:formatCode>
                <c:ptCount val="8"/>
                <c:pt idx="0">
                  <c:v>0.71653204596749942</c:v>
                </c:pt>
                <c:pt idx="1">
                  <c:v>0.71653204596749942</c:v>
                </c:pt>
                <c:pt idx="2">
                  <c:v>0.71653204596749942</c:v>
                </c:pt>
                <c:pt idx="3">
                  <c:v>0.71653204596749942</c:v>
                </c:pt>
                <c:pt idx="4">
                  <c:v>0.71653204596749942</c:v>
                </c:pt>
                <c:pt idx="5">
                  <c:v>0.71653204596749942</c:v>
                </c:pt>
                <c:pt idx="6">
                  <c:v>0.71653204596749942</c:v>
                </c:pt>
                <c:pt idx="7">
                  <c:v>0.71653204596749942</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市区町村別_普及率!$K$5</c:f>
              <c:strCache>
                <c:ptCount val="1"/>
                <c:pt idx="0">
                  <c:v>令和元年度普及率金額ベース</c:v>
                </c:pt>
              </c:strCache>
            </c:strRef>
          </c:tx>
          <c:spPr>
            <a:solidFill>
              <a:schemeClr val="accent4">
                <a:lumMod val="60000"/>
                <a:lumOff val="40000"/>
              </a:schemeClr>
            </a:solidFill>
            <a:ln>
              <a:noFill/>
            </a:ln>
          </c:spPr>
          <c:invertIfNegative val="0"/>
          <c:dLbls>
            <c:dLbl>
              <c:idx val="40"/>
              <c:layout>
                <c:manualLayout>
                  <c:x val="1.674569226955554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3.34913845391110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3.349138453911108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3.349138453911108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3.34913845391110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5.0237076808666622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3396553815644309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5071123042599987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1.5071123042599987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1.5071123042599987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1.674569226955554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1.8420261496511093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2.0094830723466527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2.344396917737763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5118538404333309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2.5118538404333309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2.8467676858244417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8.3728461347777703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6.6982769078223385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6.69827690782221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dLbl>
              <c:idx val="60"/>
              <c:layout>
                <c:manualLayout>
                  <c:x val="-5.023707680866784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4CB-4D2B-9890-9C538FC3D4FA}"/>
                </c:ext>
              </c:extLst>
            </c:dLbl>
            <c:dLbl>
              <c:idx val="61"/>
              <c:layout>
                <c:manualLayout>
                  <c:x val="-3.3491384539111081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4CB-4D2B-9890-9C538FC3D4FA}"/>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市区町村別_普及率!$K$6:$K$79</c:f>
              <c:strCache>
                <c:ptCount val="74"/>
                <c:pt idx="0">
                  <c:v>能勢町</c:v>
                </c:pt>
                <c:pt idx="1">
                  <c:v>西淀川区</c:v>
                </c:pt>
                <c:pt idx="2">
                  <c:v>岬町</c:v>
                </c:pt>
                <c:pt idx="3">
                  <c:v>田尻町</c:v>
                </c:pt>
                <c:pt idx="4">
                  <c:v>摂津市</c:v>
                </c:pt>
                <c:pt idx="5">
                  <c:v>東淀川区</c:v>
                </c:pt>
                <c:pt idx="6">
                  <c:v>寝屋川市</c:v>
                </c:pt>
                <c:pt idx="7">
                  <c:v>港区</c:v>
                </c:pt>
                <c:pt idx="8">
                  <c:v>高槻市</c:v>
                </c:pt>
                <c:pt idx="9">
                  <c:v>堺市堺区</c:v>
                </c:pt>
                <c:pt idx="10">
                  <c:v>淀川区</c:v>
                </c:pt>
                <c:pt idx="11">
                  <c:v>熊取町</c:v>
                </c:pt>
                <c:pt idx="12">
                  <c:v>豊能町</c:v>
                </c:pt>
                <c:pt idx="13">
                  <c:v>門真市</c:v>
                </c:pt>
                <c:pt idx="14">
                  <c:v>城東区</c:v>
                </c:pt>
                <c:pt idx="15">
                  <c:v>西成区</c:v>
                </c:pt>
                <c:pt idx="16">
                  <c:v>堺市西区</c:v>
                </c:pt>
                <c:pt idx="17">
                  <c:v>泉佐野市</c:v>
                </c:pt>
                <c:pt idx="18">
                  <c:v>島本町</c:v>
                </c:pt>
                <c:pt idx="19">
                  <c:v>八尾市</c:v>
                </c:pt>
                <c:pt idx="20">
                  <c:v>鶴見区</c:v>
                </c:pt>
                <c:pt idx="21">
                  <c:v>住之江区</c:v>
                </c:pt>
                <c:pt idx="22">
                  <c:v>枚方市</c:v>
                </c:pt>
                <c:pt idx="23">
                  <c:v>堺市北区</c:v>
                </c:pt>
                <c:pt idx="24">
                  <c:v>堺市中区</c:v>
                </c:pt>
                <c:pt idx="25">
                  <c:v>堺市</c:v>
                </c:pt>
                <c:pt idx="26">
                  <c:v>守口市</c:v>
                </c:pt>
                <c:pt idx="27">
                  <c:v>堺市美原区</c:v>
                </c:pt>
                <c:pt idx="28">
                  <c:v>堺市東区</c:v>
                </c:pt>
                <c:pt idx="29">
                  <c:v>交野市</c:v>
                </c:pt>
                <c:pt idx="30">
                  <c:v>高石市</c:v>
                </c:pt>
                <c:pt idx="31">
                  <c:v>都島区</c:v>
                </c:pt>
                <c:pt idx="32">
                  <c:v>西区</c:v>
                </c:pt>
                <c:pt idx="33">
                  <c:v>泉南市</c:v>
                </c:pt>
                <c:pt idx="34">
                  <c:v>浪速区</c:v>
                </c:pt>
                <c:pt idx="35">
                  <c:v>松原市</c:v>
                </c:pt>
                <c:pt idx="36">
                  <c:v>此花区</c:v>
                </c:pt>
                <c:pt idx="37">
                  <c:v>大阪市</c:v>
                </c:pt>
                <c:pt idx="38">
                  <c:v>池田市</c:v>
                </c:pt>
                <c:pt idx="39">
                  <c:v>箕面市</c:v>
                </c:pt>
                <c:pt idx="40">
                  <c:v>茨木市</c:v>
                </c:pt>
                <c:pt idx="41">
                  <c:v>豊中市</c:v>
                </c:pt>
                <c:pt idx="42">
                  <c:v>平野区</c:v>
                </c:pt>
                <c:pt idx="43">
                  <c:v>住吉区</c:v>
                </c:pt>
                <c:pt idx="44">
                  <c:v>羽曳野市</c:v>
                </c:pt>
                <c:pt idx="45">
                  <c:v>忠岡町</c:v>
                </c:pt>
                <c:pt idx="46">
                  <c:v>岸和田市</c:v>
                </c:pt>
                <c:pt idx="47">
                  <c:v>柏原市</c:v>
                </c:pt>
                <c:pt idx="48">
                  <c:v>貝塚市</c:v>
                </c:pt>
                <c:pt idx="49">
                  <c:v>中央区</c:v>
                </c:pt>
                <c:pt idx="50">
                  <c:v>四條畷市</c:v>
                </c:pt>
                <c:pt idx="51">
                  <c:v>泉大津市</c:v>
                </c:pt>
                <c:pt idx="52">
                  <c:v>東住吉区</c:v>
                </c:pt>
                <c:pt idx="53">
                  <c:v>吹田市</c:v>
                </c:pt>
                <c:pt idx="54">
                  <c:v>旭区</c:v>
                </c:pt>
                <c:pt idx="55">
                  <c:v>藤井寺市</c:v>
                </c:pt>
                <c:pt idx="56">
                  <c:v>大正区</c:v>
                </c:pt>
                <c:pt idx="57">
                  <c:v>河内長野市</c:v>
                </c:pt>
                <c:pt idx="58">
                  <c:v>富田林市</c:v>
                </c:pt>
                <c:pt idx="59">
                  <c:v>北区</c:v>
                </c:pt>
                <c:pt idx="60">
                  <c:v>堺市南区</c:v>
                </c:pt>
                <c:pt idx="61">
                  <c:v>阪南市</c:v>
                </c:pt>
                <c:pt idx="62">
                  <c:v>河南町</c:v>
                </c:pt>
                <c:pt idx="63">
                  <c:v>太子町</c:v>
                </c:pt>
                <c:pt idx="64">
                  <c:v>生野区</c:v>
                </c:pt>
                <c:pt idx="65">
                  <c:v>東大阪市</c:v>
                </c:pt>
                <c:pt idx="66">
                  <c:v>和泉市</c:v>
                </c:pt>
                <c:pt idx="67">
                  <c:v>東成区</c:v>
                </c:pt>
                <c:pt idx="68">
                  <c:v>福島区</c:v>
                </c:pt>
                <c:pt idx="69">
                  <c:v>大東市</c:v>
                </c:pt>
                <c:pt idx="70">
                  <c:v>大阪狭山市</c:v>
                </c:pt>
                <c:pt idx="71">
                  <c:v>阿倍野区</c:v>
                </c:pt>
                <c:pt idx="72">
                  <c:v>天王寺区</c:v>
                </c:pt>
                <c:pt idx="73">
                  <c:v>千早赤阪村</c:v>
                </c:pt>
              </c:strCache>
            </c:strRef>
          </c:cat>
          <c:val>
            <c:numRef>
              <c:f>市区町村別_普及率!$L$6:$L$79</c:f>
              <c:numCache>
                <c:formatCode>0.0%</c:formatCode>
                <c:ptCount val="74"/>
                <c:pt idx="0">
                  <c:v>0.55767216850031942</c:v>
                </c:pt>
                <c:pt idx="1">
                  <c:v>0.52194032051869477</c:v>
                </c:pt>
                <c:pt idx="2">
                  <c:v>0.52075648346959924</c:v>
                </c:pt>
                <c:pt idx="3">
                  <c:v>0.51389386907314571</c:v>
                </c:pt>
                <c:pt idx="4">
                  <c:v>0.51134085429653087</c:v>
                </c:pt>
                <c:pt idx="5">
                  <c:v>0.50617654118161337</c:v>
                </c:pt>
                <c:pt idx="6">
                  <c:v>0.49788225528817609</c:v>
                </c:pt>
                <c:pt idx="7">
                  <c:v>0.49768508085983132</c:v>
                </c:pt>
                <c:pt idx="8">
                  <c:v>0.49614054028638938</c:v>
                </c:pt>
                <c:pt idx="9">
                  <c:v>0.49482079142499708</c:v>
                </c:pt>
                <c:pt idx="10">
                  <c:v>0.49254982264933195</c:v>
                </c:pt>
                <c:pt idx="11">
                  <c:v>0.4906662252484561</c:v>
                </c:pt>
                <c:pt idx="12">
                  <c:v>0.48997178125123236</c:v>
                </c:pt>
                <c:pt idx="13">
                  <c:v>0.4814754231753523</c:v>
                </c:pt>
                <c:pt idx="14">
                  <c:v>0.47824293595760714</c:v>
                </c:pt>
                <c:pt idx="15">
                  <c:v>0.476540185406929</c:v>
                </c:pt>
                <c:pt idx="16">
                  <c:v>0.47562223076638172</c:v>
                </c:pt>
                <c:pt idx="17">
                  <c:v>0.47377933260953126</c:v>
                </c:pt>
                <c:pt idx="18">
                  <c:v>0.47030024471155885</c:v>
                </c:pt>
                <c:pt idx="19">
                  <c:v>0.46823915287158607</c:v>
                </c:pt>
                <c:pt idx="20">
                  <c:v>0.46468654339156062</c:v>
                </c:pt>
                <c:pt idx="21">
                  <c:v>0.46438081870325043</c:v>
                </c:pt>
                <c:pt idx="22">
                  <c:v>0.46427447324450583</c:v>
                </c:pt>
                <c:pt idx="23">
                  <c:v>0.46051846342139929</c:v>
                </c:pt>
                <c:pt idx="24">
                  <c:v>0.45957091467984118</c:v>
                </c:pt>
                <c:pt idx="25">
                  <c:v>0.45924486987317636</c:v>
                </c:pt>
                <c:pt idx="26">
                  <c:v>0.45907355013478296</c:v>
                </c:pt>
                <c:pt idx="27">
                  <c:v>0.45827354466510961</c:v>
                </c:pt>
                <c:pt idx="28">
                  <c:v>0.45725192262121006</c:v>
                </c:pt>
                <c:pt idx="29">
                  <c:v>0.45665609813637381</c:v>
                </c:pt>
                <c:pt idx="30">
                  <c:v>0.45509911048481277</c:v>
                </c:pt>
                <c:pt idx="31">
                  <c:v>0.45490524959955486</c:v>
                </c:pt>
                <c:pt idx="32">
                  <c:v>0.4543540360879571</c:v>
                </c:pt>
                <c:pt idx="33">
                  <c:v>0.45199014911895896</c:v>
                </c:pt>
                <c:pt idx="34">
                  <c:v>0.45179281363119927</c:v>
                </c:pt>
                <c:pt idx="35">
                  <c:v>0.4513026955723205</c:v>
                </c:pt>
                <c:pt idx="36">
                  <c:v>0.45091330826437565</c:v>
                </c:pt>
                <c:pt idx="37">
                  <c:v>0.44673941832805214</c:v>
                </c:pt>
                <c:pt idx="38">
                  <c:v>0.44668610000856873</c:v>
                </c:pt>
                <c:pt idx="39">
                  <c:v>0.44661370744903262</c:v>
                </c:pt>
                <c:pt idx="40">
                  <c:v>0.44321575041661304</c:v>
                </c:pt>
                <c:pt idx="41">
                  <c:v>0.4418294285373503</c:v>
                </c:pt>
                <c:pt idx="42">
                  <c:v>0.44162282284605936</c:v>
                </c:pt>
                <c:pt idx="43">
                  <c:v>0.44102521067379663</c:v>
                </c:pt>
                <c:pt idx="44">
                  <c:v>0.44048334111371285</c:v>
                </c:pt>
                <c:pt idx="45">
                  <c:v>0.43901782177965848</c:v>
                </c:pt>
                <c:pt idx="46">
                  <c:v>0.43293066752404319</c:v>
                </c:pt>
                <c:pt idx="47">
                  <c:v>0.43218083178841704</c:v>
                </c:pt>
                <c:pt idx="48">
                  <c:v>0.43201096956533552</c:v>
                </c:pt>
                <c:pt idx="49">
                  <c:v>0.43174253003208418</c:v>
                </c:pt>
                <c:pt idx="50">
                  <c:v>0.43092116745890524</c:v>
                </c:pt>
                <c:pt idx="51">
                  <c:v>0.42891409905073824</c:v>
                </c:pt>
                <c:pt idx="52">
                  <c:v>0.42830328257294203</c:v>
                </c:pt>
                <c:pt idx="53">
                  <c:v>0.42539990547809881</c:v>
                </c:pt>
                <c:pt idx="54">
                  <c:v>0.42405091867011235</c:v>
                </c:pt>
                <c:pt idx="55">
                  <c:v>0.42341248291223271</c:v>
                </c:pt>
                <c:pt idx="56">
                  <c:v>0.42142305840189359</c:v>
                </c:pt>
                <c:pt idx="57">
                  <c:v>0.42032986055048999</c:v>
                </c:pt>
                <c:pt idx="58">
                  <c:v>0.41886300946673694</c:v>
                </c:pt>
                <c:pt idx="59">
                  <c:v>0.41853511051006964</c:v>
                </c:pt>
                <c:pt idx="60">
                  <c:v>0.4166337886112349</c:v>
                </c:pt>
                <c:pt idx="61">
                  <c:v>0.41561977348785323</c:v>
                </c:pt>
                <c:pt idx="62">
                  <c:v>0.41355624473237046</c:v>
                </c:pt>
                <c:pt idx="63">
                  <c:v>0.4109453063335361</c:v>
                </c:pt>
                <c:pt idx="64">
                  <c:v>0.41050998234302799</c:v>
                </c:pt>
                <c:pt idx="65">
                  <c:v>0.40477023612004503</c:v>
                </c:pt>
                <c:pt idx="66">
                  <c:v>0.39780221453446535</c:v>
                </c:pt>
                <c:pt idx="67">
                  <c:v>0.39760795163780888</c:v>
                </c:pt>
                <c:pt idx="68">
                  <c:v>0.38896059317670129</c:v>
                </c:pt>
                <c:pt idx="69">
                  <c:v>0.38148874527424537</c:v>
                </c:pt>
                <c:pt idx="70">
                  <c:v>0.37185522176665031</c:v>
                </c:pt>
                <c:pt idx="71">
                  <c:v>0.36695162613193466</c:v>
                </c:pt>
                <c:pt idx="72">
                  <c:v>0.36363881772147838</c:v>
                </c:pt>
                <c:pt idx="73">
                  <c:v>0.31632125030975095</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4104304093067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市区町村別_普及率!$P$6:$P$79</c:f>
              <c:numCache>
                <c:formatCode>0.0%</c:formatCode>
                <c:ptCount val="74"/>
                <c:pt idx="0">
                  <c:v>0.44713555105395891</c:v>
                </c:pt>
                <c:pt idx="1">
                  <c:v>0.44713555105395891</c:v>
                </c:pt>
                <c:pt idx="2">
                  <c:v>0.44713555105395891</c:v>
                </c:pt>
                <c:pt idx="3">
                  <c:v>0.44713555105395891</c:v>
                </c:pt>
                <c:pt idx="4">
                  <c:v>0.44713555105395891</c:v>
                </c:pt>
                <c:pt idx="5">
                  <c:v>0.44713555105395891</c:v>
                </c:pt>
                <c:pt idx="6">
                  <c:v>0.44713555105395891</c:v>
                </c:pt>
                <c:pt idx="7">
                  <c:v>0.44713555105395891</c:v>
                </c:pt>
                <c:pt idx="8">
                  <c:v>0.44713555105395891</c:v>
                </c:pt>
                <c:pt idx="9">
                  <c:v>0.44713555105395891</c:v>
                </c:pt>
                <c:pt idx="10">
                  <c:v>0.44713555105395891</c:v>
                </c:pt>
                <c:pt idx="11">
                  <c:v>0.44713555105395891</c:v>
                </c:pt>
                <c:pt idx="12">
                  <c:v>0.44713555105395891</c:v>
                </c:pt>
                <c:pt idx="13">
                  <c:v>0.44713555105395891</c:v>
                </c:pt>
                <c:pt idx="14">
                  <c:v>0.44713555105395891</c:v>
                </c:pt>
                <c:pt idx="15">
                  <c:v>0.44713555105395891</c:v>
                </c:pt>
                <c:pt idx="16">
                  <c:v>0.44713555105395891</c:v>
                </c:pt>
                <c:pt idx="17">
                  <c:v>0.44713555105395891</c:v>
                </c:pt>
                <c:pt idx="18">
                  <c:v>0.44713555105395891</c:v>
                </c:pt>
                <c:pt idx="19">
                  <c:v>0.44713555105395891</c:v>
                </c:pt>
                <c:pt idx="20">
                  <c:v>0.44713555105395891</c:v>
                </c:pt>
                <c:pt idx="21">
                  <c:v>0.44713555105395891</c:v>
                </c:pt>
                <c:pt idx="22">
                  <c:v>0.44713555105395891</c:v>
                </c:pt>
                <c:pt idx="23">
                  <c:v>0.44713555105395891</c:v>
                </c:pt>
                <c:pt idx="24">
                  <c:v>0.44713555105395891</c:v>
                </c:pt>
                <c:pt idx="25">
                  <c:v>0.44713555105395891</c:v>
                </c:pt>
                <c:pt idx="26">
                  <c:v>0.44713555105395891</c:v>
                </c:pt>
                <c:pt idx="27">
                  <c:v>0.44713555105395891</c:v>
                </c:pt>
                <c:pt idx="28">
                  <c:v>0.44713555105395891</c:v>
                </c:pt>
                <c:pt idx="29">
                  <c:v>0.44713555105395891</c:v>
                </c:pt>
                <c:pt idx="30">
                  <c:v>0.44713555105395891</c:v>
                </c:pt>
                <c:pt idx="31">
                  <c:v>0.44713555105395891</c:v>
                </c:pt>
                <c:pt idx="32">
                  <c:v>0.44713555105395891</c:v>
                </c:pt>
                <c:pt idx="33">
                  <c:v>0.44713555105395891</c:v>
                </c:pt>
                <c:pt idx="34">
                  <c:v>0.44713555105395891</c:v>
                </c:pt>
                <c:pt idx="35">
                  <c:v>0.44713555105395891</c:v>
                </c:pt>
                <c:pt idx="36">
                  <c:v>0.44713555105395891</c:v>
                </c:pt>
                <c:pt idx="37">
                  <c:v>0.44713555105395891</c:v>
                </c:pt>
                <c:pt idx="38">
                  <c:v>0.44713555105395891</c:v>
                </c:pt>
                <c:pt idx="39">
                  <c:v>0.44713555105395891</c:v>
                </c:pt>
                <c:pt idx="40">
                  <c:v>0.44713555105395891</c:v>
                </c:pt>
                <c:pt idx="41">
                  <c:v>0.44713555105395891</c:v>
                </c:pt>
                <c:pt idx="42">
                  <c:v>0.44713555105395891</c:v>
                </c:pt>
                <c:pt idx="43">
                  <c:v>0.44713555105395891</c:v>
                </c:pt>
                <c:pt idx="44">
                  <c:v>0.44713555105395891</c:v>
                </c:pt>
                <c:pt idx="45">
                  <c:v>0.44713555105395891</c:v>
                </c:pt>
                <c:pt idx="46">
                  <c:v>0.44713555105395891</c:v>
                </c:pt>
                <c:pt idx="47">
                  <c:v>0.44713555105395891</c:v>
                </c:pt>
                <c:pt idx="48">
                  <c:v>0.44713555105395891</c:v>
                </c:pt>
                <c:pt idx="49">
                  <c:v>0.44713555105395891</c:v>
                </c:pt>
                <c:pt idx="50">
                  <c:v>0.44713555105395891</c:v>
                </c:pt>
                <c:pt idx="51">
                  <c:v>0.44713555105395891</c:v>
                </c:pt>
                <c:pt idx="52">
                  <c:v>0.44713555105395891</c:v>
                </c:pt>
                <c:pt idx="53">
                  <c:v>0.44713555105395891</c:v>
                </c:pt>
                <c:pt idx="54">
                  <c:v>0.44713555105395891</c:v>
                </c:pt>
                <c:pt idx="55">
                  <c:v>0.44713555105395891</c:v>
                </c:pt>
                <c:pt idx="56">
                  <c:v>0.44713555105395891</c:v>
                </c:pt>
                <c:pt idx="57">
                  <c:v>0.44713555105395891</c:v>
                </c:pt>
                <c:pt idx="58">
                  <c:v>0.44713555105395891</c:v>
                </c:pt>
                <c:pt idx="59">
                  <c:v>0.44713555105395891</c:v>
                </c:pt>
                <c:pt idx="60">
                  <c:v>0.44713555105395891</c:v>
                </c:pt>
                <c:pt idx="61">
                  <c:v>0.44713555105395891</c:v>
                </c:pt>
                <c:pt idx="62">
                  <c:v>0.44713555105395891</c:v>
                </c:pt>
                <c:pt idx="63">
                  <c:v>0.44713555105395891</c:v>
                </c:pt>
                <c:pt idx="64">
                  <c:v>0.44713555105395891</c:v>
                </c:pt>
                <c:pt idx="65">
                  <c:v>0.44713555105395891</c:v>
                </c:pt>
                <c:pt idx="66">
                  <c:v>0.44713555105395891</c:v>
                </c:pt>
                <c:pt idx="67">
                  <c:v>0.44713555105395891</c:v>
                </c:pt>
                <c:pt idx="68">
                  <c:v>0.44713555105395891</c:v>
                </c:pt>
                <c:pt idx="69">
                  <c:v>0.44713555105395891</c:v>
                </c:pt>
                <c:pt idx="70">
                  <c:v>0.44713555105395891</c:v>
                </c:pt>
                <c:pt idx="71">
                  <c:v>0.44713555105395891</c:v>
                </c:pt>
                <c:pt idx="72">
                  <c:v>0.44713555105395891</c:v>
                </c:pt>
                <c:pt idx="73">
                  <c:v>0.44713555105395891</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市区町村別_普及率!$M$5</c:f>
              <c:strCache>
                <c:ptCount val="1"/>
                <c:pt idx="0">
                  <c:v>令和元年度普及率数量ベース</c:v>
                </c:pt>
              </c:strCache>
            </c:strRef>
          </c:tx>
          <c:spPr>
            <a:solidFill>
              <a:schemeClr val="accent4">
                <a:lumMod val="60000"/>
                <a:lumOff val="40000"/>
              </a:schemeClr>
            </a:solidFill>
            <a:ln>
              <a:noFill/>
            </a:ln>
          </c:spPr>
          <c:invertIfNegative val="0"/>
          <c:dLbls>
            <c:dLbl>
              <c:idx val="42"/>
              <c:layout>
                <c:manualLayout>
                  <c:x val="1.674569226955554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3.349138453911108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3.3491384539111081E-3"/>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6.6982769078222162E-3"/>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6.6982769078222162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6.6982769078222162E-3"/>
                  <c:y val="1.03076886868625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1.00474153617333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1.00474153617332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1.00474153617332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1.004741536173320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1.1721984588688878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1.339655381564443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1.3396553815644309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1.3396553815644432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1.3396553815644309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1.5071123042599987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1.674569226955554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1.8420261496511093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1.8420261496510971E-2"/>
                  <c:y val="3.2462605107828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2.34439691773777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F7-4D59-AB6B-787E01E25F6F}"/>
                </c:ext>
              </c:extLst>
            </c:dLbl>
            <c:dLbl>
              <c:idx val="62"/>
              <c:layout>
                <c:manualLayout>
                  <c:x val="2.4281187862933214E-2"/>
                  <c:y val="2.8404779469350028E-7"/>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5950179587660393E-2"/>
                      <c:h val="1.3811215343125675E-2"/>
                    </c:manualLayout>
                  </c15:layout>
                </c:ext>
                <c:ext xmlns:c16="http://schemas.microsoft.com/office/drawing/2014/chart" uri="{C3380CC4-5D6E-409C-BE32-E72D297353CC}">
                  <c16:uniqueId val="{00000015-3DF7-4D59-AB6B-787E01E25F6F}"/>
                </c:ext>
              </c:extLst>
            </c:dLbl>
            <c:dLbl>
              <c:idx val="63"/>
              <c:layout>
                <c:manualLayout>
                  <c:x val="2.84676768582444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6.6982769078222162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dLbl>
              <c:idx val="65"/>
              <c:layout>
                <c:manualLayout>
                  <c:x val="-6.6982769078223385E-3"/>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F7-4D59-AB6B-787E01E25F6F}"/>
                </c:ext>
              </c:extLst>
            </c:dLbl>
            <c:dLbl>
              <c:idx val="66"/>
              <c:layout>
                <c:manualLayout>
                  <c:x val="-6.6982769078222162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F7-4D59-AB6B-787E01E25F6F}"/>
                </c:ext>
              </c:extLst>
            </c:dLbl>
            <c:dLbl>
              <c:idx val="67"/>
              <c:layout>
                <c:manualLayout>
                  <c:x val="-6.6982769078222162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F7-4D59-AB6B-787E01E25F6F}"/>
                </c:ext>
              </c:extLst>
            </c:dLbl>
            <c:dLbl>
              <c:idx val="68"/>
              <c:layout>
                <c:manualLayout>
                  <c:x val="-3.34913845391123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F7-4D59-AB6B-787E01E25F6F}"/>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市区町村別_普及率!$M$6:$M$79</c:f>
              <c:strCache>
                <c:ptCount val="74"/>
                <c:pt idx="0">
                  <c:v>西淀川区</c:v>
                </c:pt>
                <c:pt idx="1">
                  <c:v>能勢町</c:v>
                </c:pt>
                <c:pt idx="2">
                  <c:v>摂津市</c:v>
                </c:pt>
                <c:pt idx="3">
                  <c:v>高槻市</c:v>
                </c:pt>
                <c:pt idx="4">
                  <c:v>熊取町</c:v>
                </c:pt>
                <c:pt idx="5">
                  <c:v>寝屋川市</c:v>
                </c:pt>
                <c:pt idx="6">
                  <c:v>堺市堺区</c:v>
                </c:pt>
                <c:pt idx="7">
                  <c:v>淀川区</c:v>
                </c:pt>
                <c:pt idx="8">
                  <c:v>港区</c:v>
                </c:pt>
                <c:pt idx="9">
                  <c:v>東淀川区</c:v>
                </c:pt>
                <c:pt idx="10">
                  <c:v>岬町</c:v>
                </c:pt>
                <c:pt idx="11">
                  <c:v>田尻町</c:v>
                </c:pt>
                <c:pt idx="12">
                  <c:v>西成区</c:v>
                </c:pt>
                <c:pt idx="13">
                  <c:v>住之江区</c:v>
                </c:pt>
                <c:pt idx="14">
                  <c:v>枚方市</c:v>
                </c:pt>
                <c:pt idx="15">
                  <c:v>此花区</c:v>
                </c:pt>
                <c:pt idx="16">
                  <c:v>門真市</c:v>
                </c:pt>
                <c:pt idx="17">
                  <c:v>城東区</c:v>
                </c:pt>
                <c:pt idx="18">
                  <c:v>豊能町</c:v>
                </c:pt>
                <c:pt idx="19">
                  <c:v>鶴見区</c:v>
                </c:pt>
                <c:pt idx="20">
                  <c:v>堺市西区</c:v>
                </c:pt>
                <c:pt idx="21">
                  <c:v>泉佐野市</c:v>
                </c:pt>
                <c:pt idx="22">
                  <c:v>八尾市</c:v>
                </c:pt>
                <c:pt idx="23">
                  <c:v>松原市</c:v>
                </c:pt>
                <c:pt idx="24">
                  <c:v>島本町</c:v>
                </c:pt>
                <c:pt idx="25">
                  <c:v>忠岡町</c:v>
                </c:pt>
                <c:pt idx="26">
                  <c:v>交野市</c:v>
                </c:pt>
                <c:pt idx="27">
                  <c:v>堺市</c:v>
                </c:pt>
                <c:pt idx="28">
                  <c:v>浪速区</c:v>
                </c:pt>
                <c:pt idx="29">
                  <c:v>守口市</c:v>
                </c:pt>
                <c:pt idx="30">
                  <c:v>堺市美原区</c:v>
                </c:pt>
                <c:pt idx="31">
                  <c:v>平野区</c:v>
                </c:pt>
                <c:pt idx="32">
                  <c:v>堺市中区</c:v>
                </c:pt>
                <c:pt idx="33">
                  <c:v>大阪市</c:v>
                </c:pt>
                <c:pt idx="34">
                  <c:v>茨木市</c:v>
                </c:pt>
                <c:pt idx="35">
                  <c:v>泉南市</c:v>
                </c:pt>
                <c:pt idx="36">
                  <c:v>西区</c:v>
                </c:pt>
                <c:pt idx="37">
                  <c:v>都島区</c:v>
                </c:pt>
                <c:pt idx="38">
                  <c:v>堺市東区</c:v>
                </c:pt>
                <c:pt idx="39">
                  <c:v>大正区</c:v>
                </c:pt>
                <c:pt idx="40">
                  <c:v>四條畷市</c:v>
                </c:pt>
                <c:pt idx="41">
                  <c:v>堺市北区</c:v>
                </c:pt>
                <c:pt idx="42">
                  <c:v>高石市</c:v>
                </c:pt>
                <c:pt idx="43">
                  <c:v>羽曳野市</c:v>
                </c:pt>
                <c:pt idx="44">
                  <c:v>泉大津市</c:v>
                </c:pt>
                <c:pt idx="45">
                  <c:v>貝塚市</c:v>
                </c:pt>
                <c:pt idx="46">
                  <c:v>池田市</c:v>
                </c:pt>
                <c:pt idx="47">
                  <c:v>中央区</c:v>
                </c:pt>
                <c:pt idx="48">
                  <c:v>吹田市</c:v>
                </c:pt>
                <c:pt idx="49">
                  <c:v>岸和田市</c:v>
                </c:pt>
                <c:pt idx="50">
                  <c:v>柏原市</c:v>
                </c:pt>
                <c:pt idx="51">
                  <c:v>堺市南区</c:v>
                </c:pt>
                <c:pt idx="52">
                  <c:v>豊中市</c:v>
                </c:pt>
                <c:pt idx="53">
                  <c:v>富田林市</c:v>
                </c:pt>
                <c:pt idx="54">
                  <c:v>住吉区</c:v>
                </c:pt>
                <c:pt idx="55">
                  <c:v>東住吉区</c:v>
                </c:pt>
                <c:pt idx="56">
                  <c:v>箕面市</c:v>
                </c:pt>
                <c:pt idx="57">
                  <c:v>旭区</c:v>
                </c:pt>
                <c:pt idx="58">
                  <c:v>藤井寺市</c:v>
                </c:pt>
                <c:pt idx="59">
                  <c:v>生野区</c:v>
                </c:pt>
                <c:pt idx="60">
                  <c:v>東大阪市</c:v>
                </c:pt>
                <c:pt idx="61">
                  <c:v>河内長野市</c:v>
                </c:pt>
                <c:pt idx="62">
                  <c:v>阪南市</c:v>
                </c:pt>
                <c:pt idx="63">
                  <c:v>北区</c:v>
                </c:pt>
                <c:pt idx="64">
                  <c:v>河南町</c:v>
                </c:pt>
                <c:pt idx="65">
                  <c:v>福島区</c:v>
                </c:pt>
                <c:pt idx="66">
                  <c:v>和泉市</c:v>
                </c:pt>
                <c:pt idx="67">
                  <c:v>東成区</c:v>
                </c:pt>
                <c:pt idx="68">
                  <c:v>大阪狭山市</c:v>
                </c:pt>
                <c:pt idx="69">
                  <c:v>大東市</c:v>
                </c:pt>
                <c:pt idx="70">
                  <c:v>太子町</c:v>
                </c:pt>
                <c:pt idx="71">
                  <c:v>天王寺区</c:v>
                </c:pt>
                <c:pt idx="72">
                  <c:v>阿倍野区</c:v>
                </c:pt>
                <c:pt idx="73">
                  <c:v>千早赤阪村</c:v>
                </c:pt>
              </c:strCache>
            </c:strRef>
          </c:cat>
          <c:val>
            <c:numRef>
              <c:f>市区町村別_普及率!$N$6:$N$79</c:f>
              <c:numCache>
                <c:formatCode>0.0%</c:formatCode>
                <c:ptCount val="74"/>
                <c:pt idx="0">
                  <c:v>0.80346146215253633</c:v>
                </c:pt>
                <c:pt idx="1">
                  <c:v>0.8005073333855165</c:v>
                </c:pt>
                <c:pt idx="2">
                  <c:v>0.7722389872738884</c:v>
                </c:pt>
                <c:pt idx="3">
                  <c:v>0.77151064149821136</c:v>
                </c:pt>
                <c:pt idx="4">
                  <c:v>0.7682036565967123</c:v>
                </c:pt>
                <c:pt idx="5">
                  <c:v>0.76338258116242053</c:v>
                </c:pt>
                <c:pt idx="6">
                  <c:v>0.75481840026232372</c:v>
                </c:pt>
                <c:pt idx="7">
                  <c:v>0.75444640620723014</c:v>
                </c:pt>
                <c:pt idx="8">
                  <c:v>0.75437367315556447</c:v>
                </c:pt>
                <c:pt idx="9">
                  <c:v>0.75082370977943635</c:v>
                </c:pt>
                <c:pt idx="10">
                  <c:v>0.74696856039921411</c:v>
                </c:pt>
                <c:pt idx="11">
                  <c:v>0.74485185442057533</c:v>
                </c:pt>
                <c:pt idx="12">
                  <c:v>0.74388225948667774</c:v>
                </c:pt>
                <c:pt idx="13">
                  <c:v>0.74173829155229631</c:v>
                </c:pt>
                <c:pt idx="14">
                  <c:v>0.74047530143914919</c:v>
                </c:pt>
                <c:pt idx="15">
                  <c:v>0.7394904881753509</c:v>
                </c:pt>
                <c:pt idx="16">
                  <c:v>0.73926410622925554</c:v>
                </c:pt>
                <c:pt idx="17">
                  <c:v>0.73757236780598301</c:v>
                </c:pt>
                <c:pt idx="18">
                  <c:v>0.73710834263331981</c:v>
                </c:pt>
                <c:pt idx="19">
                  <c:v>0.73624709032738178</c:v>
                </c:pt>
                <c:pt idx="20">
                  <c:v>0.73236992071793827</c:v>
                </c:pt>
                <c:pt idx="21">
                  <c:v>0.73169470055616892</c:v>
                </c:pt>
                <c:pt idx="22">
                  <c:v>0.7316157614442611</c:v>
                </c:pt>
                <c:pt idx="23">
                  <c:v>0.72584746231524744</c:v>
                </c:pt>
                <c:pt idx="24">
                  <c:v>0.72534933057623807</c:v>
                </c:pt>
                <c:pt idx="25">
                  <c:v>0.72364291709444606</c:v>
                </c:pt>
                <c:pt idx="26">
                  <c:v>0.72228900185944622</c:v>
                </c:pt>
                <c:pt idx="27">
                  <c:v>0.72222353100603498</c:v>
                </c:pt>
                <c:pt idx="28">
                  <c:v>0.7217955157446182</c:v>
                </c:pt>
                <c:pt idx="29">
                  <c:v>0.72151620255449755</c:v>
                </c:pt>
                <c:pt idx="30">
                  <c:v>0.72077588551715688</c:v>
                </c:pt>
                <c:pt idx="31">
                  <c:v>0.72070503579574274</c:v>
                </c:pt>
                <c:pt idx="32">
                  <c:v>0.71988843810612446</c:v>
                </c:pt>
                <c:pt idx="33">
                  <c:v>0.71653301287403648</c:v>
                </c:pt>
                <c:pt idx="34">
                  <c:v>0.71650253141248688</c:v>
                </c:pt>
                <c:pt idx="35">
                  <c:v>0.71622273457783325</c:v>
                </c:pt>
                <c:pt idx="36">
                  <c:v>0.71612295409256155</c:v>
                </c:pt>
                <c:pt idx="37">
                  <c:v>0.71536146055557071</c:v>
                </c:pt>
                <c:pt idx="38">
                  <c:v>0.71530474397730381</c:v>
                </c:pt>
                <c:pt idx="39">
                  <c:v>0.71406509747957125</c:v>
                </c:pt>
                <c:pt idx="40">
                  <c:v>0.71375178098682401</c:v>
                </c:pt>
                <c:pt idx="41">
                  <c:v>0.71222321803771882</c:v>
                </c:pt>
                <c:pt idx="42">
                  <c:v>0.71050626764619051</c:v>
                </c:pt>
                <c:pt idx="43">
                  <c:v>0.70859266633427631</c:v>
                </c:pt>
                <c:pt idx="44">
                  <c:v>0.70676859994266028</c:v>
                </c:pt>
                <c:pt idx="45">
                  <c:v>0.70493391689336982</c:v>
                </c:pt>
                <c:pt idx="46">
                  <c:v>0.70472778374720713</c:v>
                </c:pt>
                <c:pt idx="47">
                  <c:v>0.70275306116887282</c:v>
                </c:pt>
                <c:pt idx="48">
                  <c:v>0.69891694634401857</c:v>
                </c:pt>
                <c:pt idx="49">
                  <c:v>0.69884106035989069</c:v>
                </c:pt>
                <c:pt idx="50">
                  <c:v>0.69860430607899038</c:v>
                </c:pt>
                <c:pt idx="51">
                  <c:v>0.69858669309557153</c:v>
                </c:pt>
                <c:pt idx="52">
                  <c:v>0.69811705710674554</c:v>
                </c:pt>
                <c:pt idx="53">
                  <c:v>0.69545746593213398</c:v>
                </c:pt>
                <c:pt idx="54">
                  <c:v>0.69541787984076819</c:v>
                </c:pt>
                <c:pt idx="55">
                  <c:v>0.69528466445841863</c:v>
                </c:pt>
                <c:pt idx="56">
                  <c:v>0.69520507285386612</c:v>
                </c:pt>
                <c:pt idx="57">
                  <c:v>0.69377443167081776</c:v>
                </c:pt>
                <c:pt idx="58">
                  <c:v>0.69187198947270956</c:v>
                </c:pt>
                <c:pt idx="59">
                  <c:v>0.69040987052514458</c:v>
                </c:pt>
                <c:pt idx="60">
                  <c:v>0.68928944525826819</c:v>
                </c:pt>
                <c:pt idx="61">
                  <c:v>0.68270649483988122</c:v>
                </c:pt>
                <c:pt idx="62">
                  <c:v>0.68000598755131814</c:v>
                </c:pt>
                <c:pt idx="63">
                  <c:v>0.67795861695553017</c:v>
                </c:pt>
                <c:pt idx="64">
                  <c:v>0.67515566219856693</c:v>
                </c:pt>
                <c:pt idx="65">
                  <c:v>0.67407304350649533</c:v>
                </c:pt>
                <c:pt idx="66">
                  <c:v>0.67365398476522775</c:v>
                </c:pt>
                <c:pt idx="67">
                  <c:v>0.67232130648786392</c:v>
                </c:pt>
                <c:pt idx="68">
                  <c:v>0.66988151652828976</c:v>
                </c:pt>
                <c:pt idx="69">
                  <c:v>0.66565674943942432</c:v>
                </c:pt>
                <c:pt idx="70">
                  <c:v>0.65113277389659452</c:v>
                </c:pt>
                <c:pt idx="71">
                  <c:v>0.6322785626017603</c:v>
                </c:pt>
                <c:pt idx="72">
                  <c:v>0.62313464871067703</c:v>
                </c:pt>
                <c:pt idx="73">
                  <c:v>0.60235044144973193</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市区町村別_普及率!$Q$6:$Q$79</c:f>
              <c:numCache>
                <c:formatCode>0.0%</c:formatCode>
                <c:ptCount val="74"/>
                <c:pt idx="0">
                  <c:v>0.71653204596749942</c:v>
                </c:pt>
                <c:pt idx="1">
                  <c:v>0.71653204596749942</c:v>
                </c:pt>
                <c:pt idx="2">
                  <c:v>0.71653204596749942</c:v>
                </c:pt>
                <c:pt idx="3">
                  <c:v>0.71653204596749942</c:v>
                </c:pt>
                <c:pt idx="4">
                  <c:v>0.71653204596749942</c:v>
                </c:pt>
                <c:pt idx="5">
                  <c:v>0.71653204596749942</c:v>
                </c:pt>
                <c:pt idx="6">
                  <c:v>0.71653204596749942</c:v>
                </c:pt>
                <c:pt idx="7">
                  <c:v>0.71653204596749942</c:v>
                </c:pt>
                <c:pt idx="8">
                  <c:v>0.71653204596749942</c:v>
                </c:pt>
                <c:pt idx="9">
                  <c:v>0.71653204596749942</c:v>
                </c:pt>
                <c:pt idx="10">
                  <c:v>0.71653204596749942</c:v>
                </c:pt>
                <c:pt idx="11">
                  <c:v>0.71653204596749942</c:v>
                </c:pt>
                <c:pt idx="12">
                  <c:v>0.71653204596749942</c:v>
                </c:pt>
                <c:pt idx="13">
                  <c:v>0.71653204596749942</c:v>
                </c:pt>
                <c:pt idx="14">
                  <c:v>0.71653204596749942</c:v>
                </c:pt>
                <c:pt idx="15">
                  <c:v>0.71653204596749942</c:v>
                </c:pt>
                <c:pt idx="16">
                  <c:v>0.71653204596749942</c:v>
                </c:pt>
                <c:pt idx="17">
                  <c:v>0.71653204596749942</c:v>
                </c:pt>
                <c:pt idx="18">
                  <c:v>0.71653204596749942</c:v>
                </c:pt>
                <c:pt idx="19">
                  <c:v>0.71653204596749942</c:v>
                </c:pt>
                <c:pt idx="20">
                  <c:v>0.71653204596749942</c:v>
                </c:pt>
                <c:pt idx="21">
                  <c:v>0.71653204596749942</c:v>
                </c:pt>
                <c:pt idx="22">
                  <c:v>0.71653204596749942</c:v>
                </c:pt>
                <c:pt idx="23">
                  <c:v>0.71653204596749942</c:v>
                </c:pt>
                <c:pt idx="24">
                  <c:v>0.71653204596749942</c:v>
                </c:pt>
                <c:pt idx="25">
                  <c:v>0.71653204596749942</c:v>
                </c:pt>
                <c:pt idx="26">
                  <c:v>0.71653204596749942</c:v>
                </c:pt>
                <c:pt idx="27">
                  <c:v>0.71653204596749942</c:v>
                </c:pt>
                <c:pt idx="28">
                  <c:v>0.71653204596749942</c:v>
                </c:pt>
                <c:pt idx="29">
                  <c:v>0.71653204596749942</c:v>
                </c:pt>
                <c:pt idx="30">
                  <c:v>0.71653204596749942</c:v>
                </c:pt>
                <c:pt idx="31">
                  <c:v>0.71653204596749942</c:v>
                </c:pt>
                <c:pt idx="32">
                  <c:v>0.71653204596749942</c:v>
                </c:pt>
                <c:pt idx="33">
                  <c:v>0.71653204596749942</c:v>
                </c:pt>
                <c:pt idx="34">
                  <c:v>0.71653204596749942</c:v>
                </c:pt>
                <c:pt idx="35">
                  <c:v>0.71653204596749942</c:v>
                </c:pt>
                <c:pt idx="36">
                  <c:v>0.71653204596749942</c:v>
                </c:pt>
                <c:pt idx="37">
                  <c:v>0.71653204596749942</c:v>
                </c:pt>
                <c:pt idx="38">
                  <c:v>0.71653204596749942</c:v>
                </c:pt>
                <c:pt idx="39">
                  <c:v>0.71653204596749942</c:v>
                </c:pt>
                <c:pt idx="40">
                  <c:v>0.71653204596749942</c:v>
                </c:pt>
                <c:pt idx="41">
                  <c:v>0.71653204596749942</c:v>
                </c:pt>
                <c:pt idx="42">
                  <c:v>0.71653204596749942</c:v>
                </c:pt>
                <c:pt idx="43">
                  <c:v>0.71653204596749942</c:v>
                </c:pt>
                <c:pt idx="44">
                  <c:v>0.71653204596749942</c:v>
                </c:pt>
                <c:pt idx="45">
                  <c:v>0.71653204596749942</c:v>
                </c:pt>
                <c:pt idx="46">
                  <c:v>0.71653204596749942</c:v>
                </c:pt>
                <c:pt idx="47">
                  <c:v>0.71653204596749942</c:v>
                </c:pt>
                <c:pt idx="48">
                  <c:v>0.71653204596749942</c:v>
                </c:pt>
                <c:pt idx="49">
                  <c:v>0.71653204596749942</c:v>
                </c:pt>
                <c:pt idx="50">
                  <c:v>0.71653204596749942</c:v>
                </c:pt>
                <c:pt idx="51">
                  <c:v>0.71653204596749942</c:v>
                </c:pt>
                <c:pt idx="52">
                  <c:v>0.71653204596749942</c:v>
                </c:pt>
                <c:pt idx="53">
                  <c:v>0.71653204596749942</c:v>
                </c:pt>
                <c:pt idx="54">
                  <c:v>0.71653204596749942</c:v>
                </c:pt>
                <c:pt idx="55">
                  <c:v>0.71653204596749942</c:v>
                </c:pt>
                <c:pt idx="56">
                  <c:v>0.71653204596749942</c:v>
                </c:pt>
                <c:pt idx="57">
                  <c:v>0.71653204596749942</c:v>
                </c:pt>
                <c:pt idx="58">
                  <c:v>0.71653204596749942</c:v>
                </c:pt>
                <c:pt idx="59">
                  <c:v>0.71653204596749942</c:v>
                </c:pt>
                <c:pt idx="60">
                  <c:v>0.71653204596749942</c:v>
                </c:pt>
                <c:pt idx="61">
                  <c:v>0.71653204596749942</c:v>
                </c:pt>
                <c:pt idx="62">
                  <c:v>0.71653204596749942</c:v>
                </c:pt>
                <c:pt idx="63">
                  <c:v>0.71653204596749942</c:v>
                </c:pt>
                <c:pt idx="64">
                  <c:v>0.71653204596749942</c:v>
                </c:pt>
                <c:pt idx="65">
                  <c:v>0.71653204596749942</c:v>
                </c:pt>
                <c:pt idx="66">
                  <c:v>0.71653204596749942</c:v>
                </c:pt>
                <c:pt idx="67">
                  <c:v>0.71653204596749942</c:v>
                </c:pt>
                <c:pt idx="68">
                  <c:v>0.71653204596749942</c:v>
                </c:pt>
                <c:pt idx="69">
                  <c:v>0.71653204596749942</c:v>
                </c:pt>
                <c:pt idx="70">
                  <c:v>0.71653204596749942</c:v>
                </c:pt>
                <c:pt idx="71">
                  <c:v>0.71653204596749942</c:v>
                </c:pt>
                <c:pt idx="72">
                  <c:v>0.71653204596749942</c:v>
                </c:pt>
                <c:pt idx="73">
                  <c:v>0.71653204596749942</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'地区別_ポテンシャル(数量)'!$P$4</c:f>
              <c:strCache>
                <c:ptCount val="1"/>
                <c:pt idx="0">
                  <c:v>切替ポテンシャル(数量ベース)</c:v>
                </c:pt>
              </c:strCache>
            </c:strRef>
          </c:tx>
          <c:spPr>
            <a:solidFill>
              <a:schemeClr val="accent3">
                <a:lumMod val="60000"/>
                <a:lumOff val="40000"/>
              </a:schemeClr>
            </a:solidFill>
            <a:ln>
              <a:noFill/>
            </a:ln>
          </c:spPr>
          <c:invertIfNegative val="0"/>
          <c:dLbls>
            <c:dLbl>
              <c:idx val="0"/>
              <c:layout>
                <c:manualLayout>
                  <c:x val="-4.6014492753624313E-3"/>
                  <c:y val="1.84786225122118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65-4E18-9ACE-D3FCD9721F62}"/>
                </c:ext>
              </c:extLst>
            </c:dLbl>
            <c:dLbl>
              <c:idx val="1"/>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65-4E18-9ACE-D3FCD9721F62}"/>
                </c:ext>
              </c:extLst>
            </c:dLbl>
            <c:dLbl>
              <c:idx val="2"/>
              <c:layout>
                <c:manualLayout>
                  <c:x val="-6.13526570048320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65-4E18-9ACE-D3FCD9721F62}"/>
                </c:ext>
              </c:extLst>
            </c:dLbl>
            <c:dLbl>
              <c:idx val="4"/>
              <c:layout>
                <c:manualLayout>
                  <c:x val="-6.1352657004830917E-3"/>
                  <c:y val="-7.391449004884750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65-4E18-9ACE-D3FCD9721F62}"/>
                </c:ext>
              </c:extLst>
            </c:dLbl>
            <c:dLbl>
              <c:idx val="5"/>
              <c:layout>
                <c:manualLayout>
                  <c:x val="2.5235959533443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3E-4881-8933-1DE6FD388FC2}"/>
                </c:ext>
              </c:extLst>
            </c:dLbl>
            <c:dLbl>
              <c:idx val="6"/>
              <c:layout>
                <c:manualLayout>
                  <c:x val="3.5330343346820774E-2"/>
                  <c:y val="1.502301103357969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3E-4881-8933-1DE6FD388FC2}"/>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56-48B5-A2DD-F310583AFF0F}"/>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56-48B5-A2DD-F310583AFF0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56-48B5-A2DD-F310583AFF0F}"/>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56-48B5-A2DD-F310583AFF0F}"/>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56-48B5-A2DD-F310583AFF0F}"/>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56-48B5-A2DD-F310583AFF0F}"/>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56-48B5-A2DD-F310583AFF0F}"/>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56-48B5-A2DD-F310583AFF0F}"/>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56-48B5-A2DD-F310583AFF0F}"/>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56-48B5-A2DD-F310583AFF0F}"/>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56-48B5-A2DD-F310583AFF0F}"/>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56-48B5-A2DD-F310583AFF0F}"/>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56-48B5-A2DD-F310583AFF0F}"/>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56-48B5-A2DD-F310583AFF0F}"/>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56-48B5-A2DD-F310583AFF0F}"/>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56-48B5-A2DD-F310583AFF0F}"/>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56-48B5-A2DD-F310583AFF0F}"/>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56-48B5-A2DD-F310583AFF0F}"/>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156-48B5-A2DD-F310583AFF0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156-48B5-A2DD-F310583AFF0F}"/>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156-48B5-A2DD-F310583AFF0F}"/>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156-48B5-A2DD-F310583AFF0F}"/>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156-48B5-A2DD-F310583AFF0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'地区別_ポテンシャル(数量)'!$P$5:$P$12</c:f>
              <c:strCache>
                <c:ptCount val="8"/>
                <c:pt idx="0">
                  <c:v>中河内医療圏</c:v>
                </c:pt>
                <c:pt idx="1">
                  <c:v>泉州医療圏</c:v>
                </c:pt>
                <c:pt idx="2">
                  <c:v>南河内医療圏</c:v>
                </c:pt>
                <c:pt idx="3">
                  <c:v>豊能医療圏</c:v>
                </c:pt>
                <c:pt idx="4">
                  <c:v>大阪市医療圏</c:v>
                </c:pt>
                <c:pt idx="5">
                  <c:v>堺市医療圏</c:v>
                </c:pt>
                <c:pt idx="6">
                  <c:v>北河内医療圏</c:v>
                </c:pt>
                <c:pt idx="7">
                  <c:v>三島医療圏</c:v>
                </c:pt>
              </c:strCache>
            </c:strRef>
          </c:cat>
          <c:val>
            <c:numRef>
              <c:f>'地区別_ポテンシャル(数量)'!$Q$5:$Q$12</c:f>
              <c:numCache>
                <c:formatCode>0.0%</c:formatCode>
                <c:ptCount val="8"/>
                <c:pt idx="0">
                  <c:v>0.18056876103892197</c:v>
                </c:pt>
                <c:pt idx="1">
                  <c:v>0.18037086511289799</c:v>
                </c:pt>
                <c:pt idx="2">
                  <c:v>0.17961773032653833</c:v>
                </c:pt>
                <c:pt idx="3">
                  <c:v>0.17702689756038067</c:v>
                </c:pt>
                <c:pt idx="4">
                  <c:v>0.17037992509968891</c:v>
                </c:pt>
                <c:pt idx="5">
                  <c:v>0.16193093533982333</c:v>
                </c:pt>
                <c:pt idx="6">
                  <c:v>0.15906301212866725</c:v>
                </c:pt>
                <c:pt idx="7">
                  <c:v>0.14758101979120691</c:v>
                </c:pt>
              </c:numCache>
            </c:numRef>
          </c:val>
          <c:extLs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0466304"/>
        <c:axId val="44833638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4.541450147898079E-3"/>
                  <c:y val="-0.8890231091584226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8CA4-4B23-974F-64EFC62AFD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'地区別_ポテンシャル(数量)'!$S$5:$S$12</c:f>
              <c:numCache>
                <c:formatCode>0.0%</c:formatCode>
                <c:ptCount val="8"/>
                <c:pt idx="0">
                  <c:v>0.16969883751228701</c:v>
                </c:pt>
                <c:pt idx="1">
                  <c:v>0.16969883751228701</c:v>
                </c:pt>
                <c:pt idx="2">
                  <c:v>0.16969883751228701</c:v>
                </c:pt>
                <c:pt idx="3">
                  <c:v>0.16969883751228701</c:v>
                </c:pt>
                <c:pt idx="4">
                  <c:v>0.16969883751228701</c:v>
                </c:pt>
                <c:pt idx="5">
                  <c:v>0.16969883751228701</c:v>
                </c:pt>
                <c:pt idx="6">
                  <c:v>0.16969883751228701</c:v>
                </c:pt>
                <c:pt idx="7">
                  <c:v>0.16969883751228701</c:v>
                </c:pt>
              </c:numCache>
            </c:numRef>
          </c:xVal>
          <c:yVal>
            <c:numRef>
              <c:f>'地区別_ポテンシャル(数量)'!$T$5:$T$12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48337536"/>
        <c:axId val="448336960"/>
      </c:scatterChart>
      <c:catAx>
        <c:axId val="450466304"/>
        <c:scaling>
          <c:orientation val="maxMin"/>
        </c:scaling>
        <c:delete val="0"/>
        <c:axPos val="l"/>
        <c:numFmt formatCode="General" sourceLinked="0"/>
        <c:majorTickMark val="none"/>
        <c:minorTickMark val="none"/>
        <c:tickLblPos val="nextTo"/>
        <c:spPr>
          <a:ln>
            <a:solidFill>
              <a:srgbClr val="7F7F7F"/>
            </a:solidFill>
          </a:ln>
        </c:spPr>
        <c:crossAx val="448336384"/>
        <c:crosses val="autoZero"/>
        <c:auto val="1"/>
        <c:lblAlgn val="ctr"/>
        <c:lblOffset val="100"/>
        <c:noMultiLvlLbl val="0"/>
      </c:catAx>
      <c:valAx>
        <c:axId val="44833638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3733968253968254E-2"/>
            </c:manualLayout>
          </c:layout>
          <c:overlay val="0"/>
        </c:title>
        <c:numFmt formatCode="0.0%" sourceLinked="0"/>
        <c:majorTickMark val="out"/>
        <c:minorTickMark val="none"/>
        <c:tickLblPos val="nextTo"/>
        <c:spPr>
          <a:ln>
            <a:solidFill>
              <a:srgbClr val="7F7F7F"/>
            </a:solidFill>
          </a:ln>
        </c:spPr>
        <c:crossAx val="450466304"/>
        <c:crosses val="autoZero"/>
        <c:crossBetween val="between"/>
      </c:valAx>
      <c:valAx>
        <c:axId val="448336960"/>
        <c:scaling>
          <c:orientation val="minMax"/>
          <c:max val="50"/>
          <c:min val="0"/>
        </c:scaling>
        <c:delete val="1"/>
        <c:axPos val="r"/>
        <c:numFmt formatCode="General" sourceLinked="1"/>
        <c:majorTickMark val="out"/>
        <c:minorTickMark val="none"/>
        <c:tickLblPos val="nextTo"/>
        <c:crossAx val="448337536"/>
        <c:crosses val="max"/>
        <c:crossBetween val="midCat"/>
      </c:valAx>
      <c:valAx>
        <c:axId val="448337536"/>
        <c:scaling>
          <c:orientation val="minMax"/>
        </c:scaling>
        <c:delete val="1"/>
        <c:axPos val="b"/>
        <c:numFmt formatCode="0.0%" sourceLinked="1"/>
        <c:majorTickMark val="out"/>
        <c:minorTickMark val="none"/>
        <c:tickLblPos val="nextTo"/>
        <c:crossAx val="44833696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'市区町村別_ポテンシャル(数量)'!$P$4</c:f>
              <c:strCache>
                <c:ptCount val="1"/>
                <c:pt idx="0">
                  <c:v>切替ポテンシャル(数量ベース)</c:v>
                </c:pt>
              </c:strCache>
            </c:strRef>
          </c:tx>
          <c:spPr>
            <a:solidFill>
              <a:schemeClr val="accent4">
                <a:lumMod val="60000"/>
                <a:lumOff val="40000"/>
              </a:schemeClr>
            </a:solidFill>
            <a:ln>
              <a:noFill/>
            </a:ln>
          </c:spPr>
          <c:invertIfNegative val="0"/>
          <c:dLbls>
            <c:dLbl>
              <c:idx val="43"/>
              <c:layout>
                <c:manualLayout>
                  <c:x val="5.02370768086653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7-4A02-8D3C-C0D98B608234}"/>
                </c:ext>
              </c:extLst>
            </c:dLbl>
            <c:dLbl>
              <c:idx val="44"/>
              <c:layout>
                <c:manualLayout>
                  <c:x val="8.372846134777647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D7-4A02-8D3C-C0D98B608234}"/>
                </c:ext>
              </c:extLst>
            </c:dLbl>
            <c:dLbl>
              <c:idx val="45"/>
              <c:layout>
                <c:manualLayout>
                  <c:x val="1.004741536173332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D7-4A02-8D3C-C0D98B608234}"/>
                </c:ext>
              </c:extLst>
            </c:dLbl>
            <c:dLbl>
              <c:idx val="46"/>
              <c:layout>
                <c:manualLayout>
                  <c:x val="1.0047415361733324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D7-4A02-8D3C-C0D98B608234}"/>
                </c:ext>
              </c:extLst>
            </c:dLbl>
            <c:dLbl>
              <c:idx val="47"/>
              <c:layout>
                <c:manualLayout>
                  <c:x val="1.339655381564443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D7-4A02-8D3C-C0D98B608234}"/>
                </c:ext>
              </c:extLst>
            </c:dLbl>
            <c:dLbl>
              <c:idx val="48"/>
              <c:layout>
                <c:manualLayout>
                  <c:x val="1.5071123042599987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D7-4A02-8D3C-C0D98B608234}"/>
                </c:ext>
              </c:extLst>
            </c:dLbl>
            <c:dLbl>
              <c:idx val="49"/>
              <c:layout>
                <c:manualLayout>
                  <c:x val="1.5071123042599987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D7-4A02-8D3C-C0D98B608234}"/>
                </c:ext>
              </c:extLst>
            </c:dLbl>
            <c:dLbl>
              <c:idx val="50"/>
              <c:layout>
                <c:manualLayout>
                  <c:x val="1.5071123042599987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D7-4A02-8D3C-C0D98B608234}"/>
                </c:ext>
              </c:extLst>
            </c:dLbl>
            <c:dLbl>
              <c:idx val="51"/>
              <c:layout>
                <c:manualLayout>
                  <c:x val="2.34439691773777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D7-4A02-8D3C-C0D98B608234}"/>
                </c:ext>
              </c:extLst>
            </c:dLbl>
            <c:dLbl>
              <c:idx val="52"/>
              <c:layout>
                <c:manualLayout>
                  <c:x val="2.511853840433330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D7-4A02-8D3C-C0D98B608234}"/>
                </c:ext>
              </c:extLst>
            </c:dLbl>
            <c:dLbl>
              <c:idx val="53"/>
              <c:layout>
                <c:manualLayout>
                  <c:x val="2.5118538404333309E-2"/>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2D7-4A02-8D3C-C0D98B608234}"/>
                </c:ext>
              </c:extLst>
            </c:dLbl>
            <c:dLbl>
              <c:idx val="54"/>
              <c:layout>
                <c:manualLayout>
                  <c:x val="2.6793107631288865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2D7-4A02-8D3C-C0D98B608234}"/>
                </c:ext>
              </c:extLst>
            </c:dLbl>
            <c:dLbl>
              <c:idx val="55"/>
              <c:layout>
                <c:manualLayout>
                  <c:x val="2.67931076312888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2D7-4A02-8D3C-C0D98B608234}"/>
                </c:ext>
              </c:extLst>
            </c:dLbl>
            <c:dLbl>
              <c:idx val="56"/>
              <c:layout>
                <c:manualLayout>
                  <c:x val="2.6793107631288865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2D7-4A02-8D3C-C0D98B608234}"/>
                </c:ext>
              </c:extLst>
            </c:dLbl>
            <c:dLbl>
              <c:idx val="57"/>
              <c:layout>
                <c:manualLayout>
                  <c:x val="2.6793107631288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2D7-4A02-8D3C-C0D98B608234}"/>
                </c:ext>
              </c:extLst>
            </c:dLbl>
            <c:dLbl>
              <c:idx val="58"/>
              <c:layout>
                <c:manualLayout>
                  <c:x val="2.84676768582444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2D7-4A02-8D3C-C0D98B608234}"/>
                </c:ext>
              </c:extLst>
            </c:dLbl>
            <c:dLbl>
              <c:idx val="59"/>
              <c:layout>
                <c:manualLayout>
                  <c:x val="-8.3728461347777703E-3"/>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2D7-4A02-8D3C-C0D98B608234}"/>
                </c:ext>
              </c:extLst>
            </c:dLbl>
            <c:dLbl>
              <c:idx val="60"/>
              <c:layout>
                <c:manualLayout>
                  <c:x val="-8.3728461347777703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2D7-4A02-8D3C-C0D98B608234}"/>
                </c:ext>
              </c:extLst>
            </c:dLbl>
            <c:dLbl>
              <c:idx val="61"/>
              <c:layout>
                <c:manualLayout>
                  <c:x val="-3.3491384539111693E-3"/>
                  <c:y val="1.0307688686863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2D7-4A02-8D3C-C0D98B608234}"/>
                </c:ext>
              </c:extLst>
            </c:dLbl>
            <c:dLbl>
              <c:idx val="62"/>
              <c:layout>
                <c:manualLayout>
                  <c:x val="-3.3491384539111693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2D7-4A02-8D3C-C0D98B608234}"/>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'市区町村別_ポテンシャル(数量)'!$P$5:$P$78</c:f>
              <c:strCache>
                <c:ptCount val="74"/>
                <c:pt idx="0">
                  <c:v>千早赤阪村</c:v>
                </c:pt>
                <c:pt idx="1">
                  <c:v>阿倍野区</c:v>
                </c:pt>
                <c:pt idx="2">
                  <c:v>天王寺区</c:v>
                </c:pt>
                <c:pt idx="3">
                  <c:v>和泉市</c:v>
                </c:pt>
                <c:pt idx="4">
                  <c:v>太子町</c:v>
                </c:pt>
                <c:pt idx="5">
                  <c:v>阪南市</c:v>
                </c:pt>
                <c:pt idx="6">
                  <c:v>大東市</c:v>
                </c:pt>
                <c:pt idx="7">
                  <c:v>福島区</c:v>
                </c:pt>
                <c:pt idx="8">
                  <c:v>東成区</c:v>
                </c:pt>
                <c:pt idx="9">
                  <c:v>北区</c:v>
                </c:pt>
                <c:pt idx="10">
                  <c:v>東大阪市</c:v>
                </c:pt>
                <c:pt idx="11">
                  <c:v>大阪狭山市</c:v>
                </c:pt>
                <c:pt idx="12">
                  <c:v>柏原市</c:v>
                </c:pt>
                <c:pt idx="13">
                  <c:v>生野区</c:v>
                </c:pt>
                <c:pt idx="14">
                  <c:v>東住吉区</c:v>
                </c:pt>
                <c:pt idx="15">
                  <c:v>河南町</c:v>
                </c:pt>
                <c:pt idx="16">
                  <c:v>住吉区</c:v>
                </c:pt>
                <c:pt idx="17">
                  <c:v>貝塚市</c:v>
                </c:pt>
                <c:pt idx="18">
                  <c:v>旭区</c:v>
                </c:pt>
                <c:pt idx="19">
                  <c:v>河内長野市</c:v>
                </c:pt>
                <c:pt idx="20">
                  <c:v>岸和田市</c:v>
                </c:pt>
                <c:pt idx="21">
                  <c:v>箕面市</c:v>
                </c:pt>
                <c:pt idx="22">
                  <c:v>吹田市</c:v>
                </c:pt>
                <c:pt idx="23">
                  <c:v>高石市</c:v>
                </c:pt>
                <c:pt idx="24">
                  <c:v>富田林市</c:v>
                </c:pt>
                <c:pt idx="25">
                  <c:v>豊中市</c:v>
                </c:pt>
                <c:pt idx="26">
                  <c:v>泉大津市</c:v>
                </c:pt>
                <c:pt idx="27">
                  <c:v>西区</c:v>
                </c:pt>
                <c:pt idx="28">
                  <c:v>堺市南区</c:v>
                </c:pt>
                <c:pt idx="29">
                  <c:v>羽曳野市</c:v>
                </c:pt>
                <c:pt idx="30">
                  <c:v>守口市</c:v>
                </c:pt>
                <c:pt idx="31">
                  <c:v>大正区</c:v>
                </c:pt>
                <c:pt idx="32">
                  <c:v>中央区</c:v>
                </c:pt>
                <c:pt idx="33">
                  <c:v>茨木市</c:v>
                </c:pt>
                <c:pt idx="34">
                  <c:v>藤井寺市</c:v>
                </c:pt>
                <c:pt idx="35">
                  <c:v>泉南市</c:v>
                </c:pt>
                <c:pt idx="36">
                  <c:v>交野市</c:v>
                </c:pt>
                <c:pt idx="37">
                  <c:v>大阪市</c:v>
                </c:pt>
                <c:pt idx="38">
                  <c:v>四條畷市</c:v>
                </c:pt>
                <c:pt idx="39">
                  <c:v>松原市</c:v>
                </c:pt>
                <c:pt idx="40">
                  <c:v>池田市</c:v>
                </c:pt>
                <c:pt idx="41">
                  <c:v>島本町</c:v>
                </c:pt>
                <c:pt idx="42">
                  <c:v>都島区</c:v>
                </c:pt>
                <c:pt idx="43">
                  <c:v>堺市北区</c:v>
                </c:pt>
                <c:pt idx="44">
                  <c:v>堺市東区</c:v>
                </c:pt>
                <c:pt idx="45">
                  <c:v>浪速区</c:v>
                </c:pt>
                <c:pt idx="46">
                  <c:v>堺市美原区</c:v>
                </c:pt>
                <c:pt idx="47">
                  <c:v>堺市中区</c:v>
                </c:pt>
                <c:pt idx="48">
                  <c:v>忠岡町</c:v>
                </c:pt>
                <c:pt idx="49">
                  <c:v>平野区</c:v>
                </c:pt>
                <c:pt idx="50">
                  <c:v>堺市</c:v>
                </c:pt>
                <c:pt idx="51">
                  <c:v>堺市西区</c:v>
                </c:pt>
                <c:pt idx="52">
                  <c:v>泉佐野市</c:v>
                </c:pt>
                <c:pt idx="53">
                  <c:v>住之江区</c:v>
                </c:pt>
                <c:pt idx="54">
                  <c:v>此花区</c:v>
                </c:pt>
                <c:pt idx="55">
                  <c:v>城東区</c:v>
                </c:pt>
                <c:pt idx="56">
                  <c:v>豊能町</c:v>
                </c:pt>
                <c:pt idx="57">
                  <c:v>鶴見区</c:v>
                </c:pt>
                <c:pt idx="58">
                  <c:v>門真市</c:v>
                </c:pt>
                <c:pt idx="59">
                  <c:v>八尾市</c:v>
                </c:pt>
                <c:pt idx="60">
                  <c:v>岬町</c:v>
                </c:pt>
                <c:pt idx="61">
                  <c:v>田尻町</c:v>
                </c:pt>
                <c:pt idx="62">
                  <c:v>西成区</c:v>
                </c:pt>
                <c:pt idx="63">
                  <c:v>港区</c:v>
                </c:pt>
                <c:pt idx="64">
                  <c:v>枚方市</c:v>
                </c:pt>
                <c:pt idx="65">
                  <c:v>東淀川区</c:v>
                </c:pt>
                <c:pt idx="66">
                  <c:v>堺市堺区</c:v>
                </c:pt>
                <c:pt idx="67">
                  <c:v>寝屋川市</c:v>
                </c:pt>
                <c:pt idx="68">
                  <c:v>淀川区</c:v>
                </c:pt>
                <c:pt idx="69">
                  <c:v>高槻市</c:v>
                </c:pt>
                <c:pt idx="70">
                  <c:v>熊取町</c:v>
                </c:pt>
                <c:pt idx="71">
                  <c:v>摂津市</c:v>
                </c:pt>
                <c:pt idx="72">
                  <c:v>能勢町</c:v>
                </c:pt>
                <c:pt idx="73">
                  <c:v>西淀川区</c:v>
                </c:pt>
              </c:strCache>
            </c:strRef>
          </c:cat>
          <c:val>
            <c:numRef>
              <c:f>'市区町村別_ポテンシャル(数量)'!$Q$5:$Q$78</c:f>
              <c:numCache>
                <c:formatCode>0.0%</c:formatCode>
                <c:ptCount val="74"/>
                <c:pt idx="0">
                  <c:v>0.24141251228257812</c:v>
                </c:pt>
                <c:pt idx="1">
                  <c:v>0.23493932305988074</c:v>
                </c:pt>
                <c:pt idx="2">
                  <c:v>0.22622285913456541</c:v>
                </c:pt>
                <c:pt idx="3">
                  <c:v>0.20848121929690172</c:v>
                </c:pt>
                <c:pt idx="4">
                  <c:v>0.20720691711109471</c:v>
                </c:pt>
                <c:pt idx="5">
                  <c:v>0.20486841149292367</c:v>
                </c:pt>
                <c:pt idx="6">
                  <c:v>0.20243734971707536</c:v>
                </c:pt>
                <c:pt idx="7">
                  <c:v>0.19960258833867453</c:v>
                </c:pt>
                <c:pt idx="8">
                  <c:v>0.19902976620677371</c:v>
                </c:pt>
                <c:pt idx="9">
                  <c:v>0.19423413584895977</c:v>
                </c:pt>
                <c:pt idx="10">
                  <c:v>0.19246233254861636</c:v>
                </c:pt>
                <c:pt idx="11">
                  <c:v>0.19161683485606523</c:v>
                </c:pt>
                <c:pt idx="12">
                  <c:v>0.19103490367362053</c:v>
                </c:pt>
                <c:pt idx="13">
                  <c:v>0.19090351909620845</c:v>
                </c:pt>
                <c:pt idx="14">
                  <c:v>0.19024017328094434</c:v>
                </c:pt>
                <c:pt idx="15">
                  <c:v>0.18967932006488453</c:v>
                </c:pt>
                <c:pt idx="16">
                  <c:v>0.18655085809272232</c:v>
                </c:pt>
                <c:pt idx="17">
                  <c:v>0.18621878097196082</c:v>
                </c:pt>
                <c:pt idx="18">
                  <c:v>0.18583781020644213</c:v>
                </c:pt>
                <c:pt idx="19">
                  <c:v>0.18569897549873887</c:v>
                </c:pt>
                <c:pt idx="20">
                  <c:v>0.18138578014670792</c:v>
                </c:pt>
                <c:pt idx="21">
                  <c:v>0.1810099038768922</c:v>
                </c:pt>
                <c:pt idx="22">
                  <c:v>0.18086429437974894</c:v>
                </c:pt>
                <c:pt idx="23">
                  <c:v>0.18035436945245645</c:v>
                </c:pt>
                <c:pt idx="24">
                  <c:v>0.17861063402116625</c:v>
                </c:pt>
                <c:pt idx="25">
                  <c:v>0.17851035867215587</c:v>
                </c:pt>
                <c:pt idx="26">
                  <c:v>0.17824717432674275</c:v>
                </c:pt>
                <c:pt idx="27">
                  <c:v>0.17707204055216613</c:v>
                </c:pt>
                <c:pt idx="28">
                  <c:v>0.17631960249557713</c:v>
                </c:pt>
                <c:pt idx="29">
                  <c:v>0.17584169712432052</c:v>
                </c:pt>
                <c:pt idx="30">
                  <c:v>0.1755005721522257</c:v>
                </c:pt>
                <c:pt idx="31">
                  <c:v>0.17465635181803543</c:v>
                </c:pt>
                <c:pt idx="32">
                  <c:v>0.17359568779205747</c:v>
                </c:pt>
                <c:pt idx="33">
                  <c:v>0.1734679299288589</c:v>
                </c:pt>
                <c:pt idx="34">
                  <c:v>0.17306518934662246</c:v>
                </c:pt>
                <c:pt idx="35">
                  <c:v>0.17138852242463168</c:v>
                </c:pt>
                <c:pt idx="36">
                  <c:v>0.17125644966793888</c:v>
                </c:pt>
                <c:pt idx="37">
                  <c:v>0.17037992509968872</c:v>
                </c:pt>
                <c:pt idx="38">
                  <c:v>0.16927793251750395</c:v>
                </c:pt>
                <c:pt idx="39">
                  <c:v>0.16889293559763069</c:v>
                </c:pt>
                <c:pt idx="40">
                  <c:v>0.16848326286484097</c:v>
                </c:pt>
                <c:pt idx="41">
                  <c:v>0.16841070596504085</c:v>
                </c:pt>
                <c:pt idx="42">
                  <c:v>0.16801054960770231</c:v>
                </c:pt>
                <c:pt idx="43">
                  <c:v>0.16616914862664192</c:v>
                </c:pt>
                <c:pt idx="44">
                  <c:v>0.16447236494513681</c:v>
                </c:pt>
                <c:pt idx="45">
                  <c:v>0.16419652752021185</c:v>
                </c:pt>
                <c:pt idx="46">
                  <c:v>0.16399629813654273</c:v>
                </c:pt>
                <c:pt idx="47">
                  <c:v>0.16273067245935968</c:v>
                </c:pt>
                <c:pt idx="48">
                  <c:v>0.16267114699931334</c:v>
                </c:pt>
                <c:pt idx="49">
                  <c:v>0.16198348100060861</c:v>
                </c:pt>
                <c:pt idx="50">
                  <c:v>0.16193093533982292</c:v>
                </c:pt>
                <c:pt idx="51">
                  <c:v>0.1587355358417338</c:v>
                </c:pt>
                <c:pt idx="52">
                  <c:v>0.15810044425741243</c:v>
                </c:pt>
                <c:pt idx="53">
                  <c:v>0.1578463403212762</c:v>
                </c:pt>
                <c:pt idx="54">
                  <c:v>0.1577978976825252</c:v>
                </c:pt>
                <c:pt idx="55">
                  <c:v>0.15742142322895328</c:v>
                </c:pt>
                <c:pt idx="56">
                  <c:v>0.15723182914237846</c:v>
                </c:pt>
                <c:pt idx="57">
                  <c:v>0.15708590874491865</c:v>
                </c:pt>
                <c:pt idx="58">
                  <c:v>0.15666536482585636</c:v>
                </c:pt>
                <c:pt idx="59">
                  <c:v>0.15607122610332291</c:v>
                </c:pt>
                <c:pt idx="60">
                  <c:v>0.15589850094037486</c:v>
                </c:pt>
                <c:pt idx="61">
                  <c:v>0.15305760272736102</c:v>
                </c:pt>
                <c:pt idx="62">
                  <c:v>0.15296968876392003</c:v>
                </c:pt>
                <c:pt idx="63">
                  <c:v>0.15018188234526089</c:v>
                </c:pt>
                <c:pt idx="64">
                  <c:v>0.14718423675515396</c:v>
                </c:pt>
                <c:pt idx="65">
                  <c:v>0.14551031309771367</c:v>
                </c:pt>
                <c:pt idx="66">
                  <c:v>0.14236318918369714</c:v>
                </c:pt>
                <c:pt idx="67">
                  <c:v>0.14122784145272543</c:v>
                </c:pt>
                <c:pt idx="68">
                  <c:v>0.14061579573293301</c:v>
                </c:pt>
                <c:pt idx="69">
                  <c:v>0.13410201484481579</c:v>
                </c:pt>
                <c:pt idx="70">
                  <c:v>0.13097524566378657</c:v>
                </c:pt>
                <c:pt idx="71">
                  <c:v>0.12862341928328719</c:v>
                </c:pt>
                <c:pt idx="72">
                  <c:v>0.11679983251182367</c:v>
                </c:pt>
                <c:pt idx="73">
                  <c:v>0.10497054659478676</c:v>
                </c:pt>
              </c:numCache>
            </c:numRef>
          </c:val>
          <c:extLs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2060672"/>
        <c:axId val="45069926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843286691525896"/>
                  <c:y val="-0.8930317395005790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366-497D-85B0-F2048B5542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'市区町村別_ポテンシャル(数量)'!$S$5:$S$78</c:f>
              <c:numCache>
                <c:formatCode>0.0%</c:formatCode>
                <c:ptCount val="74"/>
                <c:pt idx="0">
                  <c:v>0.16969883751228701</c:v>
                </c:pt>
                <c:pt idx="1">
                  <c:v>0.16969883751228701</c:v>
                </c:pt>
                <c:pt idx="2">
                  <c:v>0.16969883751228701</c:v>
                </c:pt>
                <c:pt idx="3">
                  <c:v>0.16969883751228701</c:v>
                </c:pt>
                <c:pt idx="4">
                  <c:v>0.16969883751228701</c:v>
                </c:pt>
                <c:pt idx="5">
                  <c:v>0.16969883751228701</c:v>
                </c:pt>
                <c:pt idx="6">
                  <c:v>0.16969883751228701</c:v>
                </c:pt>
                <c:pt idx="7">
                  <c:v>0.16969883751228701</c:v>
                </c:pt>
                <c:pt idx="8">
                  <c:v>0.16969883751228701</c:v>
                </c:pt>
                <c:pt idx="9">
                  <c:v>0.16969883751228701</c:v>
                </c:pt>
                <c:pt idx="10">
                  <c:v>0.16969883751228701</c:v>
                </c:pt>
                <c:pt idx="11">
                  <c:v>0.16969883751228701</c:v>
                </c:pt>
                <c:pt idx="12">
                  <c:v>0.16969883751228701</c:v>
                </c:pt>
                <c:pt idx="13">
                  <c:v>0.16969883751228701</c:v>
                </c:pt>
                <c:pt idx="14">
                  <c:v>0.16969883751228701</c:v>
                </c:pt>
                <c:pt idx="15">
                  <c:v>0.16969883751228701</c:v>
                </c:pt>
                <c:pt idx="16">
                  <c:v>0.16969883751228701</c:v>
                </c:pt>
                <c:pt idx="17">
                  <c:v>0.16969883751228701</c:v>
                </c:pt>
                <c:pt idx="18">
                  <c:v>0.16969883751228701</c:v>
                </c:pt>
                <c:pt idx="19">
                  <c:v>0.16969883751228701</c:v>
                </c:pt>
                <c:pt idx="20">
                  <c:v>0.16969883751228701</c:v>
                </c:pt>
                <c:pt idx="21">
                  <c:v>0.16969883751228701</c:v>
                </c:pt>
                <c:pt idx="22">
                  <c:v>0.16969883751228701</c:v>
                </c:pt>
                <c:pt idx="23">
                  <c:v>0.16969883751228701</c:v>
                </c:pt>
                <c:pt idx="24">
                  <c:v>0.16969883751228701</c:v>
                </c:pt>
                <c:pt idx="25">
                  <c:v>0.16969883751228701</c:v>
                </c:pt>
                <c:pt idx="26">
                  <c:v>0.16969883751228701</c:v>
                </c:pt>
                <c:pt idx="27">
                  <c:v>0.16969883751228701</c:v>
                </c:pt>
                <c:pt idx="28">
                  <c:v>0.16969883751228701</c:v>
                </c:pt>
                <c:pt idx="29">
                  <c:v>0.16969883751228701</c:v>
                </c:pt>
                <c:pt idx="30">
                  <c:v>0.16969883751228701</c:v>
                </c:pt>
                <c:pt idx="31">
                  <c:v>0.16969883751228701</c:v>
                </c:pt>
                <c:pt idx="32">
                  <c:v>0.16969883751228701</c:v>
                </c:pt>
                <c:pt idx="33">
                  <c:v>0.16969883751228701</c:v>
                </c:pt>
                <c:pt idx="34">
                  <c:v>0.16969883751228701</c:v>
                </c:pt>
                <c:pt idx="35">
                  <c:v>0.16969883751228701</c:v>
                </c:pt>
                <c:pt idx="36">
                  <c:v>0.16969883751228701</c:v>
                </c:pt>
                <c:pt idx="37">
                  <c:v>0.16969883751228701</c:v>
                </c:pt>
                <c:pt idx="38">
                  <c:v>0.16969883751228701</c:v>
                </c:pt>
                <c:pt idx="39">
                  <c:v>0.16969883751228701</c:v>
                </c:pt>
                <c:pt idx="40">
                  <c:v>0.16969883751228701</c:v>
                </c:pt>
                <c:pt idx="41">
                  <c:v>0.16969883751228701</c:v>
                </c:pt>
                <c:pt idx="42">
                  <c:v>0.16969883751228701</c:v>
                </c:pt>
                <c:pt idx="43">
                  <c:v>0.16969883751228701</c:v>
                </c:pt>
                <c:pt idx="44">
                  <c:v>0.16969883751228701</c:v>
                </c:pt>
                <c:pt idx="45">
                  <c:v>0.16969883751228701</c:v>
                </c:pt>
                <c:pt idx="46">
                  <c:v>0.16969883751228701</c:v>
                </c:pt>
                <c:pt idx="47">
                  <c:v>0.16969883751228701</c:v>
                </c:pt>
                <c:pt idx="48">
                  <c:v>0.16969883751228701</c:v>
                </c:pt>
                <c:pt idx="49">
                  <c:v>0.16969883751228701</c:v>
                </c:pt>
                <c:pt idx="50">
                  <c:v>0.16969883751228701</c:v>
                </c:pt>
                <c:pt idx="51">
                  <c:v>0.16969883751228701</c:v>
                </c:pt>
                <c:pt idx="52">
                  <c:v>0.16969883751228701</c:v>
                </c:pt>
                <c:pt idx="53">
                  <c:v>0.16969883751228701</c:v>
                </c:pt>
                <c:pt idx="54">
                  <c:v>0.16969883751228701</c:v>
                </c:pt>
                <c:pt idx="55">
                  <c:v>0.16969883751228701</c:v>
                </c:pt>
                <c:pt idx="56">
                  <c:v>0.16969883751228701</c:v>
                </c:pt>
                <c:pt idx="57">
                  <c:v>0.16969883751228701</c:v>
                </c:pt>
                <c:pt idx="58">
                  <c:v>0.16969883751228701</c:v>
                </c:pt>
                <c:pt idx="59">
                  <c:v>0.16969883751228701</c:v>
                </c:pt>
                <c:pt idx="60">
                  <c:v>0.16969883751228701</c:v>
                </c:pt>
                <c:pt idx="61">
                  <c:v>0.16969883751228701</c:v>
                </c:pt>
                <c:pt idx="62">
                  <c:v>0.16969883751228701</c:v>
                </c:pt>
                <c:pt idx="63">
                  <c:v>0.16969883751228701</c:v>
                </c:pt>
                <c:pt idx="64">
                  <c:v>0.16969883751228701</c:v>
                </c:pt>
                <c:pt idx="65">
                  <c:v>0.16969883751228701</c:v>
                </c:pt>
                <c:pt idx="66">
                  <c:v>0.16969883751228701</c:v>
                </c:pt>
                <c:pt idx="67">
                  <c:v>0.16969883751228701</c:v>
                </c:pt>
                <c:pt idx="68">
                  <c:v>0.16969883751228701</c:v>
                </c:pt>
                <c:pt idx="69">
                  <c:v>0.16969883751228701</c:v>
                </c:pt>
                <c:pt idx="70">
                  <c:v>0.16969883751228701</c:v>
                </c:pt>
                <c:pt idx="71">
                  <c:v>0.16969883751228701</c:v>
                </c:pt>
                <c:pt idx="72">
                  <c:v>0.16969883751228701</c:v>
                </c:pt>
                <c:pt idx="73">
                  <c:v>0.16969883751228701</c:v>
                </c:pt>
              </c:numCache>
            </c:numRef>
          </c:xVal>
          <c:yVal>
            <c:numRef>
              <c:f>'市区町村別_ポテンシャル(数量)'!$T$5:$T$78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nextTo"/>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977161835748786"/>
              <c:y val="3.5829206349206347E-2"/>
            </c:manualLayout>
          </c:layout>
          <c:overlay val="0"/>
        </c:title>
        <c:numFmt formatCode="0.0%"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0.0%"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318134</xdr:colOff>
      <xdr:row>22</xdr:row>
      <xdr:rowOff>180973</xdr:rowOff>
    </xdr:from>
    <xdr:to>
      <xdr:col>15</xdr:col>
      <xdr:colOff>76199</xdr:colOff>
      <xdr:row>58</xdr:row>
      <xdr:rowOff>180073</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79</xdr:row>
      <xdr:rowOff>61584</xdr:rowOff>
    </xdr:to>
    <xdr:pic>
      <xdr:nvPicPr>
        <xdr:cNvPr id="5" name="図 4">
          <a:extLst>
            <a:ext uri="{FF2B5EF4-FFF2-40B4-BE49-F238E27FC236}">
              <a16:creationId xmlns:a16="http://schemas.microsoft.com/office/drawing/2014/main" id="{67784361-2080-490B-8188-A6860417FD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894"/>
        <a:stretch/>
      </xdr:blipFill>
      <xdr:spPr>
        <a:xfrm>
          <a:off x="1036320" y="3017520"/>
          <a:ext cx="6840000" cy="1028762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31957</xdr:colOff>
      <xdr:row>7</xdr:row>
      <xdr:rowOff>175260</xdr:rowOff>
    </xdr:from>
    <xdr:to>
      <xdr:col>18</xdr:col>
      <xdr:colOff>0</xdr:colOff>
      <xdr:row>9</xdr:row>
      <xdr:rowOff>21323</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flipH="1">
          <a:off x="7545277" y="1562100"/>
          <a:ext cx="493823" cy="2423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5" name="右矢印 4">
          <a:extLst>
            <a:ext uri="{FF2B5EF4-FFF2-40B4-BE49-F238E27FC236}">
              <a16:creationId xmlns:a16="http://schemas.microsoft.com/office/drawing/2014/main" id="{00000000-0008-0000-0F00-000005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8" name="右矢印 7">
          <a:extLst>
            <a:ext uri="{FF2B5EF4-FFF2-40B4-BE49-F238E27FC236}">
              <a16:creationId xmlns:a16="http://schemas.microsoft.com/office/drawing/2014/main" id="{00000000-0008-0000-0F00-000008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11" name="右矢印 10">
          <a:extLst>
            <a:ext uri="{FF2B5EF4-FFF2-40B4-BE49-F238E27FC236}">
              <a16:creationId xmlns:a16="http://schemas.microsoft.com/office/drawing/2014/main" id="{00000000-0008-0000-0F00-00000B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323851</xdr:colOff>
      <xdr:row>1</xdr:row>
      <xdr:rowOff>200024</xdr:rowOff>
    </xdr:from>
    <xdr:to>
      <xdr:col>9</xdr:col>
      <xdr:colOff>1241026</xdr:colOff>
      <xdr:row>75</xdr:row>
      <xdr:rowOff>74624</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10083</xdr:colOff>
      <xdr:row>20</xdr:row>
      <xdr:rowOff>189376</xdr:rowOff>
    </xdr:from>
    <xdr:to>
      <xdr:col>15</xdr:col>
      <xdr:colOff>525333</xdr:colOff>
      <xdr:row>56</xdr:row>
      <xdr:rowOff>188476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1269601</xdr:colOff>
      <xdr:row>75</xdr:row>
      <xdr:rowOff>93674</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79</xdr:row>
      <xdr:rowOff>61584</xdr:rowOff>
    </xdr:to>
    <xdr:pic>
      <xdr:nvPicPr>
        <xdr:cNvPr id="5" name="図 4">
          <a:extLst>
            <a:ext uri="{FF2B5EF4-FFF2-40B4-BE49-F238E27FC236}">
              <a16:creationId xmlns:a16="http://schemas.microsoft.com/office/drawing/2014/main" id="{EE3315E1-88DC-45C6-AE3A-4978F71631B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893"/>
        <a:stretch/>
      </xdr:blipFill>
      <xdr:spPr>
        <a:xfrm>
          <a:off x="1036320" y="3017520"/>
          <a:ext cx="6840000" cy="10287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79</xdr:row>
      <xdr:rowOff>3733</xdr:rowOff>
    </xdr:to>
    <xdr:pic>
      <xdr:nvPicPr>
        <xdr:cNvPr id="5" name="図 4">
          <a:extLst>
            <a:ext uri="{FF2B5EF4-FFF2-40B4-BE49-F238E27FC236}">
              <a16:creationId xmlns:a16="http://schemas.microsoft.com/office/drawing/2014/main" id="{BDDEAA7F-D842-4735-9068-2D601CC1446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045"/>
        <a:stretch/>
      </xdr:blipFill>
      <xdr:spPr>
        <a:xfrm>
          <a:off x="1036320" y="3017520"/>
          <a:ext cx="6840000" cy="10229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1269601</xdr:colOff>
      <xdr:row>75</xdr:row>
      <xdr:rowOff>93674</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78</xdr:row>
      <xdr:rowOff>144258</xdr:rowOff>
    </xdr:to>
    <xdr:pic>
      <xdr:nvPicPr>
        <xdr:cNvPr id="5" name="図 4">
          <a:extLst>
            <a:ext uri="{FF2B5EF4-FFF2-40B4-BE49-F238E27FC236}">
              <a16:creationId xmlns:a16="http://schemas.microsoft.com/office/drawing/2014/main" id="{06859DAA-DDE9-4A35-A288-4ACD8FF886C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121"/>
        <a:stretch/>
      </xdr:blipFill>
      <xdr:spPr>
        <a:xfrm>
          <a:off x="1036320" y="3017520"/>
          <a:ext cx="6840000" cy="102026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showGridLines="0" tabSelected="1" zoomScaleNormal="100" zoomScaleSheetLayoutView="100" workbookViewId="0"/>
  </sheetViews>
  <sheetFormatPr defaultColWidth="7.625" defaultRowHeight="15.75" customHeight="1"/>
  <cols>
    <col min="1" max="1" width="4.625" style="6" customWidth="1"/>
    <col min="2" max="2" width="5.625" style="5" customWidth="1"/>
    <col min="3" max="3" width="8.5" style="6" customWidth="1"/>
    <col min="4" max="4" width="9.375" style="6" customWidth="1"/>
    <col min="5" max="6" width="8.625" style="6" customWidth="1"/>
    <col min="7" max="15" width="11.125" style="6" customWidth="1"/>
    <col min="16" max="16384" width="7.625" style="6"/>
  </cols>
  <sheetData>
    <row r="1" spans="1:15" ht="15.75" customHeight="1">
      <c r="A1" s="4" t="s">
        <v>198</v>
      </c>
    </row>
    <row r="2" spans="1:15" s="4" customFormat="1" ht="15.75" customHeight="1" thickBot="1">
      <c r="A2" s="4" t="s">
        <v>86</v>
      </c>
    </row>
    <row r="3" spans="1:15" s="4" customFormat="1" ht="15.75" customHeight="1">
      <c r="B3" s="268"/>
      <c r="C3" s="269"/>
      <c r="D3" s="269"/>
      <c r="E3" s="269"/>
      <c r="F3" s="270"/>
      <c r="G3" s="241" t="s">
        <v>131</v>
      </c>
      <c r="H3" s="241" t="s">
        <v>65</v>
      </c>
      <c r="I3" s="241" t="s">
        <v>65</v>
      </c>
      <c r="J3" s="241" t="s">
        <v>65</v>
      </c>
      <c r="K3" s="241" t="s">
        <v>65</v>
      </c>
      <c r="L3" s="241" t="s">
        <v>65</v>
      </c>
      <c r="M3" s="241" t="s">
        <v>65</v>
      </c>
      <c r="N3" s="274" t="s">
        <v>66</v>
      </c>
      <c r="O3" s="275"/>
    </row>
    <row r="4" spans="1:15" s="4" customFormat="1" ht="15.75" customHeight="1">
      <c r="B4" s="271"/>
      <c r="C4" s="272"/>
      <c r="D4" s="272"/>
      <c r="E4" s="272"/>
      <c r="F4" s="273"/>
      <c r="G4" s="242" t="s">
        <v>132</v>
      </c>
      <c r="H4" s="242" t="s">
        <v>133</v>
      </c>
      <c r="I4" s="242" t="s">
        <v>134</v>
      </c>
      <c r="J4" s="242" t="s">
        <v>135</v>
      </c>
      <c r="K4" s="242" t="s">
        <v>136</v>
      </c>
      <c r="L4" s="242" t="s">
        <v>137</v>
      </c>
      <c r="M4" s="242" t="s">
        <v>138</v>
      </c>
      <c r="N4" s="69" t="s">
        <v>67</v>
      </c>
      <c r="O4" s="243" t="s">
        <v>212</v>
      </c>
    </row>
    <row r="5" spans="1:15" ht="15.75" customHeight="1">
      <c r="B5" s="70" t="s">
        <v>68</v>
      </c>
      <c r="C5" s="276" t="s">
        <v>159</v>
      </c>
      <c r="D5" s="277"/>
      <c r="E5" s="277"/>
      <c r="F5" s="278"/>
      <c r="G5" s="71">
        <v>1608383745.5810001</v>
      </c>
      <c r="H5" s="71">
        <v>3115666998.8553801</v>
      </c>
      <c r="I5" s="71">
        <v>95664298854.872696</v>
      </c>
      <c r="J5" s="71">
        <v>82114026576.576797</v>
      </c>
      <c r="K5" s="71">
        <v>50445363252.524902</v>
      </c>
      <c r="L5" s="71">
        <v>19269111237.021801</v>
      </c>
      <c r="M5" s="71">
        <v>4988262445.8123503</v>
      </c>
      <c r="N5" s="72">
        <v>257205113111.2449</v>
      </c>
      <c r="O5" s="73"/>
    </row>
    <row r="6" spans="1:15" ht="15.75" customHeight="1">
      <c r="B6" s="74" t="s">
        <v>69</v>
      </c>
      <c r="C6" s="279" t="s">
        <v>160</v>
      </c>
      <c r="D6" s="280"/>
      <c r="E6" s="280"/>
      <c r="F6" s="281"/>
      <c r="G6" s="75">
        <v>1498176011.16592</v>
      </c>
      <c r="H6" s="75">
        <v>2876534328.63552</v>
      </c>
      <c r="I6" s="75">
        <v>88663131111.532898</v>
      </c>
      <c r="J6" s="75">
        <v>75492210560.416794</v>
      </c>
      <c r="K6" s="75">
        <v>46037016702.217201</v>
      </c>
      <c r="L6" s="75">
        <v>17384242294.348202</v>
      </c>
      <c r="M6" s="75">
        <v>4422032150.4008198</v>
      </c>
      <c r="N6" s="76">
        <v>236373343158.71735</v>
      </c>
      <c r="O6" s="77">
        <v>1</v>
      </c>
    </row>
    <row r="7" spans="1:15" ht="15.75" customHeight="1">
      <c r="B7" s="78" t="s">
        <v>70</v>
      </c>
      <c r="C7" s="265" t="s">
        <v>71</v>
      </c>
      <c r="D7" s="266"/>
      <c r="E7" s="266"/>
      <c r="F7" s="267"/>
      <c r="G7" s="75">
        <v>173868550.33192</v>
      </c>
      <c r="H7" s="75">
        <v>369194214.62213999</v>
      </c>
      <c r="I7" s="75">
        <v>13338805721.2376</v>
      </c>
      <c r="J7" s="75">
        <v>12115256735.0672</v>
      </c>
      <c r="K7" s="75">
        <v>8113485957.8491898</v>
      </c>
      <c r="L7" s="75">
        <v>3529279219.9392099</v>
      </c>
      <c r="M7" s="75">
        <v>1058682339.57807</v>
      </c>
      <c r="N7" s="76">
        <v>38698572738.625328</v>
      </c>
      <c r="O7" s="77">
        <v>0.1637180073754782</v>
      </c>
    </row>
    <row r="8" spans="1:15" ht="15.75" customHeight="1">
      <c r="B8" s="79" t="s">
        <v>72</v>
      </c>
      <c r="C8" s="265" t="s">
        <v>73</v>
      </c>
      <c r="D8" s="266"/>
      <c r="E8" s="266"/>
      <c r="F8" s="267"/>
      <c r="G8" s="80">
        <v>1324307460.8340001</v>
      </c>
      <c r="H8" s="80">
        <v>2507340114.0133801</v>
      </c>
      <c r="I8" s="80">
        <v>75324325390.295303</v>
      </c>
      <c r="J8" s="80">
        <v>63376953825.349503</v>
      </c>
      <c r="K8" s="80">
        <v>37923530744.367996</v>
      </c>
      <c r="L8" s="80">
        <v>13854963074.409</v>
      </c>
      <c r="M8" s="80">
        <v>3363349810.8227401</v>
      </c>
      <c r="N8" s="76">
        <v>197674770420.09192</v>
      </c>
      <c r="O8" s="77">
        <v>0.83628199262452141</v>
      </c>
    </row>
    <row r="9" spans="1:15" ht="15.75" customHeight="1">
      <c r="B9" s="78" t="s">
        <v>74</v>
      </c>
      <c r="C9" s="265" t="s">
        <v>75</v>
      </c>
      <c r="D9" s="266"/>
      <c r="E9" s="266"/>
      <c r="F9" s="267"/>
      <c r="G9" s="80">
        <v>312515467.00977999</v>
      </c>
      <c r="H9" s="80">
        <v>697515055.93977499</v>
      </c>
      <c r="I9" s="80">
        <v>17293647080.860802</v>
      </c>
      <c r="J9" s="80">
        <v>15419461125.875</v>
      </c>
      <c r="K9" s="80">
        <v>9613529569.2049103</v>
      </c>
      <c r="L9" s="80">
        <v>3640841303.34127</v>
      </c>
      <c r="M9" s="80">
        <v>871660614.06488001</v>
      </c>
      <c r="N9" s="81">
        <v>47849170216.296417</v>
      </c>
      <c r="O9" s="82">
        <v>0.20243048381376569</v>
      </c>
    </row>
    <row r="10" spans="1:15" ht="15.75" customHeight="1">
      <c r="B10" s="83" t="s">
        <v>76</v>
      </c>
      <c r="C10" s="282" t="s">
        <v>77</v>
      </c>
      <c r="D10" s="283"/>
      <c r="E10" s="283"/>
      <c r="F10" s="284"/>
      <c r="G10" s="84">
        <v>69756046.732999995</v>
      </c>
      <c r="H10" s="84">
        <v>172181820.92500001</v>
      </c>
      <c r="I10" s="84">
        <v>6667379536.5413399</v>
      </c>
      <c r="J10" s="84">
        <v>6371879972.1675997</v>
      </c>
      <c r="K10" s="84">
        <v>4057276028.237</v>
      </c>
      <c r="L10" s="84">
        <v>1533730283.125</v>
      </c>
      <c r="M10" s="84">
        <v>355346861.96600002</v>
      </c>
      <c r="N10" s="85">
        <v>19227550549.694939</v>
      </c>
      <c r="O10" s="86">
        <v>8.1343988678047499E-2</v>
      </c>
    </row>
    <row r="11" spans="1:15" ht="15.75" customHeight="1">
      <c r="B11" s="87" t="s">
        <v>78</v>
      </c>
      <c r="C11" s="285" t="s">
        <v>79</v>
      </c>
      <c r="D11" s="286"/>
      <c r="E11" s="286"/>
      <c r="F11" s="287"/>
      <c r="G11" s="88">
        <v>242759420.27678001</v>
      </c>
      <c r="H11" s="88">
        <v>525333235.01477498</v>
      </c>
      <c r="I11" s="88">
        <v>10626267544.3195</v>
      </c>
      <c r="J11" s="88">
        <v>9047581153.7074509</v>
      </c>
      <c r="K11" s="88">
        <v>5556253540.9679098</v>
      </c>
      <c r="L11" s="88">
        <v>2107111020.21627</v>
      </c>
      <c r="M11" s="88">
        <v>516313752.09887999</v>
      </c>
      <c r="N11" s="89">
        <v>28621619666.601566</v>
      </c>
      <c r="O11" s="90">
        <v>0.12108649513571858</v>
      </c>
    </row>
    <row r="12" spans="1:15" ht="15.75" customHeight="1">
      <c r="B12" s="74" t="s">
        <v>80</v>
      </c>
      <c r="C12" s="265" t="s">
        <v>81</v>
      </c>
      <c r="D12" s="266"/>
      <c r="E12" s="266"/>
      <c r="F12" s="267"/>
      <c r="G12" s="91">
        <v>1011791993.8242199</v>
      </c>
      <c r="H12" s="91">
        <v>1809825058.0736101</v>
      </c>
      <c r="I12" s="91">
        <v>58030678309.434402</v>
      </c>
      <c r="J12" s="91">
        <v>47957492699.474403</v>
      </c>
      <c r="K12" s="91">
        <v>28310001175.163101</v>
      </c>
      <c r="L12" s="91">
        <v>10214121771.067699</v>
      </c>
      <c r="M12" s="91">
        <v>2491689196.7578602</v>
      </c>
      <c r="N12" s="72">
        <v>149825600203.79532</v>
      </c>
      <c r="O12" s="92">
        <v>0.63385150881075492</v>
      </c>
    </row>
    <row r="13" spans="1:15" ht="15.75" customHeight="1">
      <c r="B13" s="74" t="s">
        <v>82</v>
      </c>
      <c r="C13" s="265" t="s">
        <v>83</v>
      </c>
      <c r="D13" s="266"/>
      <c r="E13" s="266"/>
      <c r="F13" s="267"/>
      <c r="G13" s="71">
        <v>41444313.318000004</v>
      </c>
      <c r="H13" s="71">
        <v>102271572.435</v>
      </c>
      <c r="I13" s="71">
        <v>3958347570.1080699</v>
      </c>
      <c r="J13" s="71">
        <v>3777372658.5188999</v>
      </c>
      <c r="K13" s="71">
        <v>2396581972.5489998</v>
      </c>
      <c r="L13" s="71">
        <v>900023079.24000001</v>
      </c>
      <c r="M13" s="71">
        <v>206537669.66600001</v>
      </c>
      <c r="N13" s="93">
        <v>11382578835.83497</v>
      </c>
      <c r="O13" s="94"/>
    </row>
    <row r="14" spans="1:15" ht="15.75" customHeight="1" thickBot="1">
      <c r="B14" s="74" t="s">
        <v>84</v>
      </c>
      <c r="C14" s="265" t="s">
        <v>161</v>
      </c>
      <c r="D14" s="266"/>
      <c r="E14" s="266"/>
      <c r="F14" s="267"/>
      <c r="G14" s="95">
        <v>0.3574717592123754</v>
      </c>
      <c r="H14" s="95">
        <v>0.3461057523458646</v>
      </c>
      <c r="I14" s="95">
        <v>0.43544687091867018</v>
      </c>
      <c r="J14" s="95">
        <v>0.43999930546782923</v>
      </c>
      <c r="K14" s="95">
        <v>0.45769046377077893</v>
      </c>
      <c r="L14" s="95">
        <v>0.49222034810713211</v>
      </c>
      <c r="M14" s="95">
        <v>0.54844261615798429</v>
      </c>
      <c r="N14" s="96">
        <v>0.44713555105395891</v>
      </c>
      <c r="O14" s="97"/>
    </row>
    <row r="15" spans="1:15" s="4" customFormat="1" ht="15.75" customHeight="1">
      <c r="B15" s="59" t="s">
        <v>238</v>
      </c>
      <c r="C15" s="8"/>
      <c r="D15" s="8"/>
      <c r="E15" s="8"/>
      <c r="F15" s="8"/>
      <c r="G15" s="8"/>
      <c r="H15" s="8"/>
      <c r="I15" s="8"/>
      <c r="J15" s="8"/>
      <c r="K15" s="8"/>
      <c r="L15" s="8"/>
      <c r="M15" s="8"/>
      <c r="N15" s="8"/>
      <c r="O15" s="8"/>
    </row>
    <row r="16" spans="1:15" s="4" customFormat="1" ht="15.75" customHeight="1">
      <c r="B16" s="63" t="s">
        <v>130</v>
      </c>
      <c r="C16" s="8"/>
      <c r="D16" s="8"/>
      <c r="E16" s="8"/>
      <c r="F16" s="8"/>
      <c r="G16" s="8"/>
      <c r="H16" s="8"/>
      <c r="I16" s="8"/>
      <c r="J16" s="8"/>
      <c r="K16" s="8"/>
      <c r="L16" s="8"/>
      <c r="M16" s="8"/>
      <c r="N16" s="8"/>
      <c r="O16" s="8"/>
    </row>
    <row r="17" spans="1:15" s="4" customFormat="1" ht="15.75" customHeight="1">
      <c r="B17" s="63" t="s">
        <v>217</v>
      </c>
      <c r="C17" s="8"/>
      <c r="D17" s="8"/>
      <c r="E17" s="8"/>
      <c r="F17" s="8"/>
      <c r="G17" s="8"/>
      <c r="H17" s="8"/>
      <c r="I17" s="8"/>
      <c r="J17" s="8"/>
      <c r="K17" s="8"/>
      <c r="L17" s="8"/>
      <c r="M17" s="8"/>
      <c r="N17" s="8"/>
      <c r="O17" s="8"/>
    </row>
    <row r="18" spans="1:15" s="4" customFormat="1" ht="15.75" customHeight="1">
      <c r="B18" s="64" t="s">
        <v>162</v>
      </c>
      <c r="C18" s="5"/>
      <c r="D18" s="5"/>
      <c r="E18" s="5"/>
      <c r="F18" s="5"/>
      <c r="G18" s="5"/>
      <c r="H18" s="5"/>
      <c r="I18" s="5"/>
      <c r="J18" s="5"/>
      <c r="K18" s="5"/>
      <c r="L18" s="5"/>
      <c r="M18" s="5"/>
      <c r="N18" s="5"/>
      <c r="O18" s="5"/>
    </row>
    <row r="19" spans="1:15" s="9" customFormat="1" ht="15.75" customHeight="1">
      <c r="B19" s="65" t="s">
        <v>163</v>
      </c>
      <c r="C19" s="10"/>
      <c r="D19" s="10"/>
      <c r="E19" s="10"/>
      <c r="F19" s="10"/>
      <c r="G19" s="10"/>
      <c r="H19" s="10"/>
      <c r="I19" s="10"/>
      <c r="J19" s="10"/>
      <c r="K19" s="10"/>
      <c r="L19" s="10"/>
      <c r="M19" s="10"/>
      <c r="N19" s="10"/>
      <c r="O19" s="11"/>
    </row>
    <row r="20" spans="1:15" s="9" customFormat="1" ht="15.75" customHeight="1">
      <c r="B20" s="65" t="s">
        <v>85</v>
      </c>
      <c r="G20" s="10"/>
      <c r="H20" s="10"/>
      <c r="I20" s="10"/>
      <c r="J20" s="10"/>
      <c r="K20" s="10"/>
      <c r="L20" s="10"/>
      <c r="M20" s="10"/>
      <c r="N20" s="10"/>
      <c r="O20" s="11"/>
    </row>
    <row r="21" spans="1:15" s="12" customFormat="1" ht="15.75" customHeight="1"/>
    <row r="22" spans="1:15" s="9" customFormat="1" ht="15.75" customHeight="1">
      <c r="A22" s="4" t="s">
        <v>198</v>
      </c>
      <c r="B22" s="5"/>
      <c r="C22" s="13"/>
      <c r="D22" s="13"/>
      <c r="E22" s="13"/>
      <c r="F22" s="13"/>
      <c r="G22" s="13"/>
      <c r="H22" s="13"/>
      <c r="I22" s="13"/>
      <c r="J22" s="13"/>
      <c r="K22" s="13"/>
      <c r="L22" s="13"/>
      <c r="M22" s="13"/>
      <c r="N22" s="13"/>
      <c r="O22" s="14"/>
    </row>
    <row r="23" spans="1:15" s="9" customFormat="1" ht="15.75" customHeight="1">
      <c r="A23" s="4" t="s">
        <v>86</v>
      </c>
      <c r="B23" s="15"/>
      <c r="C23" s="15"/>
      <c r="D23" s="15"/>
      <c r="E23" s="15"/>
      <c r="F23" s="15"/>
      <c r="G23" s="15"/>
      <c r="H23" s="15"/>
      <c r="I23" s="15"/>
      <c r="J23" s="15"/>
      <c r="K23" s="15"/>
      <c r="L23" s="15"/>
      <c r="M23" s="15"/>
      <c r="N23" s="15"/>
      <c r="O23" s="16"/>
    </row>
    <row r="24" spans="1:15" s="9" customFormat="1" ht="15.75" customHeight="1">
      <c r="B24" s="17"/>
      <c r="C24" s="5"/>
      <c r="D24" s="5"/>
      <c r="E24" s="5"/>
      <c r="F24" s="5"/>
      <c r="G24" s="5"/>
      <c r="H24" s="5"/>
      <c r="I24" s="5"/>
      <c r="J24" s="5"/>
      <c r="K24" s="5"/>
      <c r="L24" s="5"/>
      <c r="M24" s="5"/>
      <c r="N24" s="5"/>
      <c r="O24" s="5"/>
    </row>
    <row r="25" spans="1:15" s="9" customFormat="1" ht="15.75" customHeight="1">
      <c r="B25" s="5"/>
      <c r="C25" s="6"/>
      <c r="D25" s="6"/>
      <c r="E25" s="6"/>
      <c r="F25" s="6"/>
      <c r="G25" s="6"/>
      <c r="H25" s="6"/>
      <c r="I25" s="6"/>
      <c r="J25" s="6"/>
      <c r="K25" s="6"/>
      <c r="L25" s="6"/>
      <c r="M25" s="6"/>
      <c r="N25" s="6"/>
      <c r="O25" s="6"/>
    </row>
    <row r="26" spans="1:15" s="9" customFormat="1" ht="15.75" customHeight="1">
      <c r="B26" s="5"/>
      <c r="C26" s="6"/>
      <c r="D26" s="6"/>
      <c r="E26" s="6"/>
      <c r="F26" s="6"/>
      <c r="G26" s="6"/>
      <c r="H26" s="6"/>
      <c r="I26" s="6"/>
      <c r="J26" s="6"/>
      <c r="K26" s="6"/>
      <c r="L26" s="6"/>
      <c r="M26" s="6"/>
      <c r="N26" s="6"/>
      <c r="O26" s="6"/>
    </row>
    <row r="27" spans="1:15" s="9" customFormat="1" ht="15.75" customHeight="1">
      <c r="B27" s="5"/>
      <c r="C27" s="6"/>
      <c r="D27" s="6"/>
      <c r="E27" s="6"/>
      <c r="F27" s="6"/>
      <c r="G27" s="6"/>
      <c r="H27" s="6"/>
      <c r="I27" s="6"/>
      <c r="J27" s="6"/>
      <c r="K27" s="6"/>
      <c r="L27" s="6"/>
      <c r="M27" s="6"/>
      <c r="N27" s="6"/>
      <c r="O27" s="6"/>
    </row>
    <row r="28" spans="1:15" s="9" customFormat="1" ht="15.75" customHeight="1">
      <c r="B28" s="5"/>
      <c r="C28" s="6"/>
      <c r="D28" s="6"/>
      <c r="E28" s="6"/>
      <c r="F28" s="6"/>
      <c r="G28" s="6"/>
      <c r="H28" s="6"/>
      <c r="I28" s="6"/>
      <c r="J28" s="6"/>
      <c r="K28" s="6"/>
      <c r="L28" s="6"/>
      <c r="M28" s="6"/>
      <c r="N28" s="6"/>
      <c r="O28" s="6"/>
    </row>
    <row r="29" spans="1:15" s="9" customFormat="1" ht="15.75" customHeight="1">
      <c r="B29" s="5"/>
      <c r="C29" s="6"/>
      <c r="D29" s="6"/>
      <c r="E29" s="6"/>
      <c r="F29" s="6"/>
      <c r="G29" s="6"/>
      <c r="H29" s="6"/>
      <c r="I29" s="6"/>
      <c r="J29" s="6"/>
      <c r="K29" s="6"/>
      <c r="L29" s="6"/>
      <c r="M29" s="6"/>
      <c r="N29" s="6"/>
      <c r="O29" s="6"/>
    </row>
    <row r="30" spans="1:15" s="9" customFormat="1" ht="15.75" customHeight="1">
      <c r="B30" s="5"/>
      <c r="C30" s="6"/>
      <c r="D30" s="6"/>
      <c r="E30" s="6"/>
      <c r="F30" s="6"/>
      <c r="G30" s="6"/>
      <c r="H30" s="6"/>
      <c r="I30" s="6"/>
      <c r="J30" s="6"/>
      <c r="K30" s="6"/>
      <c r="L30" s="6"/>
      <c r="M30" s="6"/>
      <c r="N30" s="6"/>
      <c r="O30" s="6"/>
    </row>
    <row r="31" spans="1:15" s="9" customFormat="1" ht="15.75" customHeight="1">
      <c r="B31" s="5"/>
      <c r="C31" s="6"/>
      <c r="D31" s="6"/>
      <c r="E31" s="6"/>
      <c r="F31" s="6"/>
      <c r="G31" s="6"/>
      <c r="H31" s="6"/>
      <c r="I31" s="6"/>
      <c r="J31" s="6"/>
      <c r="K31" s="6"/>
      <c r="L31" s="6"/>
      <c r="M31" s="6"/>
      <c r="N31" s="6"/>
      <c r="O31" s="6"/>
    </row>
    <row r="32" spans="1:15" s="9" customFormat="1" ht="15.75" customHeight="1">
      <c r="B32" s="5"/>
      <c r="C32" s="6"/>
      <c r="D32" s="6"/>
      <c r="E32" s="6"/>
      <c r="F32" s="6"/>
      <c r="G32" s="6"/>
      <c r="H32" s="6"/>
      <c r="I32" s="6"/>
      <c r="J32" s="6"/>
      <c r="K32" s="6"/>
      <c r="L32" s="6"/>
      <c r="M32" s="6"/>
      <c r="N32" s="6"/>
      <c r="O32" s="6"/>
    </row>
    <row r="33" spans="2:15" s="9" customFormat="1" ht="15.75" customHeight="1">
      <c r="B33" s="6"/>
      <c r="C33" s="6"/>
      <c r="D33" s="6"/>
      <c r="E33" s="6"/>
      <c r="F33" s="6"/>
      <c r="G33" s="6"/>
      <c r="H33" s="6"/>
      <c r="I33" s="6"/>
      <c r="J33" s="6"/>
      <c r="K33" s="6"/>
      <c r="L33" s="6"/>
      <c r="M33" s="6"/>
      <c r="N33" s="6"/>
      <c r="O33" s="6"/>
    </row>
    <row r="34" spans="2:15" s="9" customFormat="1" ht="15.75" customHeight="1">
      <c r="B34" s="6"/>
      <c r="C34" s="6"/>
      <c r="D34" s="6"/>
      <c r="E34" s="6"/>
      <c r="F34" s="6"/>
      <c r="G34" s="6"/>
      <c r="H34" s="6"/>
      <c r="I34" s="6"/>
      <c r="J34" s="6"/>
      <c r="K34" s="6"/>
      <c r="L34" s="6"/>
      <c r="M34" s="6"/>
      <c r="N34" s="6"/>
      <c r="O34" s="6"/>
    </row>
    <row r="35" spans="2:15" s="4" customFormat="1" ht="15.75" customHeight="1">
      <c r="B35" s="6"/>
      <c r="C35" s="6"/>
      <c r="D35" s="6"/>
      <c r="E35" s="6"/>
      <c r="F35" s="6"/>
      <c r="G35" s="6"/>
      <c r="H35" s="6"/>
      <c r="I35" s="6"/>
      <c r="J35" s="6"/>
      <c r="K35" s="6"/>
      <c r="L35" s="6"/>
      <c r="M35" s="6"/>
      <c r="N35" s="6"/>
      <c r="O35" s="6"/>
    </row>
    <row r="36" spans="2:15" s="4" customFormat="1" ht="15.75" customHeight="1">
      <c r="B36" s="6"/>
      <c r="C36" s="6"/>
      <c r="D36" s="6"/>
      <c r="E36" s="6"/>
      <c r="F36" s="6"/>
      <c r="G36" s="6"/>
      <c r="H36" s="6"/>
      <c r="I36" s="6"/>
      <c r="J36" s="6"/>
      <c r="K36" s="6"/>
      <c r="L36" s="6"/>
      <c r="M36" s="6"/>
      <c r="N36" s="6"/>
      <c r="O36" s="6"/>
    </row>
    <row r="37" spans="2:15" s="4" customFormat="1" ht="15.75" customHeight="1">
      <c r="B37" s="6"/>
      <c r="C37" s="6"/>
      <c r="D37" s="6"/>
      <c r="E37" s="6"/>
      <c r="F37" s="6"/>
      <c r="G37" s="6"/>
      <c r="H37" s="6"/>
      <c r="I37" s="6"/>
      <c r="J37" s="6"/>
      <c r="K37" s="6"/>
      <c r="L37" s="6"/>
      <c r="M37" s="6"/>
      <c r="N37" s="6"/>
      <c r="O37" s="6"/>
    </row>
    <row r="38" spans="2:15" s="4" customFormat="1" ht="15.75" customHeight="1">
      <c r="B38" s="5"/>
      <c r="C38" s="6"/>
      <c r="D38" s="6"/>
      <c r="E38" s="6"/>
      <c r="F38" s="6"/>
      <c r="G38" s="6"/>
      <c r="H38" s="6"/>
      <c r="I38" s="6"/>
      <c r="J38" s="6"/>
      <c r="K38" s="6"/>
      <c r="L38" s="6"/>
      <c r="M38" s="6"/>
      <c r="N38" s="6"/>
      <c r="O38" s="6"/>
    </row>
    <row r="39" spans="2:15" s="4" customFormat="1" ht="15.75" customHeight="1">
      <c r="B39" s="5"/>
      <c r="C39" s="6"/>
      <c r="D39" s="6"/>
      <c r="E39" s="6"/>
      <c r="F39" s="6"/>
      <c r="G39" s="6"/>
      <c r="H39" s="6"/>
      <c r="I39" s="6"/>
      <c r="J39" s="6"/>
      <c r="K39" s="6"/>
      <c r="L39" s="6"/>
      <c r="M39" s="6"/>
      <c r="N39" s="6"/>
      <c r="O39" s="6"/>
    </row>
    <row r="40" spans="2:15" s="9" customFormat="1" ht="15.75" customHeight="1">
      <c r="B40" s="5"/>
      <c r="C40" s="6"/>
      <c r="D40" s="6"/>
      <c r="E40" s="6"/>
      <c r="F40" s="6"/>
      <c r="G40" s="6"/>
      <c r="H40" s="6"/>
      <c r="I40" s="6"/>
      <c r="J40" s="6"/>
      <c r="K40" s="6"/>
      <c r="L40" s="6"/>
      <c r="M40" s="6"/>
      <c r="N40" s="6"/>
      <c r="O40" s="6"/>
    </row>
    <row r="41" spans="2:15" s="9" customFormat="1" ht="15.75" customHeight="1">
      <c r="B41" s="5"/>
      <c r="C41" s="6"/>
      <c r="D41" s="6"/>
      <c r="E41" s="6"/>
      <c r="F41" s="6"/>
      <c r="G41" s="6"/>
      <c r="H41" s="6"/>
      <c r="I41" s="6"/>
      <c r="J41" s="6"/>
      <c r="K41" s="6"/>
      <c r="L41" s="6"/>
      <c r="M41" s="6"/>
      <c r="N41" s="6"/>
      <c r="O41" s="6"/>
    </row>
    <row r="42" spans="2:15" s="12" customFormat="1" ht="15.75" customHeight="1">
      <c r="B42" s="6"/>
      <c r="C42" s="6"/>
      <c r="D42" s="6"/>
      <c r="E42" s="6"/>
      <c r="F42" s="6"/>
      <c r="G42" s="6"/>
      <c r="H42" s="6"/>
      <c r="I42" s="6"/>
      <c r="J42" s="6"/>
      <c r="K42" s="6"/>
      <c r="L42" s="6"/>
      <c r="M42" s="6"/>
      <c r="N42" s="6"/>
      <c r="O42" s="6"/>
    </row>
    <row r="43" spans="2:15" s="12" customFormat="1" ht="15.75" customHeight="1">
      <c r="B43" s="5"/>
      <c r="C43" s="6"/>
      <c r="D43" s="6"/>
      <c r="E43" s="6"/>
      <c r="F43" s="6"/>
      <c r="G43" s="6"/>
      <c r="H43" s="6"/>
      <c r="I43" s="6"/>
      <c r="J43" s="6"/>
      <c r="K43" s="6"/>
      <c r="L43" s="6"/>
      <c r="M43" s="6"/>
      <c r="N43" s="6"/>
      <c r="O43" s="6"/>
    </row>
    <row r="44" spans="2:15" s="9" customFormat="1" ht="15.75" customHeight="1">
      <c r="B44" s="5"/>
      <c r="C44" s="6"/>
      <c r="D44" s="6"/>
      <c r="E44" s="6"/>
      <c r="F44" s="6"/>
      <c r="G44" s="6"/>
      <c r="H44" s="6"/>
      <c r="I44" s="6"/>
      <c r="J44" s="6"/>
      <c r="K44" s="6"/>
      <c r="L44" s="6"/>
      <c r="M44" s="6"/>
      <c r="N44" s="6"/>
      <c r="O44" s="6"/>
    </row>
    <row r="45" spans="2:15" s="9" customFormat="1" ht="15.75" customHeight="1">
      <c r="B45" s="5"/>
      <c r="C45" s="6"/>
      <c r="D45" s="6"/>
      <c r="E45" s="6"/>
      <c r="F45" s="6"/>
      <c r="G45" s="6"/>
      <c r="H45" s="6"/>
      <c r="I45" s="6"/>
      <c r="J45" s="6"/>
      <c r="K45" s="6"/>
      <c r="L45" s="6"/>
      <c r="M45" s="6"/>
      <c r="N45" s="6"/>
      <c r="O45" s="6"/>
    </row>
    <row r="46" spans="2:15" ht="15.75" customHeight="1">
      <c r="B46" s="7"/>
      <c r="C46" s="8"/>
      <c r="D46" s="8"/>
      <c r="E46" s="8"/>
      <c r="F46" s="8"/>
      <c r="G46" s="8"/>
      <c r="H46" s="8"/>
      <c r="I46" s="8"/>
      <c r="J46" s="8"/>
      <c r="K46" s="8"/>
      <c r="L46" s="8"/>
      <c r="M46" s="8"/>
      <c r="N46" s="8"/>
      <c r="O46" s="8"/>
    </row>
    <row r="47" spans="2:15" s="4" customFormat="1"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6" spans="2:15" s="4" customFormat="1" ht="15.75" customHeight="1">
      <c r="B56" s="7"/>
      <c r="C56" s="8"/>
      <c r="D56" s="8"/>
      <c r="E56" s="8"/>
      <c r="F56" s="8"/>
      <c r="G56" s="8"/>
      <c r="H56" s="8"/>
      <c r="I56" s="8"/>
      <c r="J56" s="8"/>
      <c r="K56" s="8"/>
      <c r="L56" s="8"/>
      <c r="M56" s="8"/>
      <c r="N56" s="8"/>
      <c r="O56" s="8"/>
    </row>
    <row r="57" spans="2:15" s="4" customFormat="1" ht="15.75" customHeight="1">
      <c r="B57" s="7"/>
      <c r="C57" s="8"/>
      <c r="D57" s="8"/>
      <c r="E57" s="8"/>
      <c r="F57" s="8"/>
      <c r="G57" s="8"/>
      <c r="H57" s="8"/>
      <c r="I57" s="8"/>
      <c r="J57" s="8"/>
      <c r="K57" s="8"/>
      <c r="L57" s="8"/>
      <c r="M57" s="8"/>
      <c r="N57" s="8"/>
      <c r="O57" s="8"/>
    </row>
    <row r="58" spans="2:15" s="4" customFormat="1" ht="15.75" customHeight="1">
      <c r="B58" s="7"/>
      <c r="C58" s="8"/>
      <c r="D58" s="8"/>
      <c r="E58" s="8"/>
      <c r="F58" s="8"/>
      <c r="G58" s="8"/>
      <c r="H58" s="8"/>
      <c r="I58" s="8"/>
      <c r="J58" s="8"/>
      <c r="K58" s="8"/>
      <c r="L58" s="8"/>
      <c r="M58" s="8"/>
      <c r="N58" s="8"/>
      <c r="O58" s="8"/>
    </row>
    <row r="59" spans="2:15" s="4" customFormat="1" ht="15.75" customHeight="1">
      <c r="B59" s="7"/>
      <c r="C59" s="8"/>
      <c r="D59" s="8"/>
      <c r="E59" s="8"/>
      <c r="F59" s="8"/>
      <c r="G59" s="8"/>
      <c r="H59" s="8"/>
      <c r="I59" s="8"/>
      <c r="J59" s="8"/>
      <c r="K59" s="8"/>
      <c r="L59" s="8"/>
      <c r="M59" s="8"/>
      <c r="N59" s="8"/>
      <c r="O59" s="8"/>
    </row>
    <row r="60" spans="2:15" s="4" customFormat="1" ht="15.75" customHeight="1">
      <c r="B60" s="59" t="s">
        <v>238</v>
      </c>
      <c r="C60" s="8"/>
      <c r="D60" s="8"/>
      <c r="E60" s="8"/>
      <c r="F60" s="8"/>
      <c r="G60" s="8"/>
      <c r="H60" s="8"/>
      <c r="I60" s="8"/>
      <c r="J60" s="8"/>
      <c r="K60" s="8"/>
      <c r="L60" s="8"/>
      <c r="M60" s="8"/>
      <c r="N60" s="8"/>
      <c r="O60" s="8"/>
    </row>
    <row r="61" spans="2:15" s="4" customFormat="1" ht="15.75" customHeight="1">
      <c r="B61" s="63" t="s">
        <v>130</v>
      </c>
      <c r="C61" s="8"/>
      <c r="D61" s="8"/>
      <c r="E61" s="8"/>
      <c r="F61" s="8"/>
      <c r="G61" s="8"/>
      <c r="H61" s="8"/>
      <c r="I61" s="8"/>
      <c r="J61" s="8"/>
      <c r="K61" s="8"/>
      <c r="L61" s="8"/>
      <c r="M61" s="8"/>
      <c r="N61" s="8"/>
      <c r="O61" s="8"/>
    </row>
    <row r="62" spans="2:15" s="4" customFormat="1" ht="15.75" customHeight="1">
      <c r="B62" s="63" t="s">
        <v>217</v>
      </c>
      <c r="C62" s="8"/>
      <c r="D62" s="8"/>
      <c r="E62" s="8"/>
      <c r="F62" s="8"/>
      <c r="G62" s="8"/>
      <c r="H62" s="8"/>
      <c r="I62" s="8"/>
      <c r="J62" s="8"/>
      <c r="K62" s="8"/>
      <c r="L62" s="8"/>
      <c r="M62" s="8"/>
      <c r="N62" s="8"/>
      <c r="O62" s="8"/>
    </row>
    <row r="63" spans="2:15" s="4" customFormat="1" ht="15.75" customHeight="1">
      <c r="B63" s="64" t="s">
        <v>162</v>
      </c>
      <c r="C63" s="5"/>
      <c r="D63" s="5"/>
      <c r="E63" s="5"/>
      <c r="F63" s="5"/>
      <c r="G63" s="5"/>
      <c r="H63" s="5"/>
      <c r="I63" s="5"/>
      <c r="J63" s="5"/>
      <c r="K63" s="5"/>
      <c r="L63" s="5"/>
      <c r="M63" s="5"/>
      <c r="N63" s="5"/>
      <c r="O63" s="5"/>
    </row>
    <row r="64" spans="2:15" s="9" customFormat="1" ht="15.75" customHeight="1">
      <c r="B64" s="66" t="s">
        <v>173</v>
      </c>
      <c r="C64" s="10"/>
      <c r="D64" s="10"/>
      <c r="E64" s="10"/>
      <c r="F64" s="10"/>
      <c r="G64" s="10"/>
      <c r="H64" s="10"/>
      <c r="I64" s="10"/>
      <c r="J64" s="10"/>
      <c r="K64" s="10"/>
      <c r="L64" s="10"/>
      <c r="M64" s="10"/>
      <c r="N64" s="10"/>
      <c r="O64" s="11"/>
    </row>
  </sheetData>
  <mergeCells count="12">
    <mergeCell ref="C14:F14"/>
    <mergeCell ref="B3:F4"/>
    <mergeCell ref="N3:O3"/>
    <mergeCell ref="C5:F5"/>
    <mergeCell ref="C6:F6"/>
    <mergeCell ref="C7:F7"/>
    <mergeCell ref="C8:F8"/>
    <mergeCell ref="C9:F9"/>
    <mergeCell ref="C10:F10"/>
    <mergeCell ref="C11:F11"/>
    <mergeCell ref="C12:F12"/>
    <mergeCell ref="C13:F13"/>
  </mergeCells>
  <phoneticPr fontId="3"/>
  <conditionalFormatting sqref="G3">
    <cfRule type="expression" dxfId="5" priority="3">
      <formula>G3=""</formula>
    </cfRule>
  </conditionalFormatting>
  <conditionalFormatting sqref="M3">
    <cfRule type="expression" dxfId="4" priority="2">
      <formula>M3=""</formula>
    </cfRule>
  </conditionalFormatting>
  <conditionalFormatting sqref="H3:L3">
    <cfRule type="expression" dxfId="3" priority="1">
      <formula>H3=""</formula>
    </cfRule>
  </conditionalFormatting>
  <pageMargins left="0.70866141732283472" right="0.70866141732283472" top="0.74803149606299213" bottom="0.74803149606299213" header="0.31496062992125984" footer="0.31496062992125984"/>
  <pageSetup paperSize="8" scale="75" orientation="landscape" r:id="rId1"/>
  <headerFooter>
    <oddHeader>&amp;R&amp;"ＭＳ 明朝,標準"&amp;12 2-11.ジェネリック医薬品分析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6">
      <c r="A1" s="60" t="s">
        <v>232</v>
      </c>
    </row>
    <row r="2" spans="1:16">
      <c r="A2" s="60" t="s">
        <v>210</v>
      </c>
    </row>
    <row r="4" spans="1:16" ht="13.5" customHeight="1">
      <c r="B4" s="129"/>
      <c r="C4" s="130"/>
      <c r="D4" s="130"/>
      <c r="E4" s="130"/>
      <c r="F4" s="130"/>
      <c r="G4" s="131"/>
    </row>
    <row r="5" spans="1:16" ht="13.5" customHeight="1">
      <c r="B5" s="132"/>
      <c r="C5" s="133"/>
      <c r="D5" s="134">
        <v>0.51</v>
      </c>
      <c r="E5" s="135" t="s">
        <v>239</v>
      </c>
      <c r="F5" s="136">
        <v>0.56000000000000005</v>
      </c>
      <c r="G5" s="137" t="s">
        <v>240</v>
      </c>
    </row>
    <row r="6" spans="1:16">
      <c r="B6" s="132"/>
      <c r="D6" s="134"/>
      <c r="E6" s="135"/>
      <c r="F6" s="136"/>
      <c r="G6" s="137"/>
    </row>
    <row r="7" spans="1:16">
      <c r="B7" s="132"/>
      <c r="C7" s="138"/>
      <c r="D7" s="134">
        <v>0.45999999999999996</v>
      </c>
      <c r="E7" s="135" t="s">
        <v>239</v>
      </c>
      <c r="F7" s="136">
        <v>0.51</v>
      </c>
      <c r="G7" s="137" t="s">
        <v>241</v>
      </c>
    </row>
    <row r="8" spans="1:16">
      <c r="B8" s="132"/>
      <c r="D8" s="134"/>
      <c r="E8" s="135"/>
      <c r="F8" s="136"/>
      <c r="G8" s="137"/>
    </row>
    <row r="9" spans="1:16">
      <c r="B9" s="132"/>
      <c r="C9" s="139"/>
      <c r="D9" s="134">
        <v>0.41</v>
      </c>
      <c r="E9" s="135" t="s">
        <v>239</v>
      </c>
      <c r="F9" s="136">
        <v>0.45999999999999996</v>
      </c>
      <c r="G9" s="137" t="s">
        <v>241</v>
      </c>
    </row>
    <row r="10" spans="1:16">
      <c r="B10" s="132"/>
      <c r="D10" s="134"/>
      <c r="E10" s="135"/>
      <c r="F10" s="136"/>
      <c r="G10" s="137"/>
    </row>
    <row r="11" spans="1:16">
      <c r="B11" s="132"/>
      <c r="C11" s="140"/>
      <c r="D11" s="134">
        <v>0.36</v>
      </c>
      <c r="E11" s="135" t="s">
        <v>239</v>
      </c>
      <c r="F11" s="136">
        <v>0.41</v>
      </c>
      <c r="G11" s="137" t="s">
        <v>241</v>
      </c>
    </row>
    <row r="12" spans="1:16">
      <c r="B12" s="132"/>
      <c r="D12" s="134"/>
      <c r="E12" s="135"/>
      <c r="F12" s="136"/>
      <c r="G12" s="137"/>
    </row>
    <row r="13" spans="1:16">
      <c r="B13" s="132"/>
      <c r="C13" s="141"/>
      <c r="D13" s="134">
        <v>0.31</v>
      </c>
      <c r="E13" s="135" t="s">
        <v>239</v>
      </c>
      <c r="F13" s="136">
        <v>0.36</v>
      </c>
      <c r="G13" s="137" t="s">
        <v>241</v>
      </c>
    </row>
    <row r="14" spans="1:16">
      <c r="B14" s="142"/>
      <c r="C14" s="143"/>
      <c r="D14" s="143"/>
      <c r="E14" s="143"/>
      <c r="F14" s="143"/>
      <c r="G14" s="144"/>
    </row>
    <row r="16" spans="1:16">
      <c r="B16" s="129"/>
      <c r="C16" s="130"/>
      <c r="D16" s="130"/>
      <c r="E16" s="130"/>
      <c r="F16" s="130"/>
      <c r="G16" s="130"/>
      <c r="H16" s="130"/>
      <c r="I16" s="130"/>
      <c r="J16" s="130"/>
      <c r="K16" s="130"/>
      <c r="L16" s="130"/>
      <c r="M16" s="130"/>
      <c r="N16" s="130"/>
      <c r="O16" s="130"/>
      <c r="P16" s="131"/>
    </row>
    <row r="17" spans="2:16">
      <c r="B17" s="132"/>
      <c r="P17" s="145"/>
    </row>
    <row r="18" spans="2:16">
      <c r="B18" s="132"/>
      <c r="P18" s="145"/>
    </row>
    <row r="19" spans="2:16">
      <c r="B19" s="132"/>
      <c r="P19" s="145"/>
    </row>
    <row r="20" spans="2:16">
      <c r="B20" s="132"/>
      <c r="P20" s="145"/>
    </row>
    <row r="21" spans="2:16">
      <c r="B21" s="132"/>
      <c r="P21" s="145"/>
    </row>
    <row r="22" spans="2:16">
      <c r="B22" s="132"/>
      <c r="P22" s="145"/>
    </row>
    <row r="23" spans="2:16">
      <c r="B23" s="132"/>
      <c r="P23" s="145"/>
    </row>
    <row r="24" spans="2:16">
      <c r="B24" s="132"/>
      <c r="P24" s="145"/>
    </row>
    <row r="25" spans="2:16">
      <c r="B25" s="132"/>
      <c r="P25" s="145"/>
    </row>
    <row r="26" spans="2:16">
      <c r="B26" s="132"/>
      <c r="P26" s="145"/>
    </row>
    <row r="27" spans="2:16">
      <c r="B27" s="132"/>
      <c r="P27" s="145"/>
    </row>
    <row r="28" spans="2:16">
      <c r="B28" s="132"/>
      <c r="P28" s="145"/>
    </row>
    <row r="29" spans="2:16">
      <c r="B29" s="132"/>
      <c r="P29" s="145"/>
    </row>
    <row r="30" spans="2:16">
      <c r="B30" s="132"/>
      <c r="P30" s="145"/>
    </row>
    <row r="31" spans="2:16">
      <c r="B31" s="132"/>
      <c r="P31" s="145"/>
    </row>
    <row r="32" spans="2:16">
      <c r="B32" s="132"/>
      <c r="P32" s="145"/>
    </row>
    <row r="33" spans="2:16">
      <c r="B33" s="132"/>
      <c r="P33" s="145"/>
    </row>
    <row r="34" spans="2:16">
      <c r="B34" s="132"/>
      <c r="P34" s="145"/>
    </row>
    <row r="35" spans="2:16">
      <c r="B35" s="132"/>
      <c r="P35" s="145"/>
    </row>
    <row r="36" spans="2:16">
      <c r="B36" s="132"/>
      <c r="P36" s="145"/>
    </row>
    <row r="37" spans="2:16">
      <c r="B37" s="132"/>
      <c r="P37" s="145"/>
    </row>
    <row r="38" spans="2:16">
      <c r="B38" s="132"/>
      <c r="P38" s="145"/>
    </row>
    <row r="39" spans="2:16">
      <c r="B39" s="132"/>
      <c r="P39" s="145"/>
    </row>
    <row r="40" spans="2:16">
      <c r="B40" s="132"/>
      <c r="P40" s="145"/>
    </row>
    <row r="41" spans="2:16">
      <c r="B41" s="132"/>
      <c r="P41" s="145"/>
    </row>
    <row r="42" spans="2:16">
      <c r="B42" s="132"/>
      <c r="P42" s="145"/>
    </row>
    <row r="43" spans="2:16">
      <c r="B43" s="132"/>
      <c r="P43" s="145"/>
    </row>
    <row r="44" spans="2:16">
      <c r="B44" s="132"/>
      <c r="P44" s="145"/>
    </row>
    <row r="45" spans="2:16">
      <c r="B45" s="132"/>
      <c r="P45" s="145"/>
    </row>
    <row r="46" spans="2:16">
      <c r="B46" s="132"/>
      <c r="P46" s="145"/>
    </row>
    <row r="47" spans="2:16">
      <c r="B47" s="132"/>
      <c r="P47" s="145"/>
    </row>
    <row r="48" spans="2:16">
      <c r="B48" s="132"/>
      <c r="P48" s="145"/>
    </row>
    <row r="49" spans="2:16">
      <c r="B49" s="132"/>
      <c r="P49" s="145"/>
    </row>
    <row r="50" spans="2:16">
      <c r="B50" s="132"/>
      <c r="P50" s="145"/>
    </row>
    <row r="51" spans="2:16">
      <c r="B51" s="132"/>
      <c r="P51" s="145"/>
    </row>
    <row r="52" spans="2:16">
      <c r="B52" s="132"/>
      <c r="P52" s="145"/>
    </row>
    <row r="53" spans="2:16">
      <c r="B53" s="132"/>
      <c r="P53" s="145"/>
    </row>
    <row r="54" spans="2:16">
      <c r="B54" s="132"/>
      <c r="P54" s="145"/>
    </row>
    <row r="55" spans="2:16">
      <c r="B55" s="132"/>
      <c r="P55" s="145"/>
    </row>
    <row r="56" spans="2:16">
      <c r="B56" s="132"/>
      <c r="P56" s="145"/>
    </row>
    <row r="57" spans="2:16">
      <c r="B57" s="132"/>
      <c r="P57" s="145"/>
    </row>
    <row r="58" spans="2:16">
      <c r="B58" s="132"/>
      <c r="P58" s="145"/>
    </row>
    <row r="59" spans="2:16">
      <c r="B59" s="132"/>
      <c r="P59" s="145"/>
    </row>
    <row r="60" spans="2:16">
      <c r="B60" s="132"/>
      <c r="P60" s="145"/>
    </row>
    <row r="61" spans="2:16">
      <c r="B61" s="132"/>
      <c r="P61" s="145"/>
    </row>
    <row r="62" spans="2:16">
      <c r="B62" s="132"/>
      <c r="P62" s="145"/>
    </row>
    <row r="63" spans="2:16">
      <c r="B63" s="132"/>
      <c r="P63" s="145"/>
    </row>
    <row r="64" spans="2:16">
      <c r="B64" s="132"/>
      <c r="P64" s="145"/>
    </row>
    <row r="65" spans="2:16">
      <c r="B65" s="132"/>
      <c r="P65" s="145"/>
    </row>
    <row r="66" spans="2:16">
      <c r="B66" s="132"/>
      <c r="P66" s="145"/>
    </row>
    <row r="67" spans="2:16">
      <c r="B67" s="132"/>
      <c r="P67" s="145"/>
    </row>
    <row r="68" spans="2:16">
      <c r="B68" s="132"/>
      <c r="P68" s="145"/>
    </row>
    <row r="69" spans="2:16">
      <c r="B69" s="132"/>
      <c r="P69" s="145"/>
    </row>
    <row r="70" spans="2:16">
      <c r="B70" s="132"/>
      <c r="P70" s="145"/>
    </row>
    <row r="71" spans="2:16">
      <c r="B71" s="132"/>
      <c r="P71" s="145"/>
    </row>
    <row r="72" spans="2:16">
      <c r="B72" s="132"/>
      <c r="P72" s="145"/>
    </row>
    <row r="73" spans="2:16">
      <c r="B73" s="132"/>
      <c r="P73" s="145"/>
    </row>
    <row r="74" spans="2:16">
      <c r="B74" s="132"/>
      <c r="P74" s="145"/>
    </row>
    <row r="75" spans="2:16">
      <c r="B75" s="132"/>
      <c r="P75" s="145"/>
    </row>
    <row r="76" spans="2:16">
      <c r="B76" s="132"/>
      <c r="P76" s="145"/>
    </row>
    <row r="77" spans="2:16">
      <c r="B77" s="132"/>
      <c r="P77" s="145"/>
    </row>
    <row r="78" spans="2:16">
      <c r="B78" s="132"/>
      <c r="P78" s="145"/>
    </row>
    <row r="79" spans="2:16">
      <c r="B79" s="132"/>
      <c r="P79" s="145"/>
    </row>
    <row r="80" spans="2:16">
      <c r="B80" s="132"/>
      <c r="P80" s="145"/>
    </row>
    <row r="81" spans="2:16">
      <c r="B81" s="132"/>
      <c r="P81" s="145"/>
    </row>
    <row r="82" spans="2:16">
      <c r="B82" s="132"/>
      <c r="P82" s="145"/>
    </row>
    <row r="83" spans="2:16">
      <c r="B83" s="132"/>
      <c r="P83" s="145"/>
    </row>
    <row r="84" spans="2:16">
      <c r="B84" s="142"/>
      <c r="C84" s="143"/>
      <c r="D84" s="143"/>
      <c r="E84" s="143"/>
      <c r="F84" s="143"/>
      <c r="G84" s="143"/>
      <c r="H84" s="143"/>
      <c r="I84" s="143"/>
      <c r="J84" s="143"/>
      <c r="K84" s="143"/>
      <c r="L84" s="143"/>
      <c r="M84" s="143"/>
      <c r="N84" s="143"/>
      <c r="O84" s="143"/>
      <c r="P84" s="146"/>
    </row>
  </sheetData>
  <phoneticPr fontId="3"/>
  <pageMargins left="0.70866141732283472" right="0.70866141732283472" top="0.74803149606299213" bottom="0.74803149606299213" header="0.31496062992125984" footer="0.31496062992125984"/>
  <pageSetup paperSize="9" scale="63" orientation="portrait" r:id="rId1"/>
  <headerFooter>
    <oddHeader>&amp;R&amp;"ＭＳ 明朝,標準"&amp;12 2-11.ジェネリック医薬品分析</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233</v>
      </c>
    </row>
    <row r="2" spans="1:1" ht="15.75" customHeight="1">
      <c r="A2" s="19" t="s">
        <v>206</v>
      </c>
    </row>
  </sheetData>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2-11.ジェネリック医薬品分析</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6">
      <c r="A1" s="60" t="s">
        <v>236</v>
      </c>
    </row>
    <row r="2" spans="1:16">
      <c r="A2" s="60" t="s">
        <v>210</v>
      </c>
    </row>
    <row r="4" spans="1:16" ht="13.5" customHeight="1">
      <c r="B4" s="129"/>
      <c r="C4" s="130"/>
      <c r="D4" s="130"/>
      <c r="E4" s="130"/>
      <c r="F4" s="130"/>
      <c r="G4" s="131"/>
    </row>
    <row r="5" spans="1:16" ht="13.5" customHeight="1">
      <c r="B5" s="132"/>
      <c r="C5" s="133"/>
      <c r="D5" s="134">
        <v>0.76800000000000013</v>
      </c>
      <c r="E5" s="135" t="s">
        <v>239</v>
      </c>
      <c r="F5" s="136">
        <v>0.81</v>
      </c>
      <c r="G5" s="137" t="s">
        <v>240</v>
      </c>
    </row>
    <row r="6" spans="1:16">
      <c r="B6" s="132"/>
      <c r="D6" s="134"/>
      <c r="E6" s="135"/>
      <c r="F6" s="136"/>
      <c r="G6" s="137"/>
    </row>
    <row r="7" spans="1:16">
      <c r="B7" s="132"/>
      <c r="C7" s="138"/>
      <c r="D7" s="134">
        <v>0.72600000000000009</v>
      </c>
      <c r="E7" s="135" t="s">
        <v>239</v>
      </c>
      <c r="F7" s="136">
        <v>0.76800000000000013</v>
      </c>
      <c r="G7" s="137" t="s">
        <v>241</v>
      </c>
    </row>
    <row r="8" spans="1:16">
      <c r="B8" s="132"/>
      <c r="D8" s="134"/>
      <c r="E8" s="135"/>
      <c r="F8" s="136"/>
      <c r="G8" s="137"/>
    </row>
    <row r="9" spans="1:16">
      <c r="B9" s="132"/>
      <c r="C9" s="139"/>
      <c r="D9" s="134">
        <v>0.68400000000000005</v>
      </c>
      <c r="E9" s="135" t="s">
        <v>239</v>
      </c>
      <c r="F9" s="136">
        <v>0.72600000000000009</v>
      </c>
      <c r="G9" s="137" t="s">
        <v>241</v>
      </c>
    </row>
    <row r="10" spans="1:16">
      <c r="B10" s="132"/>
      <c r="D10" s="134"/>
      <c r="E10" s="135"/>
      <c r="F10" s="136"/>
      <c r="G10" s="137"/>
    </row>
    <row r="11" spans="1:16">
      <c r="B11" s="132"/>
      <c r="C11" s="140"/>
      <c r="D11" s="134">
        <v>0.64200000000000002</v>
      </c>
      <c r="E11" s="135" t="s">
        <v>239</v>
      </c>
      <c r="F11" s="136">
        <v>0.68400000000000005</v>
      </c>
      <c r="G11" s="137" t="s">
        <v>241</v>
      </c>
    </row>
    <row r="12" spans="1:16">
      <c r="B12" s="132"/>
      <c r="D12" s="134"/>
      <c r="E12" s="135"/>
      <c r="F12" s="136"/>
      <c r="G12" s="137"/>
    </row>
    <row r="13" spans="1:16">
      <c r="B13" s="132"/>
      <c r="C13" s="141"/>
      <c r="D13" s="134">
        <v>0.6</v>
      </c>
      <c r="E13" s="135" t="s">
        <v>239</v>
      </c>
      <c r="F13" s="136">
        <v>0.64200000000000002</v>
      </c>
      <c r="G13" s="137" t="s">
        <v>241</v>
      </c>
    </row>
    <row r="14" spans="1:16">
      <c r="B14" s="142"/>
      <c r="C14" s="143"/>
      <c r="D14" s="143"/>
      <c r="E14" s="143"/>
      <c r="F14" s="143"/>
      <c r="G14" s="144"/>
    </row>
    <row r="16" spans="1:16">
      <c r="B16" s="129"/>
      <c r="C16" s="130"/>
      <c r="D16" s="130"/>
      <c r="E16" s="130"/>
      <c r="F16" s="130"/>
      <c r="G16" s="130"/>
      <c r="H16" s="130"/>
      <c r="I16" s="130"/>
      <c r="J16" s="130"/>
      <c r="K16" s="130"/>
      <c r="L16" s="130"/>
      <c r="M16" s="130"/>
      <c r="N16" s="130"/>
      <c r="O16" s="130"/>
      <c r="P16" s="131"/>
    </row>
    <row r="17" spans="2:16">
      <c r="B17" s="132"/>
      <c r="P17" s="145"/>
    </row>
    <row r="18" spans="2:16">
      <c r="B18" s="132"/>
      <c r="P18" s="145"/>
    </row>
    <row r="19" spans="2:16">
      <c r="B19" s="132"/>
      <c r="P19" s="145"/>
    </row>
    <row r="20" spans="2:16">
      <c r="B20" s="132"/>
      <c r="P20" s="145"/>
    </row>
    <row r="21" spans="2:16">
      <c r="B21" s="132"/>
      <c r="P21" s="145"/>
    </row>
    <row r="22" spans="2:16">
      <c r="B22" s="132"/>
      <c r="P22" s="145"/>
    </row>
    <row r="23" spans="2:16">
      <c r="B23" s="132"/>
      <c r="P23" s="145"/>
    </row>
    <row r="24" spans="2:16">
      <c r="B24" s="132"/>
      <c r="P24" s="145"/>
    </row>
    <row r="25" spans="2:16">
      <c r="B25" s="132"/>
      <c r="P25" s="145"/>
    </row>
    <row r="26" spans="2:16">
      <c r="B26" s="132"/>
      <c r="P26" s="145"/>
    </row>
    <row r="27" spans="2:16">
      <c r="B27" s="132"/>
      <c r="P27" s="145"/>
    </row>
    <row r="28" spans="2:16">
      <c r="B28" s="132"/>
      <c r="P28" s="145"/>
    </row>
    <row r="29" spans="2:16">
      <c r="B29" s="132"/>
      <c r="P29" s="145"/>
    </row>
    <row r="30" spans="2:16">
      <c r="B30" s="132"/>
      <c r="P30" s="145"/>
    </row>
    <row r="31" spans="2:16">
      <c r="B31" s="132"/>
      <c r="P31" s="145"/>
    </row>
    <row r="32" spans="2:16">
      <c r="B32" s="132"/>
      <c r="P32" s="145"/>
    </row>
    <row r="33" spans="2:16">
      <c r="B33" s="132"/>
      <c r="P33" s="145"/>
    </row>
    <row r="34" spans="2:16">
      <c r="B34" s="132"/>
      <c r="P34" s="145"/>
    </row>
    <row r="35" spans="2:16">
      <c r="B35" s="132"/>
      <c r="P35" s="145"/>
    </row>
    <row r="36" spans="2:16">
      <c r="B36" s="132"/>
      <c r="P36" s="145"/>
    </row>
    <row r="37" spans="2:16">
      <c r="B37" s="132"/>
      <c r="P37" s="145"/>
    </row>
    <row r="38" spans="2:16">
      <c r="B38" s="132"/>
      <c r="P38" s="145"/>
    </row>
    <row r="39" spans="2:16">
      <c r="B39" s="132"/>
      <c r="P39" s="145"/>
    </row>
    <row r="40" spans="2:16">
      <c r="B40" s="132"/>
      <c r="P40" s="145"/>
    </row>
    <row r="41" spans="2:16">
      <c r="B41" s="132"/>
      <c r="P41" s="145"/>
    </row>
    <row r="42" spans="2:16">
      <c r="B42" s="132"/>
      <c r="P42" s="145"/>
    </row>
    <row r="43" spans="2:16">
      <c r="B43" s="132"/>
      <c r="P43" s="145"/>
    </row>
    <row r="44" spans="2:16">
      <c r="B44" s="132"/>
      <c r="P44" s="145"/>
    </row>
    <row r="45" spans="2:16">
      <c r="B45" s="132"/>
      <c r="P45" s="145"/>
    </row>
    <row r="46" spans="2:16">
      <c r="B46" s="132"/>
      <c r="P46" s="145"/>
    </row>
    <row r="47" spans="2:16">
      <c r="B47" s="132"/>
      <c r="P47" s="145"/>
    </row>
    <row r="48" spans="2:16">
      <c r="B48" s="132"/>
      <c r="P48" s="145"/>
    </row>
    <row r="49" spans="2:16">
      <c r="B49" s="132"/>
      <c r="P49" s="145"/>
    </row>
    <row r="50" spans="2:16">
      <c r="B50" s="132"/>
      <c r="P50" s="145"/>
    </row>
    <row r="51" spans="2:16">
      <c r="B51" s="132"/>
      <c r="P51" s="145"/>
    </row>
    <row r="52" spans="2:16">
      <c r="B52" s="132"/>
      <c r="P52" s="145"/>
    </row>
    <row r="53" spans="2:16">
      <c r="B53" s="132"/>
      <c r="P53" s="145"/>
    </row>
    <row r="54" spans="2:16">
      <c r="B54" s="132"/>
      <c r="P54" s="145"/>
    </row>
    <row r="55" spans="2:16">
      <c r="B55" s="132"/>
      <c r="P55" s="145"/>
    </row>
    <row r="56" spans="2:16">
      <c r="B56" s="132"/>
      <c r="P56" s="145"/>
    </row>
    <row r="57" spans="2:16">
      <c r="B57" s="132"/>
      <c r="P57" s="145"/>
    </row>
    <row r="58" spans="2:16">
      <c r="B58" s="132"/>
      <c r="P58" s="145"/>
    </row>
    <row r="59" spans="2:16">
      <c r="B59" s="132"/>
      <c r="P59" s="145"/>
    </row>
    <row r="60" spans="2:16">
      <c r="B60" s="132"/>
      <c r="P60" s="145"/>
    </row>
    <row r="61" spans="2:16">
      <c r="B61" s="132"/>
      <c r="P61" s="145"/>
    </row>
    <row r="62" spans="2:16">
      <c r="B62" s="132"/>
      <c r="P62" s="145"/>
    </row>
    <row r="63" spans="2:16">
      <c r="B63" s="132"/>
      <c r="P63" s="145"/>
    </row>
    <row r="64" spans="2:16">
      <c r="B64" s="132"/>
      <c r="P64" s="145"/>
    </row>
    <row r="65" spans="2:16">
      <c r="B65" s="132"/>
      <c r="P65" s="145"/>
    </row>
    <row r="66" spans="2:16">
      <c r="B66" s="132"/>
      <c r="P66" s="145"/>
    </row>
    <row r="67" spans="2:16">
      <c r="B67" s="132"/>
      <c r="P67" s="145"/>
    </row>
    <row r="68" spans="2:16">
      <c r="B68" s="132"/>
      <c r="P68" s="145"/>
    </row>
    <row r="69" spans="2:16">
      <c r="B69" s="132"/>
      <c r="P69" s="145"/>
    </row>
    <row r="70" spans="2:16">
      <c r="B70" s="132"/>
      <c r="P70" s="145"/>
    </row>
    <row r="71" spans="2:16">
      <c r="B71" s="132"/>
      <c r="P71" s="145"/>
    </row>
    <row r="72" spans="2:16">
      <c r="B72" s="132"/>
      <c r="P72" s="145"/>
    </row>
    <row r="73" spans="2:16">
      <c r="B73" s="132"/>
      <c r="P73" s="145"/>
    </row>
    <row r="74" spans="2:16">
      <c r="B74" s="132"/>
      <c r="P74" s="145"/>
    </row>
    <row r="75" spans="2:16">
      <c r="B75" s="132"/>
      <c r="P75" s="145"/>
    </row>
    <row r="76" spans="2:16">
      <c r="B76" s="132"/>
      <c r="P76" s="145"/>
    </row>
    <row r="77" spans="2:16">
      <c r="B77" s="132"/>
      <c r="P77" s="145"/>
    </row>
    <row r="78" spans="2:16">
      <c r="B78" s="132"/>
      <c r="P78" s="145"/>
    </row>
    <row r="79" spans="2:16">
      <c r="B79" s="132"/>
      <c r="P79" s="145"/>
    </row>
    <row r="80" spans="2:16">
      <c r="B80" s="132"/>
      <c r="P80" s="145"/>
    </row>
    <row r="81" spans="2:16">
      <c r="B81" s="132"/>
      <c r="P81" s="145"/>
    </row>
    <row r="82" spans="2:16">
      <c r="B82" s="132"/>
      <c r="P82" s="145"/>
    </row>
    <row r="83" spans="2:16">
      <c r="B83" s="132"/>
      <c r="P83" s="145"/>
    </row>
    <row r="84" spans="2:16">
      <c r="B84" s="142"/>
      <c r="C84" s="143"/>
      <c r="D84" s="143"/>
      <c r="E84" s="143"/>
      <c r="F84" s="143"/>
      <c r="G84" s="143"/>
      <c r="H84" s="143"/>
      <c r="I84" s="143"/>
      <c r="J84" s="143"/>
      <c r="K84" s="143"/>
      <c r="L84" s="143"/>
      <c r="M84" s="143"/>
      <c r="N84" s="143"/>
      <c r="O84" s="143"/>
      <c r="P84" s="146"/>
    </row>
  </sheetData>
  <phoneticPr fontId="3"/>
  <pageMargins left="0.70866141732283472" right="0.70866141732283472" top="0.74803149606299213" bottom="0.74803149606299213" header="0.31496062992125984" footer="0.31496062992125984"/>
  <pageSetup paperSize="9" scale="63" orientation="portrait" r:id="rId1"/>
  <headerFooter>
    <oddHeader>&amp;R&amp;"ＭＳ 明朝,標準"&amp;12 2-11.ジェネリック医薬品分析</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1"/>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3" width="8.625" style="6" customWidth="1"/>
    <col min="4" max="4" width="9.375" style="6" customWidth="1"/>
    <col min="5" max="6" width="8.625" style="6" customWidth="1"/>
    <col min="7" max="16" width="7.625" style="6" customWidth="1"/>
    <col min="17" max="17" width="1.625" style="6" customWidth="1"/>
    <col min="18" max="18" width="7.625" style="6" customWidth="1"/>
    <col min="19" max="16384" width="7.625" style="6"/>
  </cols>
  <sheetData>
    <row r="1" spans="1:18" s="4" customFormat="1" ht="15.75" customHeight="1">
      <c r="A1" s="4" t="s">
        <v>201</v>
      </c>
      <c r="C1" s="13"/>
      <c r="D1" s="13"/>
      <c r="E1" s="13"/>
      <c r="F1" s="11"/>
      <c r="G1" s="34"/>
      <c r="H1" s="11"/>
      <c r="I1" s="11"/>
      <c r="J1" s="11"/>
      <c r="K1" s="11"/>
      <c r="L1" s="11"/>
      <c r="M1" s="11"/>
      <c r="N1" s="11"/>
      <c r="O1" s="9"/>
      <c r="P1" s="9"/>
      <c r="Q1" s="9"/>
      <c r="R1" s="9"/>
    </row>
    <row r="2" spans="1:18" s="4" customFormat="1" ht="15.75" customHeight="1">
      <c r="A2" s="4" t="s">
        <v>148</v>
      </c>
      <c r="C2" s="13"/>
      <c r="D2" s="13"/>
      <c r="E2" s="13"/>
      <c r="F2" s="11"/>
      <c r="G2" s="34"/>
      <c r="H2" s="11"/>
      <c r="I2" s="11"/>
      <c r="J2" s="11"/>
      <c r="K2" s="11"/>
      <c r="L2" s="11"/>
      <c r="M2" s="11"/>
      <c r="N2" s="11"/>
      <c r="O2" s="9"/>
      <c r="P2" s="9"/>
      <c r="Q2" s="9"/>
      <c r="R2" s="9"/>
    </row>
    <row r="3" spans="1:18" s="4" customFormat="1" ht="15.75" customHeight="1">
      <c r="B3" s="234" t="s">
        <v>169</v>
      </c>
      <c r="C3" s="148"/>
      <c r="D3" s="148"/>
      <c r="E3" s="343">
        <v>257205113.11124459</v>
      </c>
      <c r="F3" s="343"/>
      <c r="G3" s="149"/>
      <c r="H3" s="149"/>
      <c r="I3" s="149"/>
      <c r="J3" s="149"/>
      <c r="K3" s="149"/>
      <c r="L3" s="150"/>
      <c r="M3" s="150"/>
      <c r="N3" s="150"/>
      <c r="O3" s="150"/>
      <c r="P3" s="155" t="s">
        <v>96</v>
      </c>
      <c r="Q3" s="9"/>
      <c r="R3" s="9"/>
    </row>
    <row r="4" spans="1:18" s="4" customFormat="1" ht="15.75" customHeight="1">
      <c r="B4" s="151"/>
      <c r="C4" s="234" t="s">
        <v>228</v>
      </c>
      <c r="D4" s="148"/>
      <c r="E4" s="344">
        <v>236373343.15871707</v>
      </c>
      <c r="F4" s="344"/>
      <c r="G4" s="152"/>
      <c r="H4" s="153"/>
      <c r="I4" s="148"/>
      <c r="J4" s="148"/>
      <c r="K4" s="148"/>
      <c r="L4" s="148"/>
      <c r="M4" s="148"/>
      <c r="N4" s="154"/>
      <c r="O4" s="155"/>
      <c r="P4" s="1"/>
      <c r="Q4" s="9"/>
      <c r="R4" s="9"/>
    </row>
    <row r="5" spans="1:18" ht="15.75" customHeight="1">
      <c r="B5" s="151"/>
      <c r="C5" s="156"/>
      <c r="D5" s="157"/>
      <c r="E5" s="157"/>
      <c r="F5" s="157"/>
      <c r="G5" s="158"/>
      <c r="H5" s="158"/>
      <c r="I5" s="158"/>
      <c r="J5" s="158"/>
      <c r="K5" s="158"/>
      <c r="L5" s="158"/>
      <c r="M5" s="158"/>
      <c r="N5" s="158"/>
      <c r="O5" s="159"/>
      <c r="P5" s="1"/>
      <c r="Q5" s="9"/>
      <c r="R5" s="9"/>
    </row>
    <row r="6" spans="1:18" ht="15.75" customHeight="1">
      <c r="B6" s="151"/>
      <c r="C6" s="156"/>
      <c r="D6" s="341" t="s">
        <v>141</v>
      </c>
      <c r="E6" s="342"/>
      <c r="F6" s="160"/>
      <c r="G6" s="158"/>
      <c r="H6" s="158"/>
      <c r="I6" s="158"/>
      <c r="J6" s="158"/>
      <c r="K6" s="158"/>
      <c r="L6" s="161"/>
      <c r="M6" s="158"/>
      <c r="N6" s="158"/>
      <c r="O6" s="159"/>
      <c r="P6" s="1"/>
      <c r="Q6" s="9"/>
      <c r="R6" s="9"/>
    </row>
    <row r="7" spans="1:18" ht="15.75" customHeight="1">
      <c r="B7" s="151"/>
      <c r="C7" s="156"/>
      <c r="D7" s="323">
        <v>38698572.738625392</v>
      </c>
      <c r="E7" s="324"/>
      <c r="F7" s="162">
        <v>0.16371800737547865</v>
      </c>
      <c r="G7" s="158"/>
      <c r="H7" s="158"/>
      <c r="I7" s="158"/>
      <c r="J7" s="158"/>
      <c r="K7" s="158"/>
      <c r="L7" s="161"/>
      <c r="M7" s="157"/>
      <c r="N7" s="157"/>
      <c r="O7" s="159"/>
      <c r="P7" s="1"/>
      <c r="Q7" s="9"/>
      <c r="R7" s="9"/>
    </row>
    <row r="8" spans="1:18" ht="15.75" customHeight="1">
      <c r="B8" s="151"/>
      <c r="C8" s="156"/>
      <c r="D8" s="156"/>
      <c r="E8" s="159"/>
      <c r="F8" s="157"/>
      <c r="G8" s="325" t="s">
        <v>142</v>
      </c>
      <c r="H8" s="326"/>
      <c r="I8" s="163"/>
      <c r="J8" s="325" t="s">
        <v>229</v>
      </c>
      <c r="K8" s="326"/>
      <c r="L8" s="163"/>
      <c r="M8" s="333" t="s">
        <v>71</v>
      </c>
      <c r="N8" s="334"/>
      <c r="O8" s="159"/>
      <c r="P8" s="1"/>
      <c r="Q8" s="9"/>
      <c r="R8" s="9"/>
    </row>
    <row r="9" spans="1:18" ht="15.75" customHeight="1">
      <c r="B9" s="151"/>
      <c r="C9" s="156"/>
      <c r="D9" s="156"/>
      <c r="E9" s="159"/>
      <c r="F9" s="157"/>
      <c r="G9" s="327"/>
      <c r="H9" s="328"/>
      <c r="I9" s="158"/>
      <c r="J9" s="327"/>
      <c r="K9" s="328"/>
      <c r="L9" s="158"/>
      <c r="M9" s="335" t="s">
        <v>143</v>
      </c>
      <c r="N9" s="336"/>
      <c r="O9" s="159"/>
      <c r="P9" s="1"/>
      <c r="Q9" s="9"/>
      <c r="R9" s="9"/>
    </row>
    <row r="10" spans="1:18" ht="15.75" customHeight="1">
      <c r="B10" s="151"/>
      <c r="C10" s="156"/>
      <c r="D10" s="337" t="s">
        <v>144</v>
      </c>
      <c r="E10" s="338"/>
      <c r="F10" s="157"/>
      <c r="G10" s="327"/>
      <c r="H10" s="328"/>
      <c r="I10" s="158"/>
      <c r="J10" s="323">
        <v>19227550.549694888</v>
      </c>
      <c r="K10" s="324"/>
      <c r="L10" s="160">
        <v>8.1343988678047374E-2</v>
      </c>
      <c r="M10" s="339">
        <v>11382578.835834967</v>
      </c>
      <c r="N10" s="340"/>
      <c r="O10" s="159"/>
      <c r="P10" s="1"/>
      <c r="Q10" s="9"/>
      <c r="R10" s="9"/>
    </row>
    <row r="11" spans="1:18" ht="15.75" customHeight="1">
      <c r="B11" s="151"/>
      <c r="C11" s="156"/>
      <c r="D11" s="331">
        <v>197674770.42009157</v>
      </c>
      <c r="E11" s="332"/>
      <c r="F11" s="160">
        <v>0.83628199262452096</v>
      </c>
      <c r="G11" s="329">
        <v>47849170.216296516</v>
      </c>
      <c r="H11" s="330"/>
      <c r="I11" s="164">
        <v>0.20243048381376635</v>
      </c>
      <c r="J11" s="325" t="s">
        <v>145</v>
      </c>
      <c r="K11" s="326"/>
      <c r="L11" s="163"/>
      <c r="M11" s="165"/>
      <c r="N11" s="157"/>
      <c r="O11" s="159"/>
      <c r="P11" s="1"/>
      <c r="Q11" s="9"/>
      <c r="R11" s="9"/>
    </row>
    <row r="12" spans="1:18" ht="15.75" customHeight="1">
      <c r="B12" s="151"/>
      <c r="C12" s="156"/>
      <c r="D12" s="166"/>
      <c r="E12" s="164"/>
      <c r="F12" s="157"/>
      <c r="G12" s="167"/>
      <c r="H12" s="168"/>
      <c r="I12" s="164"/>
      <c r="J12" s="327"/>
      <c r="K12" s="328"/>
      <c r="L12" s="158"/>
      <c r="M12" s="165"/>
      <c r="N12" s="157"/>
      <c r="O12" s="159"/>
      <c r="P12" s="1"/>
      <c r="Q12" s="9"/>
      <c r="R12" s="9"/>
    </row>
    <row r="13" spans="1:18" ht="15.75" customHeight="1">
      <c r="B13" s="151"/>
      <c r="C13" s="156"/>
      <c r="D13" s="166"/>
      <c r="E13" s="169"/>
      <c r="F13" s="157"/>
      <c r="G13" s="156"/>
      <c r="H13" s="159"/>
      <c r="I13" s="158"/>
      <c r="J13" s="323">
        <v>28621619.666601557</v>
      </c>
      <c r="K13" s="324"/>
      <c r="L13" s="160">
        <v>0.12108649513571869</v>
      </c>
      <c r="M13" s="165"/>
      <c r="N13" s="157"/>
      <c r="O13" s="159"/>
      <c r="P13" s="1"/>
      <c r="Q13" s="9"/>
      <c r="R13" s="9"/>
    </row>
    <row r="14" spans="1:18" ht="15.75" customHeight="1">
      <c r="B14" s="151"/>
      <c r="C14" s="156"/>
      <c r="D14" s="166"/>
      <c r="E14" s="169"/>
      <c r="F14" s="157"/>
      <c r="G14" s="325" t="s">
        <v>146</v>
      </c>
      <c r="H14" s="326"/>
      <c r="I14" s="163"/>
      <c r="J14" s="158"/>
      <c r="K14" s="170"/>
      <c r="L14" s="158"/>
      <c r="M14" s="161"/>
      <c r="N14" s="157"/>
      <c r="O14" s="159"/>
      <c r="P14" s="1"/>
      <c r="Q14" s="9"/>
      <c r="R14" s="9"/>
    </row>
    <row r="15" spans="1:18" s="4" customFormat="1" ht="13.5" customHeight="1">
      <c r="B15" s="151"/>
      <c r="C15" s="156"/>
      <c r="D15" s="166"/>
      <c r="E15" s="171"/>
      <c r="F15" s="157"/>
      <c r="G15" s="327"/>
      <c r="H15" s="328"/>
      <c r="I15" s="172"/>
      <c r="J15" s="172"/>
      <c r="K15" s="170"/>
      <c r="L15" s="158"/>
      <c r="M15" s="161"/>
      <c r="N15" s="157"/>
      <c r="O15" s="159"/>
      <c r="P15" s="1"/>
      <c r="Q15" s="9"/>
      <c r="R15" s="9"/>
    </row>
    <row r="16" spans="1:18" s="9" customFormat="1" ht="13.5" customHeight="1">
      <c r="B16" s="151"/>
      <c r="C16" s="156"/>
      <c r="D16" s="166"/>
      <c r="E16" s="169"/>
      <c r="F16" s="157"/>
      <c r="G16" s="329">
        <v>149825600.20379499</v>
      </c>
      <c r="H16" s="330"/>
      <c r="I16" s="160">
        <v>0.63385150881075425</v>
      </c>
      <c r="J16" s="158"/>
      <c r="K16" s="158"/>
      <c r="L16" s="158"/>
      <c r="M16" s="161"/>
      <c r="N16" s="157"/>
      <c r="O16" s="159"/>
      <c r="P16" s="1"/>
    </row>
    <row r="17" spans="2:18" s="9" customFormat="1" ht="13.5" customHeight="1">
      <c r="B17" s="151"/>
      <c r="C17" s="156"/>
      <c r="D17" s="166"/>
      <c r="E17" s="169"/>
      <c r="F17" s="157"/>
      <c r="G17" s="173"/>
      <c r="H17" s="174"/>
      <c r="I17" s="160"/>
      <c r="J17" s="158"/>
      <c r="K17" s="158"/>
      <c r="L17" s="158"/>
      <c r="M17" s="161"/>
      <c r="N17" s="157"/>
      <c r="O17" s="159"/>
      <c r="P17" s="1"/>
    </row>
    <row r="18" spans="2:18" s="4" customFormat="1" ht="13.5" customHeight="1">
      <c r="B18" s="151"/>
      <c r="C18" s="156"/>
      <c r="D18" s="166"/>
      <c r="E18" s="169"/>
      <c r="F18" s="157"/>
      <c r="G18" s="173"/>
      <c r="H18" s="174"/>
      <c r="I18" s="160"/>
      <c r="J18" s="158"/>
      <c r="K18" s="158"/>
      <c r="L18" s="158"/>
      <c r="M18" s="161"/>
      <c r="N18" s="157"/>
      <c r="O18" s="159"/>
      <c r="P18" s="1"/>
      <c r="Q18" s="9"/>
      <c r="R18" s="9"/>
    </row>
    <row r="19" spans="2:18" s="12" customFormat="1" ht="18" customHeight="1">
      <c r="B19" s="151"/>
      <c r="C19" s="156"/>
      <c r="D19" s="166"/>
      <c r="E19" s="169"/>
      <c r="F19" s="157"/>
      <c r="G19" s="173"/>
      <c r="H19" s="174"/>
      <c r="I19" s="160"/>
      <c r="J19" s="158"/>
      <c r="K19" s="158"/>
      <c r="L19" s="158"/>
      <c r="M19" s="161"/>
      <c r="N19" s="157"/>
      <c r="O19" s="159"/>
      <c r="P19" s="1"/>
      <c r="Q19" s="9"/>
      <c r="R19" s="9"/>
    </row>
    <row r="20" spans="2:18" s="9" customFormat="1" ht="15" customHeight="1">
      <c r="B20" s="151"/>
      <c r="C20" s="156"/>
      <c r="D20" s="175"/>
      <c r="E20" s="176"/>
      <c r="F20" s="177"/>
      <c r="G20" s="175"/>
      <c r="H20" s="176"/>
      <c r="I20" s="158"/>
      <c r="J20" s="158"/>
      <c r="K20" s="158"/>
      <c r="L20" s="158"/>
      <c r="M20" s="161"/>
      <c r="N20" s="157"/>
      <c r="O20" s="159"/>
      <c r="P20" s="1"/>
    </row>
    <row r="21" spans="2:18" s="9" customFormat="1" ht="15" customHeight="1">
      <c r="B21" s="151"/>
      <c r="C21" s="178"/>
      <c r="D21" s="179"/>
      <c r="E21" s="179"/>
      <c r="F21" s="179"/>
      <c r="G21" s="179"/>
      <c r="H21" s="179"/>
      <c r="I21" s="179"/>
      <c r="J21" s="179"/>
      <c r="K21" s="179"/>
      <c r="L21" s="179"/>
      <c r="M21" s="179"/>
      <c r="N21" s="179"/>
      <c r="O21" s="180"/>
      <c r="P21" s="1"/>
    </row>
    <row r="22" spans="2:18" s="9" customFormat="1" ht="15" customHeight="1">
      <c r="B22" s="181"/>
      <c r="C22" s="182"/>
      <c r="D22" s="182"/>
      <c r="E22" s="182"/>
      <c r="F22" s="183"/>
      <c r="G22" s="183"/>
      <c r="H22" s="183"/>
      <c r="I22" s="183"/>
      <c r="J22" s="183"/>
      <c r="K22" s="183"/>
      <c r="L22" s="184"/>
      <c r="M22" s="184"/>
      <c r="N22" s="184"/>
      <c r="O22" s="184"/>
      <c r="P22" s="2"/>
    </row>
    <row r="23" spans="2:18" s="9" customFormat="1" ht="15" customHeight="1">
      <c r="B23" s="59" t="s">
        <v>238</v>
      </c>
      <c r="C23" s="8"/>
      <c r="D23" s="8"/>
      <c r="E23" s="8"/>
      <c r="F23" s="8"/>
      <c r="G23" s="8"/>
      <c r="H23" s="8"/>
      <c r="I23" s="8"/>
      <c r="J23" s="8"/>
      <c r="K23" s="8"/>
      <c r="L23" s="8"/>
      <c r="M23" s="8"/>
      <c r="N23" s="33"/>
      <c r="O23" s="33"/>
      <c r="P23" s="33"/>
      <c r="Q23" s="33"/>
      <c r="R23" s="33"/>
    </row>
    <row r="24" spans="2:18" s="9" customFormat="1" ht="15" customHeight="1">
      <c r="B24" s="113" t="s">
        <v>147</v>
      </c>
      <c r="C24" s="8"/>
      <c r="D24" s="8"/>
      <c r="E24" s="8"/>
      <c r="F24" s="8"/>
      <c r="G24" s="8"/>
      <c r="H24" s="8"/>
      <c r="I24" s="8"/>
      <c r="J24" s="8"/>
      <c r="K24" s="8"/>
      <c r="L24" s="8"/>
      <c r="M24" s="8"/>
      <c r="N24" s="33"/>
      <c r="O24" s="33"/>
      <c r="P24" s="33"/>
      <c r="Q24" s="33"/>
      <c r="R24" s="33"/>
    </row>
    <row r="25" spans="2:18" s="9" customFormat="1" ht="15" customHeight="1">
      <c r="B25" s="64" t="s">
        <v>195</v>
      </c>
      <c r="C25" s="5"/>
      <c r="D25" s="5"/>
      <c r="E25" s="5"/>
      <c r="F25" s="5"/>
      <c r="G25" s="5"/>
      <c r="H25" s="5"/>
      <c r="I25" s="5"/>
      <c r="J25" s="5"/>
      <c r="K25" s="5"/>
      <c r="L25" s="5"/>
      <c r="M25" s="5"/>
      <c r="N25" s="5"/>
      <c r="O25" s="5"/>
      <c r="P25" s="5"/>
      <c r="Q25" s="5"/>
      <c r="R25" s="5"/>
    </row>
    <row r="26" spans="2:18" s="9" customFormat="1" ht="15" customHeight="1">
      <c r="B26" s="64" t="s">
        <v>194</v>
      </c>
      <c r="C26" s="5"/>
      <c r="D26" s="5"/>
      <c r="E26" s="5"/>
      <c r="F26" s="5"/>
      <c r="G26" s="5"/>
      <c r="H26" s="5"/>
      <c r="I26" s="5"/>
      <c r="J26" s="5"/>
      <c r="K26" s="5"/>
      <c r="L26" s="5"/>
      <c r="M26" s="5"/>
      <c r="N26" s="5"/>
      <c r="O26" s="5"/>
      <c r="P26" s="5"/>
      <c r="Q26" s="5"/>
      <c r="R26" s="5"/>
    </row>
    <row r="27" spans="2:18" s="9" customFormat="1" ht="15" customHeight="1">
      <c r="B27" s="65" t="s">
        <v>216</v>
      </c>
      <c r="C27" s="10"/>
      <c r="D27" s="10"/>
      <c r="E27" s="10"/>
      <c r="F27" s="10"/>
      <c r="G27" s="10"/>
      <c r="H27" s="10"/>
      <c r="I27" s="11"/>
      <c r="J27" s="34"/>
      <c r="K27" s="11"/>
      <c r="L27" s="11"/>
      <c r="M27" s="11"/>
      <c r="N27" s="11"/>
      <c r="O27" s="11"/>
      <c r="P27" s="11"/>
      <c r="Q27" s="11"/>
    </row>
    <row r="28" spans="2:18" s="9" customFormat="1" ht="15" customHeight="1">
      <c r="B28" s="65" t="s">
        <v>215</v>
      </c>
      <c r="C28" s="10"/>
      <c r="D28" s="10"/>
      <c r="E28" s="10"/>
      <c r="F28" s="10"/>
      <c r="G28" s="10"/>
      <c r="H28" s="10"/>
      <c r="I28" s="11"/>
      <c r="J28" s="34"/>
      <c r="K28" s="11"/>
      <c r="L28" s="11"/>
      <c r="M28" s="11"/>
      <c r="N28" s="11"/>
      <c r="O28" s="11"/>
      <c r="P28" s="11"/>
      <c r="Q28" s="11"/>
    </row>
    <row r="29" spans="2:18" s="9" customFormat="1" ht="15" customHeight="1">
      <c r="B29" s="65" t="s">
        <v>196</v>
      </c>
      <c r="G29" s="10"/>
      <c r="H29" s="10"/>
      <c r="I29" s="11"/>
      <c r="J29" s="34"/>
      <c r="K29" s="11"/>
      <c r="L29" s="11"/>
      <c r="M29" s="11"/>
      <c r="N29" s="11"/>
      <c r="O29" s="11"/>
      <c r="P29" s="11"/>
      <c r="Q29" s="11"/>
    </row>
    <row r="30" spans="2:18" s="9" customFormat="1" ht="15" customHeight="1">
      <c r="B30" s="13"/>
      <c r="C30" s="13"/>
      <c r="D30" s="13"/>
      <c r="E30" s="13"/>
      <c r="F30" s="13"/>
      <c r="G30" s="13"/>
      <c r="H30" s="13"/>
      <c r="I30" s="14"/>
      <c r="J30" s="14"/>
      <c r="K30" s="14"/>
      <c r="L30" s="14"/>
      <c r="M30" s="14"/>
      <c r="N30" s="14"/>
      <c r="O30" s="14"/>
      <c r="P30" s="14"/>
      <c r="Q30" s="13"/>
      <c r="R30" s="12"/>
    </row>
    <row r="31" spans="2:18" s="9" customFormat="1" ht="15" customHeight="1">
      <c r="C31" s="13"/>
      <c r="D31" s="57"/>
      <c r="E31" s="13"/>
      <c r="F31" s="13"/>
      <c r="G31" s="13"/>
      <c r="H31" s="13"/>
      <c r="I31" s="14"/>
      <c r="J31" s="14"/>
      <c r="K31" s="14"/>
      <c r="L31" s="14"/>
      <c r="M31" s="14"/>
      <c r="N31" s="14"/>
      <c r="O31" s="14"/>
      <c r="P31" s="14"/>
      <c r="Q31" s="13"/>
      <c r="R31" s="12"/>
    </row>
    <row r="32" spans="2:18" s="9" customFormat="1" ht="15" customHeight="1">
      <c r="B32" s="15"/>
      <c r="C32" s="15"/>
      <c r="D32" s="15"/>
      <c r="E32" s="15"/>
      <c r="F32" s="15"/>
      <c r="G32" s="15"/>
      <c r="H32" s="15"/>
      <c r="I32" s="16"/>
      <c r="J32" s="16"/>
      <c r="K32" s="16"/>
      <c r="L32" s="16"/>
      <c r="M32" s="16"/>
      <c r="N32" s="16"/>
    </row>
    <row r="33" spans="2:18" s="9" customFormat="1" ht="15" customHeight="1">
      <c r="B33" s="17"/>
      <c r="C33" s="5"/>
      <c r="D33" s="5"/>
      <c r="E33" s="5"/>
      <c r="F33" s="5"/>
      <c r="G33" s="5"/>
      <c r="H33" s="5"/>
      <c r="I33" s="5"/>
      <c r="J33" s="5"/>
      <c r="K33" s="5"/>
      <c r="L33" s="5"/>
      <c r="M33" s="5"/>
      <c r="N33" s="5"/>
      <c r="O33" s="5"/>
      <c r="P33" s="5"/>
      <c r="Q33" s="5"/>
      <c r="R33" s="5"/>
    </row>
    <row r="34" spans="2:18" s="9" customFormat="1" ht="15" customHeight="1">
      <c r="B34" s="5"/>
      <c r="C34" s="6"/>
      <c r="D34" s="6"/>
      <c r="E34" s="6"/>
      <c r="F34" s="6"/>
      <c r="G34" s="6"/>
      <c r="H34" s="6"/>
      <c r="I34" s="6"/>
      <c r="J34" s="6"/>
      <c r="K34" s="6"/>
      <c r="L34" s="6"/>
      <c r="M34" s="6"/>
      <c r="N34" s="6"/>
      <c r="O34" s="6"/>
      <c r="P34" s="6"/>
      <c r="Q34" s="6"/>
      <c r="R34" s="6"/>
    </row>
    <row r="35" spans="2:18" s="9" customFormat="1" ht="15" customHeight="1">
      <c r="B35" s="5"/>
      <c r="C35" s="6"/>
      <c r="D35" s="6"/>
      <c r="E35" s="6"/>
      <c r="F35" s="6"/>
      <c r="G35" s="6"/>
      <c r="H35" s="6"/>
      <c r="I35" s="6"/>
      <c r="J35" s="6"/>
      <c r="K35" s="6"/>
      <c r="L35" s="6"/>
      <c r="M35" s="6"/>
      <c r="N35" s="6"/>
      <c r="O35" s="6"/>
      <c r="P35" s="6"/>
      <c r="Q35" s="6"/>
      <c r="R35" s="6"/>
    </row>
    <row r="36" spans="2:18" s="9" customFormat="1" ht="15" customHeight="1">
      <c r="B36" s="5"/>
      <c r="C36" s="6"/>
      <c r="D36" s="6"/>
      <c r="E36" s="6"/>
      <c r="F36" s="6"/>
      <c r="G36" s="6"/>
      <c r="H36" s="6"/>
      <c r="I36" s="6"/>
      <c r="J36" s="6"/>
      <c r="K36" s="6"/>
      <c r="L36" s="6"/>
      <c r="M36" s="6"/>
      <c r="N36" s="6"/>
      <c r="O36" s="6"/>
      <c r="P36" s="6"/>
      <c r="Q36" s="6"/>
      <c r="R36" s="6"/>
    </row>
    <row r="37" spans="2:18" s="9" customFormat="1" ht="15" customHeight="1">
      <c r="B37" s="5"/>
      <c r="C37" s="6"/>
      <c r="D37" s="6"/>
      <c r="E37" s="6"/>
      <c r="F37" s="6"/>
      <c r="G37" s="6"/>
      <c r="H37" s="6"/>
      <c r="I37" s="6"/>
      <c r="J37" s="6"/>
      <c r="K37" s="6"/>
      <c r="L37" s="6"/>
      <c r="M37" s="6"/>
      <c r="N37" s="6"/>
      <c r="O37" s="6"/>
      <c r="P37" s="6"/>
      <c r="Q37" s="6"/>
      <c r="R37" s="6"/>
    </row>
    <row r="38" spans="2:18" s="9" customFormat="1" ht="15" customHeight="1">
      <c r="B38" s="5"/>
      <c r="C38" s="6"/>
      <c r="D38" s="6"/>
      <c r="E38" s="6"/>
      <c r="F38" s="6"/>
      <c r="G38" s="6"/>
      <c r="H38" s="6"/>
      <c r="I38" s="6"/>
      <c r="J38" s="6"/>
      <c r="K38" s="6"/>
      <c r="L38" s="6"/>
      <c r="M38" s="6"/>
      <c r="N38" s="6"/>
      <c r="O38" s="6"/>
      <c r="P38" s="6"/>
      <c r="Q38" s="6"/>
      <c r="R38" s="6"/>
    </row>
    <row r="39" spans="2:18" s="9" customFormat="1" ht="15" customHeight="1">
      <c r="B39" s="5"/>
      <c r="C39" s="6"/>
      <c r="D39" s="6"/>
      <c r="E39" s="6"/>
      <c r="F39" s="6"/>
      <c r="G39" s="6"/>
      <c r="H39" s="6"/>
      <c r="I39" s="6"/>
      <c r="J39" s="6"/>
      <c r="K39" s="6"/>
      <c r="L39" s="6"/>
      <c r="M39" s="6"/>
      <c r="N39" s="6"/>
      <c r="O39" s="6"/>
      <c r="P39" s="6"/>
      <c r="Q39" s="6"/>
      <c r="R39" s="6"/>
    </row>
    <row r="40" spans="2:18" s="9" customFormat="1" ht="15" customHeight="1">
      <c r="B40" s="5"/>
      <c r="C40" s="6"/>
      <c r="D40" s="6"/>
      <c r="E40" s="6"/>
      <c r="F40" s="6"/>
      <c r="G40" s="6"/>
      <c r="H40" s="6"/>
      <c r="I40" s="6"/>
      <c r="J40" s="6"/>
      <c r="K40" s="6"/>
      <c r="L40" s="6"/>
      <c r="M40" s="6"/>
      <c r="N40" s="6"/>
      <c r="O40" s="6"/>
      <c r="P40" s="6"/>
      <c r="Q40" s="6"/>
      <c r="R40" s="6"/>
    </row>
    <row r="41" spans="2:18" s="9" customFormat="1" ht="15" customHeight="1">
      <c r="B41" s="5"/>
      <c r="C41" s="6"/>
      <c r="D41" s="6"/>
      <c r="E41" s="6"/>
      <c r="F41" s="6"/>
      <c r="G41" s="6"/>
      <c r="H41" s="6"/>
      <c r="I41" s="6"/>
      <c r="J41" s="6"/>
      <c r="K41" s="6"/>
      <c r="L41" s="6"/>
      <c r="M41" s="6"/>
      <c r="N41" s="6"/>
      <c r="O41" s="6"/>
      <c r="P41" s="6"/>
      <c r="Q41" s="6"/>
      <c r="R41" s="6"/>
    </row>
    <row r="42" spans="2:18" s="9" customFormat="1" ht="15" customHeight="1">
      <c r="B42" s="6"/>
      <c r="C42" s="6"/>
      <c r="D42" s="6"/>
      <c r="E42" s="6"/>
      <c r="F42" s="6"/>
      <c r="G42" s="6"/>
      <c r="H42" s="6"/>
      <c r="I42" s="6"/>
      <c r="J42" s="6"/>
      <c r="K42" s="6"/>
      <c r="L42" s="6"/>
      <c r="M42" s="6"/>
      <c r="N42" s="6"/>
      <c r="O42" s="6"/>
      <c r="P42" s="6"/>
      <c r="Q42" s="6"/>
      <c r="R42" s="6"/>
    </row>
    <row r="43" spans="2:18" s="9" customFormat="1" ht="15" customHeight="1">
      <c r="B43" s="6"/>
      <c r="C43" s="6"/>
      <c r="D43" s="6"/>
      <c r="E43" s="6"/>
      <c r="F43" s="6"/>
      <c r="G43" s="6"/>
      <c r="H43" s="6"/>
      <c r="I43" s="6"/>
      <c r="J43" s="6"/>
      <c r="K43" s="6"/>
      <c r="L43" s="6"/>
      <c r="M43" s="6"/>
      <c r="N43" s="6"/>
      <c r="O43" s="6"/>
      <c r="P43" s="6"/>
      <c r="Q43" s="6"/>
      <c r="R43" s="6"/>
    </row>
    <row r="44" spans="2:18" s="4" customFormat="1" ht="15" customHeight="1">
      <c r="B44" s="6"/>
      <c r="C44" s="6"/>
      <c r="D44" s="6"/>
      <c r="E44" s="6"/>
      <c r="F44" s="6"/>
      <c r="G44" s="6"/>
      <c r="H44" s="6"/>
      <c r="I44" s="6"/>
      <c r="J44" s="6"/>
      <c r="K44" s="6"/>
      <c r="L44" s="6"/>
      <c r="M44" s="6"/>
      <c r="N44" s="6"/>
      <c r="O44" s="6"/>
      <c r="P44" s="6"/>
      <c r="Q44" s="6"/>
      <c r="R44" s="6"/>
    </row>
    <row r="45" spans="2:18" s="4" customFormat="1" ht="15" customHeight="1">
      <c r="B45" s="6"/>
      <c r="C45" s="6"/>
      <c r="D45" s="6"/>
      <c r="E45" s="6"/>
      <c r="F45" s="6"/>
      <c r="G45" s="6"/>
      <c r="H45" s="6"/>
      <c r="I45" s="6"/>
      <c r="J45" s="6"/>
      <c r="K45" s="6"/>
      <c r="L45" s="6"/>
      <c r="M45" s="6"/>
      <c r="N45" s="6"/>
      <c r="O45" s="6"/>
      <c r="P45" s="6"/>
      <c r="Q45" s="6"/>
      <c r="R45" s="6"/>
    </row>
    <row r="46" spans="2:18" s="9" customFormat="1" ht="15" customHeight="1">
      <c r="B46" s="6"/>
      <c r="C46" s="6"/>
      <c r="D46" s="6"/>
      <c r="E46" s="6"/>
      <c r="F46" s="6"/>
      <c r="G46" s="6"/>
      <c r="H46" s="6"/>
      <c r="I46" s="6"/>
      <c r="J46" s="6"/>
      <c r="K46" s="6"/>
      <c r="L46" s="6"/>
      <c r="M46" s="6"/>
      <c r="N46" s="6"/>
      <c r="O46" s="6"/>
      <c r="P46" s="6"/>
      <c r="Q46" s="6"/>
      <c r="R46" s="6"/>
    </row>
    <row r="47" spans="2:18" s="9" customFormat="1" ht="15" customHeight="1">
      <c r="B47" s="5"/>
      <c r="C47" s="6"/>
      <c r="D47" s="6"/>
      <c r="E47" s="6"/>
      <c r="F47" s="6"/>
      <c r="G47" s="6"/>
      <c r="H47" s="6"/>
      <c r="I47" s="6"/>
      <c r="J47" s="6"/>
      <c r="K47" s="6"/>
      <c r="L47" s="6"/>
      <c r="M47" s="6"/>
      <c r="N47" s="6"/>
      <c r="O47" s="6"/>
      <c r="P47" s="6"/>
      <c r="Q47" s="6"/>
      <c r="R47" s="6"/>
    </row>
    <row r="48" spans="2:18" s="12" customFormat="1" ht="15" customHeight="1">
      <c r="B48" s="5"/>
      <c r="C48" s="6"/>
      <c r="D48" s="6"/>
      <c r="E48" s="6"/>
      <c r="F48" s="6"/>
      <c r="G48" s="6"/>
      <c r="H48" s="6"/>
      <c r="I48" s="6"/>
      <c r="J48" s="6"/>
      <c r="K48" s="6"/>
      <c r="L48" s="6"/>
      <c r="M48" s="6"/>
      <c r="N48" s="6"/>
      <c r="O48" s="6"/>
      <c r="P48" s="6"/>
      <c r="Q48" s="6"/>
      <c r="R48" s="6"/>
    </row>
    <row r="49" spans="2:18" s="9" customFormat="1" ht="15" customHeight="1">
      <c r="B49" s="5"/>
      <c r="C49" s="6"/>
      <c r="D49" s="6"/>
      <c r="E49" s="6"/>
      <c r="F49" s="6"/>
      <c r="G49" s="6"/>
      <c r="H49" s="6"/>
      <c r="I49" s="6"/>
      <c r="J49" s="6"/>
      <c r="K49" s="6"/>
      <c r="L49" s="6"/>
      <c r="M49" s="6"/>
      <c r="N49" s="6"/>
      <c r="O49" s="6"/>
      <c r="P49" s="6"/>
      <c r="Q49" s="6"/>
      <c r="R49" s="6"/>
    </row>
    <row r="50" spans="2:18" ht="15" customHeight="1">
      <c r="B50" s="6"/>
      <c r="R50" s="58"/>
    </row>
    <row r="51" spans="2:18" ht="15.75" customHeight="1">
      <c r="R51" s="59"/>
    </row>
  </sheetData>
  <mergeCells count="17">
    <mergeCell ref="D6:E6"/>
    <mergeCell ref="E3:F3"/>
    <mergeCell ref="E4:F4"/>
    <mergeCell ref="D7:E7"/>
    <mergeCell ref="G8:H10"/>
    <mergeCell ref="J8:K9"/>
    <mergeCell ref="M8:N8"/>
    <mergeCell ref="M9:N9"/>
    <mergeCell ref="D10:E10"/>
    <mergeCell ref="J10:K10"/>
    <mergeCell ref="M10:N10"/>
    <mergeCell ref="J13:K13"/>
    <mergeCell ref="G14:H15"/>
    <mergeCell ref="G16:H16"/>
    <mergeCell ref="D11:E11"/>
    <mergeCell ref="G11:H11"/>
    <mergeCell ref="J11:K12"/>
  </mergeCells>
  <phoneticPr fontId="3"/>
  <pageMargins left="0.70866141732283472" right="0.70866141732283472" top="0.74803149606299213" bottom="0.74803149606299213" header="0.31496062992125984" footer="0.31496062992125984"/>
  <pageSetup paperSize="9" scale="71" orientation="portrait" r:id="rId1"/>
  <headerFooter>
    <oddHeader>&amp;R&amp;"ＭＳ 明朝,標準"&amp;12 2-11.ジェネリック医薬品分析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8"/>
  <sheetViews>
    <sheetView showGridLines="0" zoomScaleNormal="100" zoomScaleSheetLayoutView="100" workbookViewId="0"/>
  </sheetViews>
  <sheetFormatPr defaultColWidth="9" defaultRowHeight="13.5"/>
  <cols>
    <col min="1" max="1" width="4.625" style="20" customWidth="1"/>
    <col min="2" max="2" width="3.625" style="20" customWidth="1"/>
    <col min="3" max="3" width="14.875" style="20" customWidth="1"/>
    <col min="4" max="12" width="11.625" style="20" customWidth="1"/>
    <col min="13" max="16384" width="9" style="20"/>
  </cols>
  <sheetData>
    <row r="1" spans="1:12" ht="15.75" customHeight="1">
      <c r="A1" s="18" t="s">
        <v>201</v>
      </c>
    </row>
    <row r="2" spans="1:12" ht="15.75" customHeight="1">
      <c r="A2" s="18" t="s">
        <v>139</v>
      </c>
    </row>
    <row r="3" spans="1:12" ht="10.5" customHeight="1">
      <c r="B3" s="345"/>
      <c r="C3" s="320" t="s">
        <v>97</v>
      </c>
      <c r="D3" s="346" t="s">
        <v>174</v>
      </c>
      <c r="E3" s="346" t="s">
        <v>175</v>
      </c>
      <c r="F3" s="348" t="s">
        <v>176</v>
      </c>
      <c r="G3" s="346" t="s">
        <v>180</v>
      </c>
      <c r="H3" s="350" t="s">
        <v>181</v>
      </c>
      <c r="I3" s="21"/>
      <c r="J3" s="22"/>
      <c r="K3" s="348" t="s">
        <v>179</v>
      </c>
      <c r="L3" s="346" t="s">
        <v>151</v>
      </c>
    </row>
    <row r="4" spans="1:12" ht="69" customHeight="1">
      <c r="B4" s="345"/>
      <c r="C4" s="320"/>
      <c r="D4" s="347"/>
      <c r="E4" s="347"/>
      <c r="F4" s="349"/>
      <c r="G4" s="347"/>
      <c r="H4" s="349"/>
      <c r="I4" s="235" t="s">
        <v>177</v>
      </c>
      <c r="J4" s="235" t="s">
        <v>178</v>
      </c>
      <c r="K4" s="349"/>
      <c r="L4" s="347"/>
    </row>
    <row r="5" spans="1:12" s="127" customFormat="1">
      <c r="B5" s="245">
        <v>1</v>
      </c>
      <c r="C5" s="23" t="s">
        <v>1</v>
      </c>
      <c r="D5" s="259">
        <v>29085119261.934673</v>
      </c>
      <c r="E5" s="259">
        <f>SUM(F5,G5)</f>
        <v>26772070130.144245</v>
      </c>
      <c r="F5" s="259">
        <v>4198857242.0919785</v>
      </c>
      <c r="G5" s="260">
        <f>SUM(H5,K5)</f>
        <v>22573212888.052265</v>
      </c>
      <c r="H5" s="261">
        <f>SUM(I5:J5)</f>
        <v>5343472449.5474396</v>
      </c>
      <c r="I5" s="259">
        <v>2199690932.3270035</v>
      </c>
      <c r="J5" s="259">
        <v>3143781517.2204366</v>
      </c>
      <c r="K5" s="259">
        <v>17229740438.504826</v>
      </c>
      <c r="L5" s="262">
        <v>1308424259.1389992</v>
      </c>
    </row>
    <row r="6" spans="1:12" s="127" customFormat="1">
      <c r="B6" s="245">
        <v>2</v>
      </c>
      <c r="C6" s="23" t="s">
        <v>8</v>
      </c>
      <c r="D6" s="259">
        <v>21962324397.024651</v>
      </c>
      <c r="E6" s="259">
        <f t="shared" ref="E6:E12" si="0">SUM(F6,G6)</f>
        <v>20295477007.747356</v>
      </c>
      <c r="F6" s="259">
        <v>3396374632.040658</v>
      </c>
      <c r="G6" s="259">
        <f t="shared" ref="G6:G12" si="1">SUM(H6,K6)</f>
        <v>16899102375.706699</v>
      </c>
      <c r="H6" s="259">
        <f t="shared" ref="H6:H12" si="2">SUM(I6:J6)</f>
        <v>3698964845.1488371</v>
      </c>
      <c r="I6" s="259">
        <v>1420542335.0730011</v>
      </c>
      <c r="J6" s="259">
        <v>2278422510.0758362</v>
      </c>
      <c r="K6" s="259">
        <v>13200137530.557861</v>
      </c>
      <c r="L6" s="262">
        <v>847574505.1179992</v>
      </c>
    </row>
    <row r="7" spans="1:12" s="127" customFormat="1">
      <c r="B7" s="245">
        <v>3</v>
      </c>
      <c r="C7" s="23" t="s">
        <v>13</v>
      </c>
      <c r="D7" s="259">
        <v>35301228839.555107</v>
      </c>
      <c r="E7" s="259">
        <f t="shared" si="0"/>
        <v>32588390439.517685</v>
      </c>
      <c r="F7" s="259">
        <v>5427029144.4901009</v>
      </c>
      <c r="G7" s="259">
        <f t="shared" si="1"/>
        <v>27161361295.027584</v>
      </c>
      <c r="H7" s="259">
        <f t="shared" si="2"/>
        <v>6335120674.1464462</v>
      </c>
      <c r="I7" s="259">
        <v>2480018214.5288486</v>
      </c>
      <c r="J7" s="259">
        <v>3855102459.6175976</v>
      </c>
      <c r="K7" s="259">
        <v>20826240620.881138</v>
      </c>
      <c r="L7" s="262">
        <v>1472246234.4581778</v>
      </c>
    </row>
    <row r="8" spans="1:12" s="127" customFormat="1">
      <c r="B8" s="245">
        <v>4</v>
      </c>
      <c r="C8" s="23" t="s">
        <v>21</v>
      </c>
      <c r="D8" s="259">
        <v>24960650797.586098</v>
      </c>
      <c r="E8" s="259">
        <f t="shared" si="0"/>
        <v>22973429691.536125</v>
      </c>
      <c r="F8" s="259">
        <v>3700383490.636385</v>
      </c>
      <c r="G8" s="259">
        <f t="shared" si="1"/>
        <v>19273046200.899738</v>
      </c>
      <c r="H8" s="259">
        <f t="shared" si="2"/>
        <v>4966830354.3139286</v>
      </c>
      <c r="I8" s="259">
        <v>1996595826.8964996</v>
      </c>
      <c r="J8" s="259">
        <v>2970234527.417429</v>
      </c>
      <c r="K8" s="259">
        <v>14306215846.58581</v>
      </c>
      <c r="L8" s="262">
        <v>1172161716.5773995</v>
      </c>
    </row>
    <row r="9" spans="1:12" s="127" customFormat="1">
      <c r="B9" s="245">
        <v>5</v>
      </c>
      <c r="C9" s="23" t="s">
        <v>25</v>
      </c>
      <c r="D9" s="259">
        <v>20250567647.25153</v>
      </c>
      <c r="E9" s="259">
        <f t="shared" si="0"/>
        <v>18594680457.262135</v>
      </c>
      <c r="F9" s="259">
        <v>2922901552.0805941</v>
      </c>
      <c r="G9" s="259">
        <f t="shared" si="1"/>
        <v>15671778905.181541</v>
      </c>
      <c r="H9" s="259">
        <f t="shared" si="2"/>
        <v>3969880434.2637129</v>
      </c>
      <c r="I9" s="259">
        <v>1616334617.4586034</v>
      </c>
      <c r="J9" s="259">
        <v>2353545816.8051095</v>
      </c>
      <c r="K9" s="259">
        <v>11701898470.917828</v>
      </c>
      <c r="L9" s="262">
        <v>962616879.79639947</v>
      </c>
    </row>
    <row r="10" spans="1:12" s="127" customFormat="1">
      <c r="B10" s="245">
        <v>6</v>
      </c>
      <c r="C10" s="23" t="s">
        <v>35</v>
      </c>
      <c r="D10" s="259">
        <v>24403472207.043983</v>
      </c>
      <c r="E10" s="259">
        <f t="shared" si="0"/>
        <v>22376726793.212986</v>
      </c>
      <c r="F10" s="259">
        <v>3801730660.4893379</v>
      </c>
      <c r="G10" s="259">
        <f t="shared" si="1"/>
        <v>18574996132.723648</v>
      </c>
      <c r="H10" s="259">
        <f t="shared" si="2"/>
        <v>4476490632.5198021</v>
      </c>
      <c r="I10" s="259">
        <v>1803550426.9400005</v>
      </c>
      <c r="J10" s="259">
        <v>2672940205.5798011</v>
      </c>
      <c r="K10" s="259">
        <v>14098505500.203848</v>
      </c>
      <c r="L10" s="262">
        <v>1073028279.1679987</v>
      </c>
    </row>
    <row r="11" spans="1:12" s="127" customFormat="1">
      <c r="B11" s="245">
        <v>7</v>
      </c>
      <c r="C11" s="23" t="s">
        <v>44</v>
      </c>
      <c r="D11" s="259">
        <v>26106656069.875511</v>
      </c>
      <c r="E11" s="259">
        <f t="shared" si="0"/>
        <v>23887081700.04007</v>
      </c>
      <c r="F11" s="259">
        <v>3887308059.3188643</v>
      </c>
      <c r="G11" s="259">
        <f t="shared" si="1"/>
        <v>19999773640.721207</v>
      </c>
      <c r="H11" s="259">
        <f t="shared" si="2"/>
        <v>4984777899.5880184</v>
      </c>
      <c r="I11" s="259">
        <v>2046923422.1100011</v>
      </c>
      <c r="J11" s="259">
        <v>2937854477.4780178</v>
      </c>
      <c r="K11" s="259">
        <v>15014995741.133186</v>
      </c>
      <c r="L11" s="262">
        <v>1207349666.6850016</v>
      </c>
    </row>
    <row r="12" spans="1:12" s="127" customFormat="1" ht="14.25" thickBot="1">
      <c r="B12" s="245">
        <v>8</v>
      </c>
      <c r="C12" s="23" t="s">
        <v>57</v>
      </c>
      <c r="D12" s="259">
        <v>75135093890.97374</v>
      </c>
      <c r="E12" s="259">
        <f t="shared" si="0"/>
        <v>68885486939.256943</v>
      </c>
      <c r="F12" s="259">
        <v>11363987957.477524</v>
      </c>
      <c r="G12" s="259">
        <f t="shared" si="1"/>
        <v>57521498981.779419</v>
      </c>
      <c r="H12" s="259">
        <f t="shared" si="2"/>
        <v>14073632926.768335</v>
      </c>
      <c r="I12" s="259">
        <v>5663894774.3609915</v>
      </c>
      <c r="J12" s="259">
        <v>8409738152.4073439</v>
      </c>
      <c r="K12" s="259">
        <v>43447866055.011086</v>
      </c>
      <c r="L12" s="262">
        <v>3339177294.8929982</v>
      </c>
    </row>
    <row r="13" spans="1:12" s="127" customFormat="1" ht="14.25" thickTop="1">
      <c r="B13" s="321" t="s">
        <v>0</v>
      </c>
      <c r="C13" s="322"/>
      <c r="D13" s="232">
        <f>'ポテンシャル(金額)'!E3</f>
        <v>257205113.11124459</v>
      </c>
      <c r="E13" s="232">
        <f>'ポテンシャル(金額)'!E4</f>
        <v>236373343.15871707</v>
      </c>
      <c r="F13" s="232">
        <f>'ポテンシャル(金額)'!D7</f>
        <v>38698572.738625392</v>
      </c>
      <c r="G13" s="232">
        <f>'ポテンシャル(金額)'!D11</f>
        <v>197674770.42009157</v>
      </c>
      <c r="H13" s="232">
        <f>'ポテンシャル(金額)'!G11</f>
        <v>47849170.216296516</v>
      </c>
      <c r="I13" s="232">
        <f>'ポテンシャル(金額)'!J10</f>
        <v>19227550.549694888</v>
      </c>
      <c r="J13" s="232">
        <f>'ポテンシャル(金額)'!J13</f>
        <v>28621619.666601557</v>
      </c>
      <c r="K13" s="232">
        <f>'ポテンシャル(金額)'!G16</f>
        <v>149825600.20379499</v>
      </c>
      <c r="L13" s="147">
        <f>'ポテンシャル(金額)'!M10</f>
        <v>11382578.835834967</v>
      </c>
    </row>
    <row r="14" spans="1:12" s="127" customFormat="1"/>
    <row r="15" spans="1:12" s="127" customFormat="1"/>
    <row r="16" spans="1:12" s="127" customFormat="1"/>
    <row r="17" s="127" customFormat="1"/>
    <row r="18" s="127" customFormat="1"/>
  </sheetData>
  <mergeCells count="10">
    <mergeCell ref="B13:C13"/>
    <mergeCell ref="B3:B4"/>
    <mergeCell ref="C3:C4"/>
    <mergeCell ref="L3:L4"/>
    <mergeCell ref="D3:D4"/>
    <mergeCell ref="E3:E4"/>
    <mergeCell ref="F3:F4"/>
    <mergeCell ref="G3:G4"/>
    <mergeCell ref="K3:K4"/>
    <mergeCell ref="H3:H4"/>
  </mergeCells>
  <phoneticPr fontId="3"/>
  <pageMargins left="0.70866141732283472" right="0.70866141732283472" top="0.74803149606299213" bottom="0.74803149606299213" header="0.31496062992125984" footer="0.31496062992125984"/>
  <pageSetup paperSize="9" scale="64" fitToHeight="0" orientation="portrait" r:id="rId1"/>
  <headerFooter>
    <oddHeader>&amp;R&amp;"ＭＳ 明朝,標準"&amp;12 2-11.ジェネリック医薬品分析</oddHeader>
  </headerFooter>
  <ignoredErrors>
    <ignoredError sqref="H5:H1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80"/>
  <sheetViews>
    <sheetView showGridLines="0" zoomScaleNormal="100" zoomScaleSheetLayoutView="100" workbookViewId="0"/>
  </sheetViews>
  <sheetFormatPr defaultColWidth="9" defaultRowHeight="13.5"/>
  <cols>
    <col min="1" max="1" width="4.625" style="20" customWidth="1"/>
    <col min="2" max="2" width="3.625" style="20" customWidth="1"/>
    <col min="3" max="3" width="11.75" style="20" customWidth="1"/>
    <col min="4" max="7" width="11.625" style="20" customWidth="1"/>
    <col min="8" max="8" width="11.625" style="3" customWidth="1"/>
    <col min="9" max="12" width="11.625" style="20" customWidth="1"/>
    <col min="13" max="16384" width="9" style="20"/>
  </cols>
  <sheetData>
    <row r="1" spans="1:12" ht="15.75" customHeight="1">
      <c r="A1" s="18" t="s">
        <v>201</v>
      </c>
    </row>
    <row r="2" spans="1:12" ht="15.75" customHeight="1">
      <c r="A2" s="18" t="s">
        <v>155</v>
      </c>
    </row>
    <row r="3" spans="1:12" ht="9.75" customHeight="1">
      <c r="B3" s="345"/>
      <c r="C3" s="320" t="s">
        <v>109</v>
      </c>
      <c r="D3" s="346" t="s">
        <v>174</v>
      </c>
      <c r="E3" s="346" t="s">
        <v>175</v>
      </c>
      <c r="F3" s="348" t="s">
        <v>176</v>
      </c>
      <c r="G3" s="346" t="s">
        <v>180</v>
      </c>
      <c r="H3" s="350" t="s">
        <v>181</v>
      </c>
      <c r="I3" s="21"/>
      <c r="J3" s="22"/>
      <c r="K3" s="348" t="s">
        <v>179</v>
      </c>
      <c r="L3" s="346" t="s">
        <v>151</v>
      </c>
    </row>
    <row r="4" spans="1:12" ht="62.1" customHeight="1">
      <c r="B4" s="345"/>
      <c r="C4" s="320"/>
      <c r="D4" s="347"/>
      <c r="E4" s="347"/>
      <c r="F4" s="349"/>
      <c r="G4" s="347"/>
      <c r="H4" s="349"/>
      <c r="I4" s="235" t="s">
        <v>177</v>
      </c>
      <c r="J4" s="235" t="s">
        <v>178</v>
      </c>
      <c r="K4" s="349"/>
      <c r="L4" s="347"/>
    </row>
    <row r="5" spans="1:12" s="127" customFormat="1">
      <c r="B5" s="245">
        <v>1</v>
      </c>
      <c r="C5" s="124" t="s">
        <v>58</v>
      </c>
      <c r="D5" s="259">
        <v>75135093890.973495</v>
      </c>
      <c r="E5" s="259">
        <v>68885486939.256912</v>
      </c>
      <c r="F5" s="259">
        <v>11363987957.477503</v>
      </c>
      <c r="G5" s="260">
        <v>57521498981.779404</v>
      </c>
      <c r="H5" s="263">
        <v>14073632926.768354</v>
      </c>
      <c r="I5" s="259">
        <v>5663894774.361001</v>
      </c>
      <c r="J5" s="259">
        <v>8409738152.4073534</v>
      </c>
      <c r="K5" s="259">
        <v>43447866055.011047</v>
      </c>
      <c r="L5" s="262">
        <v>3339177294.8929992</v>
      </c>
    </row>
    <row r="6" spans="1:12" s="127" customFormat="1">
      <c r="B6" s="245">
        <v>2</v>
      </c>
      <c r="C6" s="124" t="s">
        <v>110</v>
      </c>
      <c r="D6" s="259">
        <v>2594897997.8243866</v>
      </c>
      <c r="E6" s="259">
        <v>2385543517.4852376</v>
      </c>
      <c r="F6" s="259">
        <v>401648906.25340736</v>
      </c>
      <c r="G6" s="259">
        <v>1983894611.2318292</v>
      </c>
      <c r="H6" s="260">
        <v>481279806.05970013</v>
      </c>
      <c r="I6" s="259">
        <v>188661720.56499991</v>
      </c>
      <c r="J6" s="259">
        <v>292618085.49470025</v>
      </c>
      <c r="K6" s="259">
        <v>1502614805.1721294</v>
      </c>
      <c r="L6" s="262">
        <v>111945727.90499997</v>
      </c>
    </row>
    <row r="7" spans="1:12" s="127" customFormat="1">
      <c r="B7" s="245">
        <v>3</v>
      </c>
      <c r="C7" s="124" t="s">
        <v>111</v>
      </c>
      <c r="D7" s="259">
        <v>1739806594.6579683</v>
      </c>
      <c r="E7" s="259">
        <v>1582345929.7978086</v>
      </c>
      <c r="F7" s="259">
        <v>234381739.3238878</v>
      </c>
      <c r="G7" s="259">
        <v>1347964190.4739208</v>
      </c>
      <c r="H7" s="260">
        <v>368203055.73119986</v>
      </c>
      <c r="I7" s="259">
        <v>144122554.81999987</v>
      </c>
      <c r="J7" s="259">
        <v>224080500.91120002</v>
      </c>
      <c r="K7" s="259">
        <v>979761134.74271989</v>
      </c>
      <c r="L7" s="262">
        <v>84750240.509999961</v>
      </c>
    </row>
    <row r="8" spans="1:12" s="127" customFormat="1">
      <c r="B8" s="245">
        <v>4</v>
      </c>
      <c r="C8" s="124" t="s">
        <v>112</v>
      </c>
      <c r="D8" s="259">
        <v>2063178710.4456985</v>
      </c>
      <c r="E8" s="259">
        <v>1877985776.8164313</v>
      </c>
      <c r="F8" s="259">
        <v>317967464.60030007</v>
      </c>
      <c r="G8" s="259">
        <v>1560018312.2161305</v>
      </c>
      <c r="H8" s="260">
        <v>387195720.36800027</v>
      </c>
      <c r="I8" s="259">
        <v>149845492.43000001</v>
      </c>
      <c r="J8" s="259">
        <v>237350227.93800023</v>
      </c>
      <c r="K8" s="259">
        <v>1172822591.8481297</v>
      </c>
      <c r="L8" s="262">
        <v>87918396.264999926</v>
      </c>
    </row>
    <row r="9" spans="1:12" s="127" customFormat="1">
      <c r="B9" s="245">
        <v>5</v>
      </c>
      <c r="C9" s="124" t="s">
        <v>113</v>
      </c>
      <c r="D9" s="259">
        <v>1646020542.6184909</v>
      </c>
      <c r="E9" s="259">
        <v>1526008050.801789</v>
      </c>
      <c r="F9" s="259">
        <v>236396930.41279978</v>
      </c>
      <c r="G9" s="259">
        <v>1289611120.3889902</v>
      </c>
      <c r="H9" s="260">
        <v>283895422.32649988</v>
      </c>
      <c r="I9" s="259">
        <v>121931705.13500002</v>
      </c>
      <c r="J9" s="259">
        <v>161963717.19149986</v>
      </c>
      <c r="K9" s="259">
        <v>1005715698.0624899</v>
      </c>
      <c r="L9" s="262">
        <v>72351891.789999977</v>
      </c>
    </row>
    <row r="10" spans="1:12" s="127" customFormat="1">
      <c r="B10" s="245">
        <v>6</v>
      </c>
      <c r="C10" s="124" t="s">
        <v>114</v>
      </c>
      <c r="D10" s="259">
        <v>2379195707.3292308</v>
      </c>
      <c r="E10" s="259">
        <v>2162017017.3057747</v>
      </c>
      <c r="F10" s="259">
        <v>405413754.41139454</v>
      </c>
      <c r="G10" s="259">
        <v>1756603262.8943801</v>
      </c>
      <c r="H10" s="260">
        <v>409185215.90729976</v>
      </c>
      <c r="I10" s="259">
        <v>164330635.97000006</v>
      </c>
      <c r="J10" s="259">
        <v>244854579.9372997</v>
      </c>
      <c r="K10" s="259">
        <v>1347418046.9870815</v>
      </c>
      <c r="L10" s="262">
        <v>96355391.399999946</v>
      </c>
    </row>
    <row r="11" spans="1:12" s="127" customFormat="1">
      <c r="B11" s="245">
        <v>7</v>
      </c>
      <c r="C11" s="124" t="s">
        <v>115</v>
      </c>
      <c r="D11" s="259">
        <v>2431730759.3903642</v>
      </c>
      <c r="E11" s="259">
        <v>2247444613.9027381</v>
      </c>
      <c r="F11" s="259">
        <v>340642866.52967554</v>
      </c>
      <c r="G11" s="259">
        <v>1906801747.3730593</v>
      </c>
      <c r="H11" s="260">
        <v>467672814.68019998</v>
      </c>
      <c r="I11" s="259">
        <v>191150067.77000001</v>
      </c>
      <c r="J11" s="259">
        <v>276522746.9102</v>
      </c>
      <c r="K11" s="259">
        <v>1439128932.6928608</v>
      </c>
      <c r="L11" s="262">
        <v>112299904.20499994</v>
      </c>
    </row>
    <row r="12" spans="1:12" s="127" customFormat="1">
      <c r="B12" s="245">
        <v>8</v>
      </c>
      <c r="C12" s="124" t="s">
        <v>59</v>
      </c>
      <c r="D12" s="259">
        <v>1784128305.6726193</v>
      </c>
      <c r="E12" s="259">
        <v>1638246216.7225006</v>
      </c>
      <c r="F12" s="259">
        <v>221528184.86410019</v>
      </c>
      <c r="G12" s="259">
        <v>1416718031.8583992</v>
      </c>
      <c r="H12" s="260">
        <v>387670212.19419992</v>
      </c>
      <c r="I12" s="259">
        <v>167150887.68499997</v>
      </c>
      <c r="J12" s="259">
        <v>220519324.50919998</v>
      </c>
      <c r="K12" s="259">
        <v>1029047819.6641999</v>
      </c>
      <c r="L12" s="262">
        <v>99386927.99000001</v>
      </c>
    </row>
    <row r="13" spans="1:12" s="127" customFormat="1">
      <c r="B13" s="245">
        <v>9</v>
      </c>
      <c r="C13" s="124" t="s">
        <v>116</v>
      </c>
      <c r="D13" s="259">
        <v>1078159208.1252208</v>
      </c>
      <c r="E13" s="259">
        <v>988300638.44178104</v>
      </c>
      <c r="F13" s="259">
        <v>162948673.16757011</v>
      </c>
      <c r="G13" s="260">
        <v>825351965.27421081</v>
      </c>
      <c r="H13" s="263">
        <v>197722564.29170001</v>
      </c>
      <c r="I13" s="259">
        <v>80070288.940000027</v>
      </c>
      <c r="J13" s="259">
        <v>117652275.35169999</v>
      </c>
      <c r="K13" s="259">
        <v>627629400.98250997</v>
      </c>
      <c r="L13" s="262">
        <v>47253302.580000006</v>
      </c>
    </row>
    <row r="14" spans="1:12" s="127" customFormat="1">
      <c r="B14" s="245">
        <v>10</v>
      </c>
      <c r="C14" s="124" t="s">
        <v>60</v>
      </c>
      <c r="D14" s="259">
        <v>2641908321.0342975</v>
      </c>
      <c r="E14" s="259">
        <v>2441706955.0229511</v>
      </c>
      <c r="F14" s="259">
        <v>445265121.91080064</v>
      </c>
      <c r="G14" s="259">
        <v>1996441833.1121495</v>
      </c>
      <c r="H14" s="260">
        <v>407830729.10201985</v>
      </c>
      <c r="I14" s="259">
        <v>129687699.48500003</v>
      </c>
      <c r="J14" s="259">
        <v>278143029.61701983</v>
      </c>
      <c r="K14" s="259">
        <v>1588611104.0101306</v>
      </c>
      <c r="L14" s="262">
        <v>75441830.699999958</v>
      </c>
    </row>
    <row r="15" spans="1:12" s="127" customFormat="1">
      <c r="B15" s="245">
        <v>11</v>
      </c>
      <c r="C15" s="124" t="s">
        <v>61</v>
      </c>
      <c r="D15" s="259">
        <v>4548981960.0032988</v>
      </c>
      <c r="E15" s="259">
        <v>4201186503.0507302</v>
      </c>
      <c r="F15" s="259">
        <v>749341530.94547939</v>
      </c>
      <c r="G15" s="259">
        <v>3451844972.1052485</v>
      </c>
      <c r="H15" s="260">
        <v>731054082.00849986</v>
      </c>
      <c r="I15" s="259">
        <v>290378090.55500001</v>
      </c>
      <c r="J15" s="259">
        <v>440675991.45349985</v>
      </c>
      <c r="K15" s="259">
        <v>2720790890.0967531</v>
      </c>
      <c r="L15" s="262">
        <v>170360814.64999998</v>
      </c>
    </row>
    <row r="16" spans="1:12" s="127" customFormat="1">
      <c r="B16" s="245">
        <v>12</v>
      </c>
      <c r="C16" s="124" t="s">
        <v>117</v>
      </c>
      <c r="D16" s="259">
        <v>2409521824.4197526</v>
      </c>
      <c r="E16" s="259">
        <v>2219344687.9540763</v>
      </c>
      <c r="F16" s="259">
        <v>339938047.07029998</v>
      </c>
      <c r="G16" s="259">
        <v>1879406640.8837814</v>
      </c>
      <c r="H16" s="260">
        <v>515019822.03176987</v>
      </c>
      <c r="I16" s="259">
        <v>213163569.50999996</v>
      </c>
      <c r="J16" s="259">
        <v>301856252.52176988</v>
      </c>
      <c r="K16" s="259">
        <v>1364386818.8520105</v>
      </c>
      <c r="L16" s="262">
        <v>125796230.19999997</v>
      </c>
    </row>
    <row r="17" spans="2:12" s="127" customFormat="1">
      <c r="B17" s="245">
        <v>13</v>
      </c>
      <c r="C17" s="124" t="s">
        <v>118</v>
      </c>
      <c r="D17" s="259">
        <v>4173831178.7418599</v>
      </c>
      <c r="E17" s="259">
        <v>3817427782.9491463</v>
      </c>
      <c r="F17" s="259">
        <v>613097986.29030836</v>
      </c>
      <c r="G17" s="259">
        <v>3204329796.6588283</v>
      </c>
      <c r="H17" s="260">
        <v>880405247.88438416</v>
      </c>
      <c r="I17" s="259">
        <v>371355663.53000009</v>
      </c>
      <c r="J17" s="259">
        <v>509049584.35438412</v>
      </c>
      <c r="K17" s="259">
        <v>2323924548.7744489</v>
      </c>
      <c r="L17" s="262">
        <v>217732696.57000005</v>
      </c>
    </row>
    <row r="18" spans="2:12" s="127" customFormat="1">
      <c r="B18" s="245">
        <v>14</v>
      </c>
      <c r="C18" s="124" t="s">
        <v>119</v>
      </c>
      <c r="D18" s="259">
        <v>3064429146.1736093</v>
      </c>
      <c r="E18" s="259">
        <v>2824469250.7449608</v>
      </c>
      <c r="F18" s="259">
        <v>455365489.43357939</v>
      </c>
      <c r="G18" s="259">
        <v>2369103761.3113832</v>
      </c>
      <c r="H18" s="260">
        <v>618480762.00639975</v>
      </c>
      <c r="I18" s="259">
        <v>250303663.85000005</v>
      </c>
      <c r="J18" s="259">
        <v>368177098.15639967</v>
      </c>
      <c r="K18" s="259">
        <v>1750622999.3049808</v>
      </c>
      <c r="L18" s="262">
        <v>148322539.47500002</v>
      </c>
    </row>
    <row r="19" spans="2:12" s="127" customFormat="1">
      <c r="B19" s="245">
        <v>15</v>
      </c>
      <c r="C19" s="124" t="s">
        <v>120</v>
      </c>
      <c r="D19" s="259">
        <v>4885776948.7177658</v>
      </c>
      <c r="E19" s="259">
        <v>4460162001.8411913</v>
      </c>
      <c r="F19" s="259">
        <v>784423705.64131021</v>
      </c>
      <c r="G19" s="259">
        <v>3675738296.1998825</v>
      </c>
      <c r="H19" s="260">
        <v>855796455.83503973</v>
      </c>
      <c r="I19" s="259">
        <v>344917009.6649999</v>
      </c>
      <c r="J19" s="259">
        <v>510879446.17003983</v>
      </c>
      <c r="K19" s="259">
        <v>2819941840.3648391</v>
      </c>
      <c r="L19" s="262">
        <v>204365342.89500001</v>
      </c>
    </row>
    <row r="20" spans="2:12" s="127" customFormat="1">
      <c r="B20" s="245">
        <v>16</v>
      </c>
      <c r="C20" s="124" t="s">
        <v>62</v>
      </c>
      <c r="D20" s="259">
        <v>3311810062.465507</v>
      </c>
      <c r="E20" s="259">
        <v>3039843597.9567552</v>
      </c>
      <c r="F20" s="259">
        <v>416558960.55372</v>
      </c>
      <c r="G20" s="259">
        <v>2623284637.4030347</v>
      </c>
      <c r="H20" s="260">
        <v>718628706.94540024</v>
      </c>
      <c r="I20" s="259">
        <v>310970150.68600023</v>
      </c>
      <c r="J20" s="259">
        <v>407658556.25939995</v>
      </c>
      <c r="K20" s="259">
        <v>1904655930.4576342</v>
      </c>
      <c r="L20" s="262">
        <v>183916264.31299999</v>
      </c>
    </row>
    <row r="21" spans="2:12" s="127" customFormat="1">
      <c r="B21" s="245">
        <v>17</v>
      </c>
      <c r="C21" s="124" t="s">
        <v>121</v>
      </c>
      <c r="D21" s="259">
        <v>4574039137.716177</v>
      </c>
      <c r="E21" s="259">
        <v>4181410636.8531647</v>
      </c>
      <c r="F21" s="259">
        <v>706124865.18124032</v>
      </c>
      <c r="G21" s="260">
        <v>3475285771.6719227</v>
      </c>
      <c r="H21" s="263">
        <v>894973775.19449997</v>
      </c>
      <c r="I21" s="259">
        <v>381340762.75500017</v>
      </c>
      <c r="J21" s="259">
        <v>513633012.43949986</v>
      </c>
      <c r="K21" s="259">
        <v>2580311996.4774184</v>
      </c>
      <c r="L21" s="262">
        <v>224338937.46499977</v>
      </c>
    </row>
    <row r="22" spans="2:12" s="127" customFormat="1">
      <c r="B22" s="245">
        <v>18</v>
      </c>
      <c r="C22" s="124" t="s">
        <v>63</v>
      </c>
      <c r="D22" s="259">
        <v>4444954638.0573301</v>
      </c>
      <c r="E22" s="259">
        <v>4052133563.8529444</v>
      </c>
      <c r="F22" s="259">
        <v>633694428.36099958</v>
      </c>
      <c r="G22" s="259">
        <v>3418439135.4919496</v>
      </c>
      <c r="H22" s="260">
        <v>845851617.9691</v>
      </c>
      <c r="I22" s="259">
        <v>361215440.8500002</v>
      </c>
      <c r="J22" s="259">
        <v>484636177.1190998</v>
      </c>
      <c r="K22" s="259">
        <v>2572587517.5228524</v>
      </c>
      <c r="L22" s="262">
        <v>212232912.15499994</v>
      </c>
    </row>
    <row r="23" spans="2:12" s="127" customFormat="1">
      <c r="B23" s="245">
        <v>19</v>
      </c>
      <c r="C23" s="124" t="s">
        <v>122</v>
      </c>
      <c r="D23" s="259">
        <v>2853094648.8202949</v>
      </c>
      <c r="E23" s="259">
        <v>2590623800.5073719</v>
      </c>
      <c r="F23" s="259">
        <v>468044473.34822929</v>
      </c>
      <c r="G23" s="259">
        <v>2122579327.1591444</v>
      </c>
      <c r="H23" s="260">
        <v>514127623.95045996</v>
      </c>
      <c r="I23" s="259">
        <v>201954870.05999979</v>
      </c>
      <c r="J23" s="259">
        <v>312172753.89046019</v>
      </c>
      <c r="K23" s="259">
        <v>1608451703.2086821</v>
      </c>
      <c r="L23" s="262">
        <v>117482353.30500001</v>
      </c>
    </row>
    <row r="24" spans="2:12" s="127" customFormat="1">
      <c r="B24" s="245">
        <v>20</v>
      </c>
      <c r="C24" s="124" t="s">
        <v>123</v>
      </c>
      <c r="D24" s="259">
        <v>4454134328.9346428</v>
      </c>
      <c r="E24" s="259">
        <v>4067825905.8023596</v>
      </c>
      <c r="F24" s="259">
        <v>723514893.73216927</v>
      </c>
      <c r="G24" s="259">
        <v>3344311012.0701871</v>
      </c>
      <c r="H24" s="260">
        <v>745402280.65745986</v>
      </c>
      <c r="I24" s="259">
        <v>272944391.4000001</v>
      </c>
      <c r="J24" s="259">
        <v>472457889.25745976</v>
      </c>
      <c r="K24" s="259">
        <v>2598908731.4127336</v>
      </c>
      <c r="L24" s="262">
        <v>161038704.63500014</v>
      </c>
    </row>
    <row r="25" spans="2:12" s="127" customFormat="1">
      <c r="B25" s="245">
        <v>21</v>
      </c>
      <c r="C25" s="124" t="s">
        <v>124</v>
      </c>
      <c r="D25" s="259">
        <v>3001864568.1495214</v>
      </c>
      <c r="E25" s="259">
        <v>2761285934.1339407</v>
      </c>
      <c r="F25" s="259">
        <v>488678398.2845099</v>
      </c>
      <c r="G25" s="259">
        <v>2272607535.8494296</v>
      </c>
      <c r="H25" s="260">
        <v>562951792.50569963</v>
      </c>
      <c r="I25" s="259">
        <v>214911816.1199998</v>
      </c>
      <c r="J25" s="259">
        <v>348039976.38569981</v>
      </c>
      <c r="K25" s="259">
        <v>1709655743.3437293</v>
      </c>
      <c r="L25" s="262">
        <v>127953671.36500001</v>
      </c>
    </row>
    <row r="26" spans="2:12" s="127" customFormat="1">
      <c r="B26" s="245">
        <v>22</v>
      </c>
      <c r="C26" s="124" t="s">
        <v>64</v>
      </c>
      <c r="D26" s="259">
        <v>3843884904.7165499</v>
      </c>
      <c r="E26" s="259">
        <v>3508612838.1177464</v>
      </c>
      <c r="F26" s="259">
        <v>607865840.99417925</v>
      </c>
      <c r="G26" s="259">
        <v>2900746997.1235743</v>
      </c>
      <c r="H26" s="260">
        <v>701115530.56979024</v>
      </c>
      <c r="I26" s="259">
        <v>276902375.48999995</v>
      </c>
      <c r="J26" s="259">
        <v>424213155.07979029</v>
      </c>
      <c r="K26" s="259">
        <v>2199631466.5537806</v>
      </c>
      <c r="L26" s="262">
        <v>163272540.465</v>
      </c>
    </row>
    <row r="27" spans="2:12" s="127" customFormat="1">
      <c r="B27" s="245">
        <v>23</v>
      </c>
      <c r="C27" s="124" t="s">
        <v>125</v>
      </c>
      <c r="D27" s="259">
        <v>6594541651.4340649</v>
      </c>
      <c r="E27" s="259">
        <v>6083589249.7246275</v>
      </c>
      <c r="F27" s="259">
        <v>960819024.28366065</v>
      </c>
      <c r="G27" s="259">
        <v>5122770225.4409695</v>
      </c>
      <c r="H27" s="260">
        <v>1214836251.1652315</v>
      </c>
      <c r="I27" s="259">
        <v>469894709.59000015</v>
      </c>
      <c r="J27" s="259">
        <v>744941541.57523131</v>
      </c>
      <c r="K27" s="259">
        <v>3907933974.2757416</v>
      </c>
      <c r="L27" s="262">
        <v>276700687.13499993</v>
      </c>
    </row>
    <row r="28" spans="2:12" s="127" customFormat="1">
      <c r="B28" s="245">
        <v>24</v>
      </c>
      <c r="C28" s="124" t="s">
        <v>126</v>
      </c>
      <c r="D28" s="259">
        <v>2828772914.2600279</v>
      </c>
      <c r="E28" s="259">
        <v>2592011433.6330247</v>
      </c>
      <c r="F28" s="259">
        <v>388238368.1694954</v>
      </c>
      <c r="G28" s="259">
        <v>2203773065.463532</v>
      </c>
      <c r="H28" s="260">
        <v>539374055.3052001</v>
      </c>
      <c r="I28" s="259">
        <v>231854596.77999991</v>
      </c>
      <c r="J28" s="259">
        <v>307519458.52520019</v>
      </c>
      <c r="K28" s="259">
        <v>1664399010.1583288</v>
      </c>
      <c r="L28" s="262">
        <v>137914792.57000005</v>
      </c>
    </row>
    <row r="29" spans="2:12" s="127" customFormat="1">
      <c r="B29" s="245">
        <v>25</v>
      </c>
      <c r="C29" s="124" t="s">
        <v>127</v>
      </c>
      <c r="D29" s="259">
        <v>1786429831.2648008</v>
      </c>
      <c r="E29" s="259">
        <v>1635961035.8378546</v>
      </c>
      <c r="F29" s="259">
        <v>262088303.71438506</v>
      </c>
      <c r="G29" s="260">
        <v>1373872732.1234686</v>
      </c>
      <c r="H29" s="263">
        <v>344959382.07859999</v>
      </c>
      <c r="I29" s="259">
        <v>134836610.72000009</v>
      </c>
      <c r="J29" s="259">
        <v>210122771.3585999</v>
      </c>
      <c r="K29" s="259">
        <v>1028913350.0448701</v>
      </c>
      <c r="L29" s="262">
        <v>80045194.350000039</v>
      </c>
    </row>
    <row r="30" spans="2:12" s="127" customFormat="1">
      <c r="B30" s="245">
        <v>26</v>
      </c>
      <c r="C30" s="124" t="s">
        <v>36</v>
      </c>
      <c r="D30" s="259">
        <v>24403472207.04401</v>
      </c>
      <c r="E30" s="259">
        <v>22376726793.213032</v>
      </c>
      <c r="F30" s="259">
        <v>3801730660.4893394</v>
      </c>
      <c r="G30" s="259">
        <v>18574996132.72369</v>
      </c>
      <c r="H30" s="260">
        <v>4476490632.5198002</v>
      </c>
      <c r="I30" s="259">
        <v>1803550426.9400003</v>
      </c>
      <c r="J30" s="259">
        <v>2672940205.5797997</v>
      </c>
      <c r="K30" s="259">
        <v>14098505500.20389</v>
      </c>
      <c r="L30" s="262">
        <v>1073028279.1680001</v>
      </c>
    </row>
    <row r="31" spans="2:12" s="127" customFormat="1">
      <c r="B31" s="245">
        <v>27</v>
      </c>
      <c r="C31" s="124" t="s">
        <v>37</v>
      </c>
      <c r="D31" s="259">
        <v>4054291889.9496779</v>
      </c>
      <c r="E31" s="259">
        <v>3730087431.1740918</v>
      </c>
      <c r="F31" s="259">
        <v>694142564.89429021</v>
      </c>
      <c r="G31" s="259">
        <v>3035944866.2798018</v>
      </c>
      <c r="H31" s="260">
        <v>708673519.07680035</v>
      </c>
      <c r="I31" s="259">
        <v>271622099.07000017</v>
      </c>
      <c r="J31" s="259">
        <v>437051420.00680012</v>
      </c>
      <c r="K31" s="259">
        <v>2327271347.2030025</v>
      </c>
      <c r="L31" s="262">
        <v>158563864.86299998</v>
      </c>
    </row>
    <row r="32" spans="2:12" s="127" customFormat="1">
      <c r="B32" s="245">
        <v>28</v>
      </c>
      <c r="C32" s="124" t="s">
        <v>38</v>
      </c>
      <c r="D32" s="259">
        <v>3260592771.5216289</v>
      </c>
      <c r="E32" s="259">
        <v>2987522443.0877404</v>
      </c>
      <c r="F32" s="259">
        <v>503778122.19715953</v>
      </c>
      <c r="G32" s="259">
        <v>2483744320.8905821</v>
      </c>
      <c r="H32" s="260">
        <v>592414230.50670028</v>
      </c>
      <c r="I32" s="259">
        <v>241017574.12500003</v>
      </c>
      <c r="J32" s="259">
        <v>351396656.38170022</v>
      </c>
      <c r="K32" s="259">
        <v>1891330090.3838801</v>
      </c>
      <c r="L32" s="262">
        <v>143082357.95500001</v>
      </c>
    </row>
    <row r="33" spans="2:12" s="127" customFormat="1">
      <c r="B33" s="245">
        <v>29</v>
      </c>
      <c r="C33" s="124" t="s">
        <v>39</v>
      </c>
      <c r="D33" s="259">
        <v>2864989544.1226511</v>
      </c>
      <c r="E33" s="259">
        <v>2620082620.2224579</v>
      </c>
      <c r="F33" s="259">
        <v>435988347.7330597</v>
      </c>
      <c r="G33" s="259">
        <v>2184094272.4894028</v>
      </c>
      <c r="H33" s="260">
        <v>517508676.91309977</v>
      </c>
      <c r="I33" s="259">
        <v>202479045.15999997</v>
      </c>
      <c r="J33" s="259">
        <v>315029631.7530998</v>
      </c>
      <c r="K33" s="259">
        <v>1666585595.5763006</v>
      </c>
      <c r="L33" s="262">
        <v>121048279.36000009</v>
      </c>
    </row>
    <row r="34" spans="2:12" s="127" customFormat="1">
      <c r="B34" s="245">
        <v>30</v>
      </c>
      <c r="C34" s="124" t="s">
        <v>40</v>
      </c>
      <c r="D34" s="259">
        <v>3799327532.179111</v>
      </c>
      <c r="E34" s="259">
        <v>3461483168.6105585</v>
      </c>
      <c r="F34" s="259">
        <v>611695910.02449989</v>
      </c>
      <c r="G34" s="259">
        <v>2849787258.586062</v>
      </c>
      <c r="H34" s="260">
        <v>674400219.33190024</v>
      </c>
      <c r="I34" s="259">
        <v>279961447.85499996</v>
      </c>
      <c r="J34" s="259">
        <v>394438771.47690028</v>
      </c>
      <c r="K34" s="259">
        <v>2175387039.2541614</v>
      </c>
      <c r="L34" s="262">
        <v>165924206.78999999</v>
      </c>
    </row>
    <row r="35" spans="2:12" s="127" customFormat="1">
      <c r="B35" s="245">
        <v>31</v>
      </c>
      <c r="C35" s="124" t="s">
        <v>41</v>
      </c>
      <c r="D35" s="259">
        <v>4949041430.5468359</v>
      </c>
      <c r="E35" s="259">
        <v>4571789160.5028639</v>
      </c>
      <c r="F35" s="259">
        <v>692820521.90363932</v>
      </c>
      <c r="G35" s="259">
        <v>3878968638.5992203</v>
      </c>
      <c r="H35" s="260">
        <v>970079945.70609903</v>
      </c>
      <c r="I35" s="259">
        <v>395685168.09000009</v>
      </c>
      <c r="J35" s="259">
        <v>574394777.616099</v>
      </c>
      <c r="K35" s="259">
        <v>2908888692.8931236</v>
      </c>
      <c r="L35" s="262">
        <v>239297842.93499988</v>
      </c>
    </row>
    <row r="36" spans="2:12" s="127" customFormat="1">
      <c r="B36" s="245">
        <v>32</v>
      </c>
      <c r="C36" s="124" t="s">
        <v>42</v>
      </c>
      <c r="D36" s="259">
        <v>4269301728.8383746</v>
      </c>
      <c r="E36" s="259">
        <v>3899794543.6726861</v>
      </c>
      <c r="F36" s="259">
        <v>667605201.34859025</v>
      </c>
      <c r="G36" s="259">
        <v>3232189342.324091</v>
      </c>
      <c r="H36" s="260">
        <v>782076525.60900044</v>
      </c>
      <c r="I36" s="259">
        <v>319980990.96000004</v>
      </c>
      <c r="J36" s="259">
        <v>462095534.64900035</v>
      </c>
      <c r="K36" s="259">
        <v>2450112816.7150912</v>
      </c>
      <c r="L36" s="262">
        <v>189449083.99000022</v>
      </c>
    </row>
    <row r="37" spans="2:12" s="127" customFormat="1">
      <c r="B37" s="245">
        <v>33</v>
      </c>
      <c r="C37" s="124" t="s">
        <v>43</v>
      </c>
      <c r="D37" s="259">
        <v>1205927309.8857305</v>
      </c>
      <c r="E37" s="259">
        <v>1105967425.942631</v>
      </c>
      <c r="F37" s="259">
        <v>195699992.38809994</v>
      </c>
      <c r="G37" s="260">
        <v>910267433.55452943</v>
      </c>
      <c r="H37" s="263">
        <v>231337515.37619996</v>
      </c>
      <c r="I37" s="259">
        <v>92804101.680000052</v>
      </c>
      <c r="J37" s="259">
        <v>138533413.69619989</v>
      </c>
      <c r="K37" s="259">
        <v>678929918.17833006</v>
      </c>
      <c r="L37" s="262">
        <v>55662643.275000028</v>
      </c>
    </row>
    <row r="38" spans="2:12" s="127" customFormat="1">
      <c r="B38" s="245">
        <v>34</v>
      </c>
      <c r="C38" s="124" t="s">
        <v>45</v>
      </c>
      <c r="D38" s="259">
        <v>5523328425.2949839</v>
      </c>
      <c r="E38" s="259">
        <v>5012767243.3146563</v>
      </c>
      <c r="F38" s="259">
        <v>819912883.31397009</v>
      </c>
      <c r="G38" s="259">
        <v>4192854360.0006847</v>
      </c>
      <c r="H38" s="260">
        <v>1073953605.7548261</v>
      </c>
      <c r="I38" s="259">
        <v>439208132.30500001</v>
      </c>
      <c r="J38" s="259">
        <v>634745473.44982612</v>
      </c>
      <c r="K38" s="259">
        <v>3118900754.245863</v>
      </c>
      <c r="L38" s="262">
        <v>259153036.97000006</v>
      </c>
    </row>
    <row r="39" spans="2:12" s="127" customFormat="1">
      <c r="B39" s="245">
        <v>35</v>
      </c>
      <c r="C39" s="124" t="s">
        <v>2</v>
      </c>
      <c r="D39" s="259">
        <v>11330299079.659466</v>
      </c>
      <c r="E39" s="259">
        <v>10411984758.164642</v>
      </c>
      <c r="F39" s="259">
        <v>1664643479.121999</v>
      </c>
      <c r="G39" s="259">
        <v>8747341279.0426407</v>
      </c>
      <c r="H39" s="260">
        <v>2102972192.4567385</v>
      </c>
      <c r="I39" s="259">
        <v>870766169.67199957</v>
      </c>
      <c r="J39" s="259">
        <v>1232206022.7847388</v>
      </c>
      <c r="K39" s="259">
        <v>6644369086.5858889</v>
      </c>
      <c r="L39" s="262">
        <v>518767177.00900024</v>
      </c>
    </row>
    <row r="40" spans="2:12" s="127" customFormat="1">
      <c r="B40" s="245">
        <v>36</v>
      </c>
      <c r="C40" s="124" t="s">
        <v>3</v>
      </c>
      <c r="D40" s="259">
        <v>3072643423.3358989</v>
      </c>
      <c r="E40" s="259">
        <v>2830742863.4401402</v>
      </c>
      <c r="F40" s="259">
        <v>450116506.61948025</v>
      </c>
      <c r="G40" s="259">
        <v>2380626356.8206596</v>
      </c>
      <c r="H40" s="260">
        <v>557563174.05750036</v>
      </c>
      <c r="I40" s="259">
        <v>217058902.44000006</v>
      </c>
      <c r="J40" s="259">
        <v>340504271.61750031</v>
      </c>
      <c r="K40" s="259">
        <v>1823063182.7631598</v>
      </c>
      <c r="L40" s="262">
        <v>126887460.52999997</v>
      </c>
    </row>
    <row r="41" spans="2:12" s="127" customFormat="1">
      <c r="B41" s="245">
        <v>37</v>
      </c>
      <c r="C41" s="124" t="s">
        <v>4</v>
      </c>
      <c r="D41" s="259">
        <v>9877966884.904068</v>
      </c>
      <c r="E41" s="259">
        <v>9094250473.7556705</v>
      </c>
      <c r="F41" s="259">
        <v>1392272918.9140601</v>
      </c>
      <c r="G41" s="259">
        <v>7701977554.8416176</v>
      </c>
      <c r="H41" s="260">
        <v>1880583753.0903928</v>
      </c>
      <c r="I41" s="259">
        <v>770338665.43499947</v>
      </c>
      <c r="J41" s="259">
        <v>1110245087.6553934</v>
      </c>
      <c r="K41" s="259">
        <v>5821393801.7512255</v>
      </c>
      <c r="L41" s="262">
        <v>460430679.78999996</v>
      </c>
    </row>
    <row r="42" spans="2:12" s="127" customFormat="1">
      <c r="B42" s="245">
        <v>38</v>
      </c>
      <c r="C42" s="246" t="s">
        <v>46</v>
      </c>
      <c r="D42" s="259">
        <v>2087947762.4086208</v>
      </c>
      <c r="E42" s="259">
        <v>1915007140.4587808</v>
      </c>
      <c r="F42" s="259">
        <v>326850296.25700009</v>
      </c>
      <c r="G42" s="259">
        <v>1588156844.2017803</v>
      </c>
      <c r="H42" s="260">
        <v>435191093.80309999</v>
      </c>
      <c r="I42" s="259">
        <v>176014092.95000002</v>
      </c>
      <c r="J42" s="259">
        <v>259177000.85309997</v>
      </c>
      <c r="K42" s="259">
        <v>1152965750.3986795</v>
      </c>
      <c r="L42" s="262">
        <v>104134984.48000005</v>
      </c>
    </row>
    <row r="43" spans="2:12" s="127" customFormat="1">
      <c r="B43" s="245">
        <v>39</v>
      </c>
      <c r="C43" s="246" t="s">
        <v>9</v>
      </c>
      <c r="D43" s="259">
        <v>11438793471.595957</v>
      </c>
      <c r="E43" s="259">
        <v>10587727869.606178</v>
      </c>
      <c r="F43" s="259">
        <v>1815810433.139559</v>
      </c>
      <c r="G43" s="259">
        <v>8771917436.4665966</v>
      </c>
      <c r="H43" s="260">
        <v>1844060683.4021606</v>
      </c>
      <c r="I43" s="259">
        <v>691634066.43500054</v>
      </c>
      <c r="J43" s="259">
        <v>1152426616.96716</v>
      </c>
      <c r="K43" s="259">
        <v>6927856753.0644531</v>
      </c>
      <c r="L43" s="262">
        <v>413289266.08999991</v>
      </c>
    </row>
    <row r="44" spans="2:12" s="127" customFormat="1">
      <c r="B44" s="245">
        <v>40</v>
      </c>
      <c r="C44" s="246" t="s">
        <v>47</v>
      </c>
      <c r="D44" s="259">
        <v>2437165215.8028507</v>
      </c>
      <c r="E44" s="259">
        <v>2229848475.0972981</v>
      </c>
      <c r="F44" s="259">
        <v>368005153.86230034</v>
      </c>
      <c r="G44" s="259">
        <v>1861843321.2349989</v>
      </c>
      <c r="H44" s="260">
        <v>483836997.81399977</v>
      </c>
      <c r="I44" s="259">
        <v>212198417.83499977</v>
      </c>
      <c r="J44" s="259">
        <v>271638579.97899997</v>
      </c>
      <c r="K44" s="259">
        <v>1378006323.421</v>
      </c>
      <c r="L44" s="262">
        <v>126340140.32999997</v>
      </c>
    </row>
    <row r="45" spans="2:12" s="127" customFormat="1">
      <c r="B45" s="245">
        <v>41</v>
      </c>
      <c r="C45" s="246" t="s">
        <v>14</v>
      </c>
      <c r="D45" s="259">
        <v>4685373504.9006262</v>
      </c>
      <c r="E45" s="259">
        <v>4310293839.4331274</v>
      </c>
      <c r="F45" s="259">
        <v>728264035.97959507</v>
      </c>
      <c r="G45" s="260">
        <v>3582029803.4535336</v>
      </c>
      <c r="H45" s="263">
        <v>858113649.61300325</v>
      </c>
      <c r="I45" s="259">
        <v>356029560.14499956</v>
      </c>
      <c r="J45" s="259">
        <v>502084089.46800375</v>
      </c>
      <c r="K45" s="259">
        <v>2723916153.8405328</v>
      </c>
      <c r="L45" s="262">
        <v>209572468.88500002</v>
      </c>
    </row>
    <row r="46" spans="2:12" s="127" customFormat="1">
      <c r="B46" s="245">
        <v>42</v>
      </c>
      <c r="C46" s="246" t="s">
        <v>15</v>
      </c>
      <c r="D46" s="259">
        <v>11675950951.624678</v>
      </c>
      <c r="E46" s="259">
        <v>10821140724.331896</v>
      </c>
      <c r="F46" s="259">
        <v>1779849428.0406501</v>
      </c>
      <c r="G46" s="259">
        <v>9041291296.291256</v>
      </c>
      <c r="H46" s="260">
        <v>2053765234.4292986</v>
      </c>
      <c r="I46" s="259">
        <v>760578039.29200006</v>
      </c>
      <c r="J46" s="259">
        <v>1293187195.1372986</v>
      </c>
      <c r="K46" s="259">
        <v>6987526061.8619413</v>
      </c>
      <c r="L46" s="262">
        <v>447953978.94000006</v>
      </c>
    </row>
    <row r="47" spans="2:12" s="127" customFormat="1">
      <c r="B47" s="245">
        <v>43</v>
      </c>
      <c r="C47" s="246" t="s">
        <v>10</v>
      </c>
      <c r="D47" s="259">
        <v>7411494024.534585</v>
      </c>
      <c r="E47" s="259">
        <v>6826630547.9230042</v>
      </c>
      <c r="F47" s="259">
        <v>1069232855.9483804</v>
      </c>
      <c r="G47" s="259">
        <v>5757397691.9746284</v>
      </c>
      <c r="H47" s="260">
        <v>1343210417.8823109</v>
      </c>
      <c r="I47" s="259">
        <v>540147217.65799999</v>
      </c>
      <c r="J47" s="259">
        <v>803063200.22431087</v>
      </c>
      <c r="K47" s="259">
        <v>4414187274.0923195</v>
      </c>
      <c r="L47" s="262">
        <v>322633118.11799979</v>
      </c>
    </row>
    <row r="48" spans="2:12" s="127" customFormat="1">
      <c r="B48" s="245">
        <v>44</v>
      </c>
      <c r="C48" s="246" t="s">
        <v>22</v>
      </c>
      <c r="D48" s="259">
        <v>7950083024.2169886</v>
      </c>
      <c r="E48" s="259">
        <v>7327593510.9686556</v>
      </c>
      <c r="F48" s="259">
        <v>1261304563.962281</v>
      </c>
      <c r="G48" s="259">
        <v>6066288947.0063925</v>
      </c>
      <c r="H48" s="260">
        <v>1432414139.8817601</v>
      </c>
      <c r="I48" s="259">
        <v>546939128.44350016</v>
      </c>
      <c r="J48" s="259">
        <v>885475011.43825996</v>
      </c>
      <c r="K48" s="259">
        <v>4633874807.1246195</v>
      </c>
      <c r="L48" s="262">
        <v>317789160.84099996</v>
      </c>
    </row>
    <row r="49" spans="2:12" s="127" customFormat="1">
      <c r="B49" s="245">
        <v>45</v>
      </c>
      <c r="C49" s="246" t="s">
        <v>48</v>
      </c>
      <c r="D49" s="259">
        <v>2883366842.8797374</v>
      </c>
      <c r="E49" s="259">
        <v>2644697690.1833606</v>
      </c>
      <c r="F49" s="259">
        <v>474218598.10792214</v>
      </c>
      <c r="G49" s="259">
        <v>2170479092.0754356</v>
      </c>
      <c r="H49" s="260">
        <v>526708553.98200035</v>
      </c>
      <c r="I49" s="259">
        <v>204958050.54000026</v>
      </c>
      <c r="J49" s="259">
        <v>321750503.44200009</v>
      </c>
      <c r="K49" s="259">
        <v>1643770538.0934381</v>
      </c>
      <c r="L49" s="262">
        <v>119194330.70000009</v>
      </c>
    </row>
    <row r="50" spans="2:12" s="127" customFormat="1">
      <c r="B50" s="245">
        <v>46</v>
      </c>
      <c r="C50" s="246" t="s">
        <v>26</v>
      </c>
      <c r="D50" s="259">
        <v>3687637228.7039804</v>
      </c>
      <c r="E50" s="259">
        <v>3380810972.5189805</v>
      </c>
      <c r="F50" s="259">
        <v>516354187.52167964</v>
      </c>
      <c r="G50" s="259">
        <v>2864456784.9973011</v>
      </c>
      <c r="H50" s="260">
        <v>716397752.49580014</v>
      </c>
      <c r="I50" s="259">
        <v>289035654.64499992</v>
      </c>
      <c r="J50" s="259">
        <v>427362097.85080022</v>
      </c>
      <c r="K50" s="259">
        <v>2148059032.5015006</v>
      </c>
      <c r="L50" s="262">
        <v>172011283.69999993</v>
      </c>
    </row>
    <row r="51" spans="2:12" s="127" customFormat="1">
      <c r="B51" s="245">
        <v>47</v>
      </c>
      <c r="C51" s="246" t="s">
        <v>16</v>
      </c>
      <c r="D51" s="259">
        <v>7504431029.7048769</v>
      </c>
      <c r="E51" s="259">
        <v>6927178700.4107685</v>
      </c>
      <c r="F51" s="259">
        <v>1194289808.7003999</v>
      </c>
      <c r="G51" s="259">
        <v>5732888891.7103682</v>
      </c>
      <c r="H51" s="260">
        <v>1204449644.2835987</v>
      </c>
      <c r="I51" s="259">
        <v>460832284.38499957</v>
      </c>
      <c r="J51" s="259">
        <v>743617359.89859915</v>
      </c>
      <c r="K51" s="259">
        <v>4528439247.4267664</v>
      </c>
      <c r="L51" s="262">
        <v>273223958.51499987</v>
      </c>
    </row>
    <row r="52" spans="2:12" s="127" customFormat="1">
      <c r="B52" s="245">
        <v>48</v>
      </c>
      <c r="C52" s="246" t="s">
        <v>27</v>
      </c>
      <c r="D52" s="259">
        <v>4061401821.3282471</v>
      </c>
      <c r="E52" s="259">
        <v>3712184689.9548583</v>
      </c>
      <c r="F52" s="259">
        <v>559881247.10977054</v>
      </c>
      <c r="G52" s="259">
        <v>3152303442.8450909</v>
      </c>
      <c r="H52" s="260">
        <v>772123208.57299995</v>
      </c>
      <c r="I52" s="259">
        <v>305070496.01100004</v>
      </c>
      <c r="J52" s="259">
        <v>467052712.56199986</v>
      </c>
      <c r="K52" s="259">
        <v>2380180234.272089</v>
      </c>
      <c r="L52" s="262">
        <v>182145625.05799985</v>
      </c>
    </row>
    <row r="53" spans="2:12" s="127" customFormat="1">
      <c r="B53" s="245">
        <v>49</v>
      </c>
      <c r="C53" s="246" t="s">
        <v>28</v>
      </c>
      <c r="D53" s="259">
        <v>3917186396.9366083</v>
      </c>
      <c r="E53" s="259">
        <v>3605472349.59901</v>
      </c>
      <c r="F53" s="259">
        <v>625631113.66700029</v>
      </c>
      <c r="G53" s="260">
        <v>2979841235.9320097</v>
      </c>
      <c r="H53" s="263">
        <v>760647142.15773964</v>
      </c>
      <c r="I53" s="259">
        <v>316235443.27840006</v>
      </c>
      <c r="J53" s="259">
        <v>444411698.87933958</v>
      </c>
      <c r="K53" s="259">
        <v>2219194093.7742701</v>
      </c>
      <c r="L53" s="262">
        <v>187238264.29660001</v>
      </c>
    </row>
    <row r="54" spans="2:12" s="127" customFormat="1">
      <c r="B54" s="245">
        <v>50</v>
      </c>
      <c r="C54" s="246" t="s">
        <v>17</v>
      </c>
      <c r="D54" s="259">
        <v>3546112603.4123034</v>
      </c>
      <c r="E54" s="259">
        <v>3262508798.7876153</v>
      </c>
      <c r="F54" s="259">
        <v>483606521.02192986</v>
      </c>
      <c r="G54" s="259">
        <v>2778902277.7656765</v>
      </c>
      <c r="H54" s="260">
        <v>784075755.35630071</v>
      </c>
      <c r="I54" s="259">
        <v>321693399.54000032</v>
      </c>
      <c r="J54" s="259">
        <v>462382355.81630039</v>
      </c>
      <c r="K54" s="259">
        <v>1994826522.4093807</v>
      </c>
      <c r="L54" s="262">
        <v>194693633.0325</v>
      </c>
    </row>
    <row r="55" spans="2:12" s="127" customFormat="1">
      <c r="B55" s="245">
        <v>51</v>
      </c>
      <c r="C55" s="246" t="s">
        <v>49</v>
      </c>
      <c r="D55" s="259">
        <v>4983159205.5224123</v>
      </c>
      <c r="E55" s="259">
        <v>4583490468.8522654</v>
      </c>
      <c r="F55" s="259">
        <v>625914463.3051995</v>
      </c>
      <c r="G55" s="259">
        <v>3957576005.5470681</v>
      </c>
      <c r="H55" s="260">
        <v>947516856.17020035</v>
      </c>
      <c r="I55" s="259">
        <v>398903292.32000011</v>
      </c>
      <c r="J55" s="259">
        <v>548613563.85020018</v>
      </c>
      <c r="K55" s="259">
        <v>3010059149.3768649</v>
      </c>
      <c r="L55" s="262">
        <v>235324629.18999982</v>
      </c>
    </row>
    <row r="56" spans="2:12" s="127" customFormat="1">
      <c r="B56" s="245">
        <v>52</v>
      </c>
      <c r="C56" s="246" t="s">
        <v>5</v>
      </c>
      <c r="D56" s="259">
        <v>3571185485.4707766</v>
      </c>
      <c r="E56" s="259">
        <v>3296967752.4793015</v>
      </c>
      <c r="F56" s="259">
        <v>500110973.41729993</v>
      </c>
      <c r="G56" s="259">
        <v>2796856779.0619979</v>
      </c>
      <c r="H56" s="260">
        <v>619673227.28229976</v>
      </c>
      <c r="I56" s="259">
        <v>271189167.81999987</v>
      </c>
      <c r="J56" s="259">
        <v>348484059.46229982</v>
      </c>
      <c r="K56" s="259">
        <v>2177183551.7796974</v>
      </c>
      <c r="L56" s="262">
        <v>161181939.81999999</v>
      </c>
    </row>
    <row r="57" spans="2:12" s="127" customFormat="1">
      <c r="B57" s="245">
        <v>53</v>
      </c>
      <c r="C57" s="246" t="s">
        <v>23</v>
      </c>
      <c r="D57" s="259">
        <v>2255021776.5022035</v>
      </c>
      <c r="E57" s="259">
        <v>2067257765.3787439</v>
      </c>
      <c r="F57" s="259">
        <v>334036326.1602996</v>
      </c>
      <c r="G57" s="259">
        <v>1733221439.2184451</v>
      </c>
      <c r="H57" s="260">
        <v>438872376.84260023</v>
      </c>
      <c r="I57" s="259">
        <v>188482745.03299999</v>
      </c>
      <c r="J57" s="259">
        <v>250389631.8096002</v>
      </c>
      <c r="K57" s="259">
        <v>1294349062.3758447</v>
      </c>
      <c r="L57" s="262">
        <v>111246594.79640007</v>
      </c>
    </row>
    <row r="58" spans="2:12" s="127" customFormat="1">
      <c r="B58" s="245">
        <v>54</v>
      </c>
      <c r="C58" s="246" t="s">
        <v>29</v>
      </c>
      <c r="D58" s="259">
        <v>3539720995.9936566</v>
      </c>
      <c r="E58" s="259">
        <v>3236151316.6385784</v>
      </c>
      <c r="F58" s="259">
        <v>532545144.2086004</v>
      </c>
      <c r="G58" s="259">
        <v>2703606172.4299793</v>
      </c>
      <c r="H58" s="260">
        <v>676456637.47540021</v>
      </c>
      <c r="I58" s="259">
        <v>279308473.315</v>
      </c>
      <c r="J58" s="259">
        <v>397148164.16040027</v>
      </c>
      <c r="K58" s="259">
        <v>2027149534.9545784</v>
      </c>
      <c r="L58" s="262">
        <v>165095741.09</v>
      </c>
    </row>
    <row r="59" spans="2:12" s="127" customFormat="1">
      <c r="B59" s="245">
        <v>55</v>
      </c>
      <c r="C59" s="246" t="s">
        <v>18</v>
      </c>
      <c r="D59" s="259">
        <v>3812277021.4313779</v>
      </c>
      <c r="E59" s="259">
        <v>3487214581.4495897</v>
      </c>
      <c r="F59" s="259">
        <v>645784301.64514029</v>
      </c>
      <c r="G59" s="259">
        <v>2841430279.8044462</v>
      </c>
      <c r="H59" s="260">
        <v>695476893.75744867</v>
      </c>
      <c r="I59" s="259">
        <v>279996331.36184818</v>
      </c>
      <c r="J59" s="259">
        <v>415480562.39560044</v>
      </c>
      <c r="K59" s="259">
        <v>2145953386.0469992</v>
      </c>
      <c r="L59" s="262">
        <v>167539186.14567196</v>
      </c>
    </row>
    <row r="60" spans="2:12" s="127" customFormat="1">
      <c r="B60" s="245">
        <v>56</v>
      </c>
      <c r="C60" s="246" t="s">
        <v>11</v>
      </c>
      <c r="D60" s="259">
        <v>2273514360.9821472</v>
      </c>
      <c r="E60" s="259">
        <v>2101208478.6654603</v>
      </c>
      <c r="F60" s="259">
        <v>376303330.95348966</v>
      </c>
      <c r="G60" s="259">
        <v>1724905147.7119699</v>
      </c>
      <c r="H60" s="260">
        <v>359611524.6494</v>
      </c>
      <c r="I60" s="259">
        <v>130758664.51000009</v>
      </c>
      <c r="J60" s="259">
        <v>228852860.13939992</v>
      </c>
      <c r="K60" s="259">
        <v>1365293623.0625701</v>
      </c>
      <c r="L60" s="262">
        <v>77744636.179999992</v>
      </c>
    </row>
    <row r="61" spans="2:12" s="127" customFormat="1">
      <c r="B61" s="245">
        <v>57</v>
      </c>
      <c r="C61" s="246" t="s">
        <v>50</v>
      </c>
      <c r="D61" s="259">
        <v>1736385225.130861</v>
      </c>
      <c r="E61" s="259">
        <v>1590215649.1330783</v>
      </c>
      <c r="F61" s="259">
        <v>272002448.89490002</v>
      </c>
      <c r="G61" s="260">
        <v>1318213200.2381794</v>
      </c>
      <c r="H61" s="263">
        <v>325674941.87199986</v>
      </c>
      <c r="I61" s="259">
        <v>147128018.32999989</v>
      </c>
      <c r="J61" s="259">
        <v>178546923.54199997</v>
      </c>
      <c r="K61" s="259">
        <v>992538258.36617935</v>
      </c>
      <c r="L61" s="262">
        <v>87848686.769999996</v>
      </c>
    </row>
    <row r="62" spans="2:12" s="127" customFormat="1">
      <c r="B62" s="245">
        <v>58</v>
      </c>
      <c r="C62" s="246" t="s">
        <v>30</v>
      </c>
      <c r="D62" s="259">
        <v>2023400751.2493382</v>
      </c>
      <c r="E62" s="259">
        <v>1867075927.2647576</v>
      </c>
      <c r="F62" s="259">
        <v>297544814.09369981</v>
      </c>
      <c r="G62" s="259">
        <v>1569531113.1710594</v>
      </c>
      <c r="H62" s="260">
        <v>405185563.73357975</v>
      </c>
      <c r="I62" s="259">
        <v>163753007.26499996</v>
      </c>
      <c r="J62" s="259">
        <v>241432556.4685798</v>
      </c>
      <c r="K62" s="259">
        <v>1164345549.4374781</v>
      </c>
      <c r="L62" s="262">
        <v>97798313.319999948</v>
      </c>
    </row>
    <row r="63" spans="2:12" s="127" customFormat="1">
      <c r="B63" s="245">
        <v>59</v>
      </c>
      <c r="C63" s="246" t="s">
        <v>24</v>
      </c>
      <c r="D63" s="259">
        <v>14755545996.866892</v>
      </c>
      <c r="E63" s="259">
        <v>13578578415.188726</v>
      </c>
      <c r="F63" s="259">
        <v>2105042600.5138083</v>
      </c>
      <c r="G63" s="259">
        <v>11473535814.674931</v>
      </c>
      <c r="H63" s="260">
        <v>3095543837.589571</v>
      </c>
      <c r="I63" s="259">
        <v>1261173953.4200003</v>
      </c>
      <c r="J63" s="259">
        <v>1834369884.1695709</v>
      </c>
      <c r="K63" s="259">
        <v>8377991977.0853453</v>
      </c>
      <c r="L63" s="262">
        <v>743125960.93999994</v>
      </c>
    </row>
    <row r="64" spans="2:12" s="127" customFormat="1">
      <c r="B64" s="245">
        <v>60</v>
      </c>
      <c r="C64" s="246" t="s">
        <v>51</v>
      </c>
      <c r="D64" s="259">
        <v>1781240648.6985683</v>
      </c>
      <c r="E64" s="259">
        <v>1623209206.6616836</v>
      </c>
      <c r="F64" s="259">
        <v>281430624.44558197</v>
      </c>
      <c r="G64" s="259">
        <v>1341778582.2161002</v>
      </c>
      <c r="H64" s="260">
        <v>341217070.40830028</v>
      </c>
      <c r="I64" s="259">
        <v>136159171.97000012</v>
      </c>
      <c r="J64" s="259">
        <v>205057898.43830013</v>
      </c>
      <c r="K64" s="259">
        <v>1000561511.8078011</v>
      </c>
      <c r="L64" s="262">
        <v>80274154.510000005</v>
      </c>
    </row>
    <row r="65" spans="2:12" s="127" customFormat="1">
      <c r="B65" s="245">
        <v>61</v>
      </c>
      <c r="C65" s="246" t="s">
        <v>19</v>
      </c>
      <c r="D65" s="259">
        <v>1656161667.1821921</v>
      </c>
      <c r="E65" s="259">
        <v>1522337729.4825325</v>
      </c>
      <c r="F65" s="259">
        <v>237118465.5094001</v>
      </c>
      <c r="G65" s="259">
        <v>1285219263.9731321</v>
      </c>
      <c r="H65" s="260">
        <v>313141033.01479995</v>
      </c>
      <c r="I65" s="259">
        <v>125715812.38500002</v>
      </c>
      <c r="J65" s="259">
        <v>187425220.6297999</v>
      </c>
      <c r="K65" s="259">
        <v>972078230.95833254</v>
      </c>
      <c r="L65" s="262">
        <v>74978383.009999916</v>
      </c>
    </row>
    <row r="66" spans="2:12" s="127" customFormat="1">
      <c r="B66" s="245">
        <v>62</v>
      </c>
      <c r="C66" s="246" t="s">
        <v>20</v>
      </c>
      <c r="D66" s="259">
        <v>2420922061.2990284</v>
      </c>
      <c r="E66" s="259">
        <v>2257716065.6222296</v>
      </c>
      <c r="F66" s="259">
        <v>358116583.59300011</v>
      </c>
      <c r="G66" s="259">
        <v>1899599482.0292306</v>
      </c>
      <c r="H66" s="260">
        <v>426098463.69199979</v>
      </c>
      <c r="I66" s="259">
        <v>175172787.42000005</v>
      </c>
      <c r="J66" s="259">
        <v>250925676.27199972</v>
      </c>
      <c r="K66" s="259">
        <v>1473501018.3372302</v>
      </c>
      <c r="L66" s="262">
        <v>104284625.92999999</v>
      </c>
    </row>
    <row r="67" spans="2:12" s="127" customFormat="1">
      <c r="B67" s="245">
        <v>63</v>
      </c>
      <c r="C67" s="246" t="s">
        <v>31</v>
      </c>
      <c r="D67" s="259">
        <v>1776021755.0277402</v>
      </c>
      <c r="E67" s="259">
        <v>1649473254.8695817</v>
      </c>
      <c r="F67" s="259">
        <v>226306755.92698994</v>
      </c>
      <c r="G67" s="259">
        <v>1423166498.9425905</v>
      </c>
      <c r="H67" s="260">
        <v>382281594.26969999</v>
      </c>
      <c r="I67" s="259">
        <v>158277748.17920002</v>
      </c>
      <c r="J67" s="259">
        <v>224003846.09049997</v>
      </c>
      <c r="K67" s="259">
        <v>1040884904.6728895</v>
      </c>
      <c r="L67" s="262">
        <v>96546653.206800029</v>
      </c>
    </row>
    <row r="68" spans="2:12" s="127" customFormat="1">
      <c r="B68" s="245">
        <v>64</v>
      </c>
      <c r="C68" s="246" t="s">
        <v>52</v>
      </c>
      <c r="D68" s="259">
        <v>1905434792.8892004</v>
      </c>
      <c r="E68" s="259">
        <v>1767540839.0267007</v>
      </c>
      <c r="F68" s="259">
        <v>272347639.58910012</v>
      </c>
      <c r="G68" s="259">
        <v>1495193199.4376009</v>
      </c>
      <c r="H68" s="260">
        <v>382933116.91479993</v>
      </c>
      <c r="I68" s="259">
        <v>158760962.14999986</v>
      </c>
      <c r="J68" s="259">
        <v>224172154.76480007</v>
      </c>
      <c r="K68" s="259">
        <v>1112260082.5227988</v>
      </c>
      <c r="L68" s="262">
        <v>93567621.649999991</v>
      </c>
    </row>
    <row r="69" spans="2:12" s="127" customFormat="1">
      <c r="B69" s="245">
        <v>65</v>
      </c>
      <c r="C69" s="246" t="s">
        <v>12</v>
      </c>
      <c r="D69" s="259">
        <v>838522539.91198123</v>
      </c>
      <c r="E69" s="259">
        <v>779910111.55268109</v>
      </c>
      <c r="F69" s="259">
        <v>135028011.99923086</v>
      </c>
      <c r="G69" s="260">
        <v>644882099.55344963</v>
      </c>
      <c r="H69" s="263">
        <v>152082219.21496999</v>
      </c>
      <c r="I69" s="259">
        <v>58002386.470000021</v>
      </c>
      <c r="J69" s="259">
        <v>94079832.744969979</v>
      </c>
      <c r="K69" s="259">
        <v>492799880.33848035</v>
      </c>
      <c r="L69" s="262">
        <v>33907484.729999989</v>
      </c>
    </row>
    <row r="70" spans="2:12" s="127" customFormat="1">
      <c r="B70" s="245">
        <v>66</v>
      </c>
      <c r="C70" s="246" t="s">
        <v>6</v>
      </c>
      <c r="D70" s="259">
        <v>859367959.45200062</v>
      </c>
      <c r="E70" s="259">
        <v>801684063.82089949</v>
      </c>
      <c r="F70" s="259">
        <v>123581122.29664004</v>
      </c>
      <c r="G70" s="259">
        <v>678102941.52425981</v>
      </c>
      <c r="H70" s="260">
        <v>128639774.95799999</v>
      </c>
      <c r="I70" s="259">
        <v>51372612.089999974</v>
      </c>
      <c r="J70" s="259">
        <v>77267162.868000016</v>
      </c>
      <c r="K70" s="259">
        <v>549463166.56626022</v>
      </c>
      <c r="L70" s="262">
        <v>30083825.03000002</v>
      </c>
    </row>
    <row r="71" spans="2:12" s="127" customFormat="1">
      <c r="B71" s="245">
        <v>67</v>
      </c>
      <c r="C71" s="246" t="s">
        <v>7</v>
      </c>
      <c r="D71" s="259">
        <v>373656429.11240023</v>
      </c>
      <c r="E71" s="259">
        <v>336440218.48359996</v>
      </c>
      <c r="F71" s="259">
        <v>68132241.722489968</v>
      </c>
      <c r="G71" s="259">
        <v>268307976.76111007</v>
      </c>
      <c r="H71" s="260">
        <v>54040327.702499956</v>
      </c>
      <c r="I71" s="259">
        <v>18965414.870000001</v>
      </c>
      <c r="J71" s="259">
        <v>35074912.832499959</v>
      </c>
      <c r="K71" s="259">
        <v>214267649.05860993</v>
      </c>
      <c r="L71" s="262">
        <v>11073176.959999999</v>
      </c>
    </row>
    <row r="72" spans="2:12" s="127" customFormat="1">
      <c r="B72" s="245">
        <v>68</v>
      </c>
      <c r="C72" s="246" t="s">
        <v>53</v>
      </c>
      <c r="D72" s="259">
        <v>544281421.48159993</v>
      </c>
      <c r="E72" s="259">
        <v>492643238.78749985</v>
      </c>
      <c r="F72" s="259">
        <v>88745142.83799994</v>
      </c>
      <c r="G72" s="259">
        <v>403898095.94949991</v>
      </c>
      <c r="H72" s="260">
        <v>113399595.79300001</v>
      </c>
      <c r="I72" s="259">
        <v>40717732.100000001</v>
      </c>
      <c r="J72" s="259">
        <v>72681863.693000019</v>
      </c>
      <c r="K72" s="259">
        <v>290498500.1564998</v>
      </c>
      <c r="L72" s="262">
        <v>23766764.850000001</v>
      </c>
    </row>
    <row r="73" spans="2:12" s="127" customFormat="1">
      <c r="B73" s="245">
        <v>69</v>
      </c>
      <c r="C73" s="246" t="s">
        <v>54</v>
      </c>
      <c r="D73" s="259">
        <v>1239852734.2567096</v>
      </c>
      <c r="E73" s="259">
        <v>1124894149.4278398</v>
      </c>
      <c r="F73" s="259">
        <v>202842802.3749001</v>
      </c>
      <c r="G73" s="259">
        <v>922051347.05294013</v>
      </c>
      <c r="H73" s="260">
        <v>210560020.02680004</v>
      </c>
      <c r="I73" s="259">
        <v>75083209.690000042</v>
      </c>
      <c r="J73" s="259">
        <v>135476810.33680001</v>
      </c>
      <c r="K73" s="259">
        <v>711491327.02613997</v>
      </c>
      <c r="L73" s="262">
        <v>44109834.30500003</v>
      </c>
    </row>
    <row r="74" spans="2:12" s="127" customFormat="1">
      <c r="B74" s="245">
        <v>70</v>
      </c>
      <c r="C74" s="246" t="s">
        <v>55</v>
      </c>
      <c r="D74" s="259">
        <v>256217999.86813992</v>
      </c>
      <c r="E74" s="259">
        <v>233984197.13599989</v>
      </c>
      <c r="F74" s="259">
        <v>43174369.217000015</v>
      </c>
      <c r="G74" s="259">
        <v>190809827.91900009</v>
      </c>
      <c r="H74" s="260">
        <v>40839805.333999984</v>
      </c>
      <c r="I74" s="259">
        <v>16495823.289999994</v>
      </c>
      <c r="J74" s="259">
        <v>24343982.043999992</v>
      </c>
      <c r="K74" s="259">
        <v>149970022.58499998</v>
      </c>
      <c r="L74" s="262">
        <v>9448137.9099999983</v>
      </c>
    </row>
    <row r="75" spans="2:12" s="127" customFormat="1">
      <c r="B75" s="245">
        <v>71</v>
      </c>
      <c r="C75" s="246" t="s">
        <v>56</v>
      </c>
      <c r="D75" s="259">
        <v>728275795.64190066</v>
      </c>
      <c r="E75" s="259">
        <v>668783401.96089947</v>
      </c>
      <c r="F75" s="259">
        <v>111863637.11300014</v>
      </c>
      <c r="G75" s="259">
        <v>556919764.84789956</v>
      </c>
      <c r="H75" s="260">
        <v>102946241.71499997</v>
      </c>
      <c r="I75" s="259">
        <v>41296518.629999988</v>
      </c>
      <c r="J75" s="259">
        <v>61649723.084999986</v>
      </c>
      <c r="K75" s="259">
        <v>453973523.13289988</v>
      </c>
      <c r="L75" s="262">
        <v>24187345.019999988</v>
      </c>
    </row>
    <row r="76" spans="2:12" s="127" customFormat="1">
      <c r="B76" s="245">
        <v>72</v>
      </c>
      <c r="C76" s="246" t="s">
        <v>32</v>
      </c>
      <c r="D76" s="259">
        <v>386368354.26504987</v>
      </c>
      <c r="E76" s="259">
        <v>355032110.95284981</v>
      </c>
      <c r="F76" s="259">
        <v>55171984.353849985</v>
      </c>
      <c r="G76" s="259">
        <v>299860126.59899974</v>
      </c>
      <c r="H76" s="260">
        <v>79084286.501499921</v>
      </c>
      <c r="I76" s="259">
        <v>33998402.099999987</v>
      </c>
      <c r="J76" s="259">
        <v>45085884.401499942</v>
      </c>
      <c r="K76" s="259">
        <v>220775840.09750021</v>
      </c>
      <c r="L76" s="262">
        <v>20259271.250000015</v>
      </c>
    </row>
    <row r="77" spans="2:12" s="127" customFormat="1">
      <c r="B77" s="245">
        <v>73</v>
      </c>
      <c r="C77" s="246" t="s">
        <v>33</v>
      </c>
      <c r="D77" s="259">
        <v>583638615.46374011</v>
      </c>
      <c r="E77" s="259">
        <v>535227105.33804011</v>
      </c>
      <c r="F77" s="259">
        <v>79228578.795000032</v>
      </c>
      <c r="G77" s="260">
        <v>455998526.54303992</v>
      </c>
      <c r="H77" s="263">
        <v>112350147.93000004</v>
      </c>
      <c r="I77" s="259">
        <v>44895487.215000011</v>
      </c>
      <c r="J77" s="259">
        <v>67454660.715000018</v>
      </c>
      <c r="K77" s="259">
        <v>343648378.61303973</v>
      </c>
      <c r="L77" s="262">
        <v>26292911.025000002</v>
      </c>
    </row>
    <row r="78" spans="2:12" s="127" customFormat="1" ht="14.25" thickBot="1">
      <c r="B78" s="245">
        <v>74</v>
      </c>
      <c r="C78" s="246" t="s">
        <v>34</v>
      </c>
      <c r="D78" s="259">
        <v>275191728.28326994</v>
      </c>
      <c r="E78" s="259">
        <v>253252730.12547013</v>
      </c>
      <c r="F78" s="259">
        <v>30237726.403999962</v>
      </c>
      <c r="G78" s="259">
        <v>223015003.72147042</v>
      </c>
      <c r="H78" s="264">
        <v>65354101.126999989</v>
      </c>
      <c r="I78" s="259">
        <v>25759905.449999992</v>
      </c>
      <c r="J78" s="259">
        <v>39594195.677000001</v>
      </c>
      <c r="K78" s="259">
        <v>157660902.59446993</v>
      </c>
      <c r="L78" s="262">
        <v>15228816.850000011</v>
      </c>
    </row>
    <row r="79" spans="2:12" s="127" customFormat="1" ht="14.25" thickTop="1">
      <c r="B79" s="351" t="s">
        <v>0</v>
      </c>
      <c r="C79" s="352"/>
      <c r="D79" s="232">
        <f>'ポテンシャル(金額)'!E3</f>
        <v>257205113.11124459</v>
      </c>
      <c r="E79" s="232">
        <f>'ポテンシャル(金額)'!E4</f>
        <v>236373343.15871707</v>
      </c>
      <c r="F79" s="232">
        <f>'ポテンシャル(金額)'!D7</f>
        <v>38698572.738625392</v>
      </c>
      <c r="G79" s="232">
        <f>'ポテンシャル(金額)'!D11</f>
        <v>197674770.42009157</v>
      </c>
      <c r="H79" s="233">
        <f>'ポテンシャル(金額)'!G11</f>
        <v>47849170.216296516</v>
      </c>
      <c r="I79" s="232">
        <f>'ポテンシャル(金額)'!J10</f>
        <v>19227550.549694888</v>
      </c>
      <c r="J79" s="232">
        <f>'ポテンシャル(金額)'!J13</f>
        <v>28621619.666601557</v>
      </c>
      <c r="K79" s="232">
        <f>'ポテンシャル(金額)'!G16</f>
        <v>149825600.20379499</v>
      </c>
      <c r="L79" s="147">
        <f>'ポテンシャル(金額)'!M10</f>
        <v>11382578.835834967</v>
      </c>
    </row>
    <row r="80" spans="2:12" s="127" customFormat="1">
      <c r="H80" s="128"/>
    </row>
  </sheetData>
  <mergeCells count="10">
    <mergeCell ref="B79:C79"/>
    <mergeCell ref="H3:H4"/>
    <mergeCell ref="K3:K4"/>
    <mergeCell ref="L3:L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66" fitToWidth="0" fitToHeight="0" orientation="portrait" r:id="rId1"/>
  <headerFooter>
    <oddHeader>&amp;R&amp;"ＭＳ 明朝,標準"&amp;12 2-11.ジェネリック医薬品分析</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0"/>
  <sheetViews>
    <sheetView showGridLines="0" zoomScaleNormal="100" zoomScaleSheetLayoutView="100" workbookViewId="0"/>
  </sheetViews>
  <sheetFormatPr defaultColWidth="7.625" defaultRowHeight="15.75" customHeight="1"/>
  <cols>
    <col min="1" max="1" width="4.625" style="40" customWidth="1"/>
    <col min="2" max="2" width="5.5" style="47" customWidth="1"/>
    <col min="3" max="4" width="8.75" style="40" customWidth="1"/>
    <col min="5" max="5" width="4.875" style="40" customWidth="1"/>
    <col min="6" max="6" width="7.625" style="40" customWidth="1"/>
    <col min="7" max="7" width="4.875" style="40" customWidth="1"/>
    <col min="8" max="9" width="7.625" style="40" customWidth="1"/>
    <col min="10" max="10" width="4.875" style="40" customWidth="1"/>
    <col min="11" max="11" width="7.625" style="40" customWidth="1"/>
    <col min="12" max="12" width="5.5" style="40" customWidth="1"/>
    <col min="13" max="13" width="7.625" style="40" customWidth="1"/>
    <col min="14" max="14" width="4.75" style="40" customWidth="1"/>
    <col min="15" max="15" width="3.375" style="40" customWidth="1"/>
    <col min="16" max="18" width="7.625" style="40" customWidth="1"/>
    <col min="19" max="19" width="3.375" style="40" customWidth="1"/>
    <col min="20" max="20" width="3.125" style="40" customWidth="1"/>
    <col min="21" max="21" width="4.25" style="40" customWidth="1"/>
    <col min="22" max="22" width="3.25" style="40" customWidth="1"/>
    <col min="23" max="16384" width="7.625" style="40"/>
  </cols>
  <sheetData>
    <row r="1" spans="1:21" ht="15.75" customHeight="1">
      <c r="A1" s="39" t="s">
        <v>202</v>
      </c>
      <c r="B1" s="40"/>
      <c r="C1" s="41"/>
      <c r="D1" s="41"/>
      <c r="E1" s="41"/>
      <c r="F1" s="42"/>
      <c r="G1" s="43"/>
      <c r="H1" s="42"/>
      <c r="I1" s="42"/>
      <c r="J1" s="42"/>
      <c r="K1" s="42"/>
      <c r="L1" s="42"/>
      <c r="M1" s="42"/>
      <c r="N1" s="42"/>
      <c r="O1" s="42"/>
      <c r="P1" s="42"/>
      <c r="Q1" s="42"/>
      <c r="R1" s="42"/>
      <c r="S1" s="42"/>
      <c r="T1" s="44"/>
      <c r="U1" s="45"/>
    </row>
    <row r="2" spans="1:21" ht="15.75" customHeight="1">
      <c r="A2" s="40" t="s">
        <v>149</v>
      </c>
      <c r="B2" s="39"/>
      <c r="C2" s="41"/>
      <c r="D2" s="41"/>
      <c r="E2" s="41"/>
      <c r="F2" s="42"/>
      <c r="G2" s="43"/>
      <c r="H2" s="42"/>
      <c r="I2" s="42"/>
      <c r="J2" s="42"/>
      <c r="K2" s="42"/>
      <c r="L2" s="42"/>
      <c r="M2" s="42"/>
      <c r="N2" s="42"/>
      <c r="O2" s="42"/>
      <c r="P2" s="42"/>
      <c r="Q2" s="42"/>
      <c r="R2" s="42"/>
      <c r="S2" s="42"/>
      <c r="T2" s="44"/>
      <c r="U2" s="45"/>
    </row>
    <row r="3" spans="1:21" ht="15.75" customHeight="1">
      <c r="B3" s="236" t="s">
        <v>170</v>
      </c>
      <c r="C3" s="185"/>
      <c r="D3" s="186"/>
      <c r="E3" s="378">
        <v>6453617346.566</v>
      </c>
      <c r="F3" s="378"/>
      <c r="G3" s="187"/>
      <c r="H3" s="187"/>
      <c r="I3" s="187"/>
      <c r="J3" s="187"/>
      <c r="K3" s="187"/>
      <c r="L3" s="187"/>
      <c r="M3" s="187"/>
      <c r="N3" s="188"/>
      <c r="O3" s="188"/>
      <c r="P3" s="187"/>
      <c r="Q3" s="188"/>
      <c r="R3" s="188"/>
      <c r="S3" s="187"/>
      <c r="T3" s="189"/>
      <c r="U3" s="114"/>
    </row>
    <row r="4" spans="1:21" ht="15.75" customHeight="1">
      <c r="B4" s="190"/>
      <c r="C4" s="236" t="s">
        <v>171</v>
      </c>
      <c r="D4" s="185"/>
      <c r="E4" s="379">
        <v>5503841955.1332893</v>
      </c>
      <c r="F4" s="379"/>
      <c r="G4" s="187"/>
      <c r="H4" s="191"/>
      <c r="I4" s="187"/>
      <c r="J4" s="185"/>
      <c r="K4" s="185"/>
      <c r="L4" s="185"/>
      <c r="M4" s="185"/>
      <c r="N4" s="192"/>
      <c r="O4" s="192"/>
      <c r="P4" s="192"/>
      <c r="Q4" s="192"/>
      <c r="R4" s="192"/>
      <c r="S4" s="192"/>
      <c r="T4" s="193" t="s">
        <v>98</v>
      </c>
      <c r="U4" s="115"/>
    </row>
    <row r="5" spans="1:21" ht="15.75" customHeight="1" thickBot="1">
      <c r="B5" s="190"/>
      <c r="C5" s="190"/>
      <c r="D5" s="194"/>
      <c r="E5" s="194"/>
      <c r="F5" s="194"/>
      <c r="G5" s="194"/>
      <c r="H5" s="195"/>
      <c r="I5" s="195"/>
      <c r="J5" s="195"/>
      <c r="K5" s="195"/>
      <c r="L5" s="195"/>
      <c r="M5" s="195"/>
      <c r="N5" s="195"/>
      <c r="O5" s="195"/>
      <c r="P5" s="195"/>
      <c r="Q5" s="195"/>
      <c r="R5" s="195"/>
      <c r="S5" s="195"/>
      <c r="T5" s="196"/>
      <c r="U5" s="115"/>
    </row>
    <row r="6" spans="1:21" ht="15.75" customHeight="1">
      <c r="B6" s="190"/>
      <c r="C6" s="190"/>
      <c r="D6" s="375" t="s">
        <v>99</v>
      </c>
      <c r="E6" s="376"/>
      <c r="F6" s="377"/>
      <c r="G6" s="197"/>
      <c r="H6" s="195"/>
      <c r="I6" s="195"/>
      <c r="J6" s="195"/>
      <c r="K6" s="195"/>
      <c r="L6" s="195"/>
      <c r="M6" s="198"/>
      <c r="N6" s="194"/>
      <c r="O6" s="194"/>
      <c r="P6" s="199" t="s">
        <v>100</v>
      </c>
      <c r="Q6" s="200"/>
      <c r="R6" s="201"/>
      <c r="S6" s="194"/>
      <c r="T6" s="196"/>
      <c r="U6" s="115"/>
    </row>
    <row r="7" spans="1:21" ht="15.75" customHeight="1">
      <c r="B7" s="190"/>
      <c r="C7" s="190"/>
      <c r="D7" s="202"/>
      <c r="E7" s="203"/>
      <c r="F7" s="204"/>
      <c r="G7" s="197"/>
      <c r="H7" s="195"/>
      <c r="I7" s="195"/>
      <c r="J7" s="195"/>
      <c r="K7" s="195"/>
      <c r="L7" s="195"/>
      <c r="M7" s="198"/>
      <c r="N7" s="194"/>
      <c r="O7" s="194"/>
      <c r="P7" s="205"/>
      <c r="Q7" s="194"/>
      <c r="R7" s="206"/>
      <c r="S7" s="194"/>
      <c r="T7" s="196"/>
      <c r="U7" s="115"/>
    </row>
    <row r="8" spans="1:21" ht="15.75" customHeight="1">
      <c r="B8" s="190"/>
      <c r="C8" s="190"/>
      <c r="D8" s="323">
        <v>1932464997.8884699</v>
      </c>
      <c r="E8" s="363"/>
      <c r="F8" s="324"/>
      <c r="G8" s="237">
        <v>0.35111200751070087</v>
      </c>
      <c r="H8" s="195"/>
      <c r="I8" s="195"/>
      <c r="J8" s="195"/>
      <c r="K8" s="195"/>
      <c r="L8" s="195"/>
      <c r="M8" s="198"/>
      <c r="N8" s="194"/>
      <c r="O8" s="194"/>
      <c r="P8" s="390">
        <v>1932464997.8884699</v>
      </c>
      <c r="Q8" s="365"/>
      <c r="R8" s="391"/>
      <c r="S8" s="372">
        <v>0.71653204596749898</v>
      </c>
      <c r="T8" s="373"/>
      <c r="U8" s="115"/>
    </row>
    <row r="9" spans="1:21" ht="15.75" customHeight="1">
      <c r="B9" s="190"/>
      <c r="C9" s="190"/>
      <c r="D9" s="392"/>
      <c r="E9" s="393"/>
      <c r="F9" s="394"/>
      <c r="G9" s="194"/>
      <c r="H9" s="367" t="s">
        <v>101</v>
      </c>
      <c r="I9" s="368"/>
      <c r="J9" s="207"/>
      <c r="K9" s="367" t="s">
        <v>230</v>
      </c>
      <c r="L9" s="395"/>
      <c r="M9" s="368"/>
      <c r="N9" s="208"/>
      <c r="O9" s="194"/>
      <c r="P9" s="397" t="s">
        <v>102</v>
      </c>
      <c r="Q9" s="398"/>
      <c r="R9" s="399"/>
      <c r="S9" s="194"/>
      <c r="T9" s="196"/>
      <c r="U9" s="115"/>
    </row>
    <row r="10" spans="1:21" ht="15.75" customHeight="1">
      <c r="B10" s="190"/>
      <c r="C10" s="190"/>
      <c r="D10" s="402" t="s">
        <v>103</v>
      </c>
      <c r="E10" s="403"/>
      <c r="F10" s="404"/>
      <c r="G10" s="194"/>
      <c r="H10" s="369"/>
      <c r="I10" s="370"/>
      <c r="J10" s="195"/>
      <c r="K10" s="369"/>
      <c r="L10" s="396"/>
      <c r="M10" s="370"/>
      <c r="N10" s="209"/>
      <c r="O10" s="194"/>
      <c r="P10" s="400"/>
      <c r="Q10" s="387"/>
      <c r="R10" s="401"/>
      <c r="S10" s="194"/>
      <c r="T10" s="196"/>
      <c r="U10" s="115"/>
    </row>
    <row r="11" spans="1:21" ht="15.75" customHeight="1" thickBot="1">
      <c r="B11" s="190"/>
      <c r="C11" s="190"/>
      <c r="D11" s="331">
        <v>3571376957.2448196</v>
      </c>
      <c r="E11" s="405"/>
      <c r="F11" s="332"/>
      <c r="G11" s="238">
        <v>0.64888799248929918</v>
      </c>
      <c r="H11" s="369"/>
      <c r="I11" s="370"/>
      <c r="J11" s="195"/>
      <c r="K11" s="323">
        <v>457672570.99026006</v>
      </c>
      <c r="L11" s="363"/>
      <c r="M11" s="324"/>
      <c r="N11" s="197">
        <v>8.3155107781283738E-2</v>
      </c>
      <c r="O11" s="194"/>
      <c r="P11" s="360">
        <v>457672570.99026006</v>
      </c>
      <c r="Q11" s="361"/>
      <c r="R11" s="362"/>
      <c r="S11" s="372">
        <v>0.16969883751228701</v>
      </c>
      <c r="T11" s="373"/>
      <c r="U11" s="115"/>
    </row>
    <row r="12" spans="1:21" ht="15.75" customHeight="1">
      <c r="B12" s="190"/>
      <c r="C12" s="190"/>
      <c r="D12" s="190"/>
      <c r="E12" s="194"/>
      <c r="F12" s="204"/>
      <c r="G12" s="197"/>
      <c r="H12" s="329">
        <v>764504396.24260998</v>
      </c>
      <c r="I12" s="330"/>
      <c r="J12" s="239">
        <v>0.13890376985290734</v>
      </c>
      <c r="K12" s="380" t="s">
        <v>104</v>
      </c>
      <c r="L12" s="381"/>
      <c r="M12" s="382"/>
      <c r="N12" s="195"/>
      <c r="O12" s="194"/>
      <c r="P12" s="386" t="s">
        <v>104</v>
      </c>
      <c r="Q12" s="387"/>
      <c r="R12" s="388"/>
      <c r="S12" s="194"/>
      <c r="T12" s="196"/>
      <c r="U12" s="115"/>
    </row>
    <row r="13" spans="1:21" ht="15.75" customHeight="1">
      <c r="B13" s="190"/>
      <c r="C13" s="190"/>
      <c r="D13" s="210"/>
      <c r="E13" s="197"/>
      <c r="F13" s="204"/>
      <c r="G13" s="194"/>
      <c r="H13" s="211"/>
      <c r="I13" s="212"/>
      <c r="J13" s="204"/>
      <c r="K13" s="383"/>
      <c r="L13" s="384"/>
      <c r="M13" s="385"/>
      <c r="N13" s="195"/>
      <c r="O13" s="194"/>
      <c r="P13" s="389"/>
      <c r="Q13" s="387"/>
      <c r="R13" s="388"/>
      <c r="S13" s="194"/>
      <c r="T13" s="196"/>
      <c r="U13" s="115"/>
    </row>
    <row r="14" spans="1:21" ht="15.75" customHeight="1">
      <c r="B14" s="190"/>
      <c r="C14" s="190"/>
      <c r="D14" s="210"/>
      <c r="E14" s="195"/>
      <c r="F14" s="213"/>
      <c r="G14" s="194"/>
      <c r="H14" s="190"/>
      <c r="I14" s="196"/>
      <c r="J14" s="195"/>
      <c r="K14" s="323">
        <v>306831825.25234997</v>
      </c>
      <c r="L14" s="363"/>
      <c r="M14" s="324"/>
      <c r="N14" s="197">
        <v>5.5748662071623614E-2</v>
      </c>
      <c r="O14" s="194"/>
      <c r="P14" s="364">
        <v>306831825.25234997</v>
      </c>
      <c r="Q14" s="365"/>
      <c r="R14" s="366"/>
      <c r="S14" s="374">
        <v>0.113769116520214</v>
      </c>
      <c r="T14" s="373"/>
      <c r="U14" s="115"/>
    </row>
    <row r="15" spans="1:21" ht="15.75" customHeight="1">
      <c r="B15" s="190"/>
      <c r="C15" s="190"/>
      <c r="D15" s="210"/>
      <c r="E15" s="195"/>
      <c r="F15" s="213"/>
      <c r="G15" s="194"/>
      <c r="H15" s="367" t="s">
        <v>105</v>
      </c>
      <c r="I15" s="368"/>
      <c r="J15" s="207"/>
      <c r="K15" s="195"/>
      <c r="L15" s="214"/>
      <c r="M15" s="195"/>
      <c r="N15" s="198"/>
      <c r="O15" s="194"/>
      <c r="P15" s="194"/>
      <c r="Q15" s="194"/>
      <c r="R15" s="194"/>
      <c r="S15" s="194"/>
      <c r="T15" s="196"/>
      <c r="U15" s="115"/>
    </row>
    <row r="16" spans="1:21" ht="13.5" customHeight="1">
      <c r="B16" s="190"/>
      <c r="C16" s="190"/>
      <c r="D16" s="210"/>
      <c r="E16" s="215"/>
      <c r="F16" s="216"/>
      <c r="G16" s="194"/>
      <c r="H16" s="369"/>
      <c r="I16" s="370"/>
      <c r="J16" s="215"/>
      <c r="K16" s="215"/>
      <c r="L16" s="214"/>
      <c r="M16" s="195"/>
      <c r="N16" s="198"/>
      <c r="O16" s="214"/>
      <c r="P16" s="214"/>
      <c r="Q16" s="214"/>
      <c r="R16" s="214"/>
      <c r="S16" s="214"/>
      <c r="T16" s="196"/>
      <c r="U16" s="115"/>
    </row>
    <row r="17" spans="2:22" s="46" customFormat="1" ht="13.5" customHeight="1">
      <c r="B17" s="190"/>
      <c r="C17" s="190"/>
      <c r="D17" s="210"/>
      <c r="E17" s="195"/>
      <c r="F17" s="213"/>
      <c r="G17" s="194"/>
      <c r="H17" s="329">
        <v>2806872561.0022101</v>
      </c>
      <c r="I17" s="330"/>
      <c r="J17" s="238">
        <v>0.50998422263639198</v>
      </c>
      <c r="K17" s="195"/>
      <c r="L17" s="195"/>
      <c r="M17" s="195"/>
      <c r="N17" s="198"/>
      <c r="O17" s="371" t="s">
        <v>106</v>
      </c>
      <c r="P17" s="371"/>
      <c r="Q17" s="371"/>
      <c r="R17" s="371"/>
      <c r="S17" s="371"/>
      <c r="T17" s="196"/>
      <c r="U17" s="115"/>
    </row>
    <row r="18" spans="2:22" s="45" customFormat="1" ht="13.5" customHeight="1">
      <c r="B18" s="190"/>
      <c r="C18" s="190"/>
      <c r="D18" s="210"/>
      <c r="E18" s="195"/>
      <c r="F18" s="213"/>
      <c r="G18" s="194"/>
      <c r="H18" s="173"/>
      <c r="I18" s="174"/>
      <c r="J18" s="197"/>
      <c r="K18" s="195"/>
      <c r="L18" s="195"/>
      <c r="M18" s="195"/>
      <c r="N18" s="198"/>
      <c r="O18" s="358" t="s">
        <v>107</v>
      </c>
      <c r="P18" s="359"/>
      <c r="Q18" s="217"/>
      <c r="R18" s="358" t="s">
        <v>108</v>
      </c>
      <c r="S18" s="359"/>
      <c r="T18" s="196"/>
      <c r="U18" s="115"/>
    </row>
    <row r="19" spans="2:22" s="50" customFormat="1" ht="18" customHeight="1">
      <c r="B19" s="190"/>
      <c r="C19" s="190"/>
      <c r="D19" s="210"/>
      <c r="E19" s="195"/>
      <c r="F19" s="213"/>
      <c r="G19" s="194"/>
      <c r="H19" s="173"/>
      <c r="I19" s="174"/>
      <c r="J19" s="197"/>
      <c r="K19" s="195"/>
      <c r="L19" s="195"/>
      <c r="M19" s="195"/>
      <c r="N19" s="198"/>
      <c r="O19" s="353">
        <v>0.71653204596749942</v>
      </c>
      <c r="P19" s="354"/>
      <c r="Q19" s="214"/>
      <c r="R19" s="353">
        <v>0.88623088347978596</v>
      </c>
      <c r="S19" s="354"/>
      <c r="T19" s="196"/>
      <c r="U19" s="115"/>
      <c r="V19" s="51"/>
    </row>
    <row r="20" spans="2:22" s="45" customFormat="1" ht="15" customHeight="1">
      <c r="B20" s="190"/>
      <c r="C20" s="190"/>
      <c r="D20" s="218"/>
      <c r="E20" s="219"/>
      <c r="F20" s="220"/>
      <c r="G20" s="221"/>
      <c r="H20" s="218"/>
      <c r="I20" s="222"/>
      <c r="J20" s="195"/>
      <c r="K20" s="195"/>
      <c r="L20" s="195"/>
      <c r="M20" s="195"/>
      <c r="N20" s="198"/>
      <c r="O20" s="355"/>
      <c r="P20" s="356"/>
      <c r="Q20" s="214"/>
      <c r="R20" s="355"/>
      <c r="S20" s="356"/>
      <c r="T20" s="196"/>
      <c r="U20" s="115"/>
    </row>
    <row r="21" spans="2:22" s="45" customFormat="1" ht="15" customHeight="1">
      <c r="B21" s="190"/>
      <c r="C21" s="223"/>
      <c r="D21" s="224"/>
      <c r="E21" s="224"/>
      <c r="F21" s="224"/>
      <c r="G21" s="224"/>
      <c r="H21" s="224"/>
      <c r="I21" s="224"/>
      <c r="J21" s="224"/>
      <c r="K21" s="224"/>
      <c r="L21" s="224"/>
      <c r="M21" s="224"/>
      <c r="N21" s="224"/>
      <c r="O21" s="357"/>
      <c r="P21" s="357"/>
      <c r="Q21" s="224"/>
      <c r="R21" s="357"/>
      <c r="S21" s="357"/>
      <c r="T21" s="220"/>
      <c r="U21" s="115"/>
    </row>
    <row r="22" spans="2:22" s="45" customFormat="1" ht="15" customHeight="1">
      <c r="B22" s="116"/>
      <c r="C22" s="117"/>
      <c r="D22" s="117"/>
      <c r="E22" s="117"/>
      <c r="F22" s="117"/>
      <c r="G22" s="117"/>
      <c r="H22" s="117"/>
      <c r="I22" s="117"/>
      <c r="J22" s="117"/>
      <c r="K22" s="117"/>
      <c r="L22" s="117"/>
      <c r="M22" s="117"/>
      <c r="N22" s="118"/>
      <c r="O22" s="118"/>
      <c r="P22" s="117"/>
      <c r="Q22" s="118"/>
      <c r="R22" s="118"/>
      <c r="S22" s="117"/>
      <c r="T22" s="119"/>
      <c r="U22" s="120"/>
    </row>
    <row r="23" spans="2:22" s="45" customFormat="1" ht="15" customHeight="1">
      <c r="B23" s="59" t="s">
        <v>237</v>
      </c>
      <c r="C23" s="48"/>
      <c r="D23" s="48"/>
      <c r="E23" s="48"/>
      <c r="F23" s="48"/>
      <c r="G23" s="48"/>
      <c r="H23" s="48"/>
      <c r="I23" s="48"/>
      <c r="J23" s="48"/>
      <c r="K23" s="48"/>
      <c r="L23" s="48"/>
      <c r="M23" s="48"/>
      <c r="N23" s="48"/>
      <c r="O23" s="48"/>
      <c r="P23" s="48"/>
      <c r="Q23" s="48"/>
      <c r="R23" s="48"/>
      <c r="S23" s="48"/>
      <c r="T23" s="48"/>
      <c r="U23" s="40"/>
    </row>
    <row r="24" spans="2:22" s="9" customFormat="1" ht="15" customHeight="1">
      <c r="B24" s="64" t="s">
        <v>130</v>
      </c>
      <c r="C24" s="8"/>
      <c r="D24" s="8"/>
      <c r="E24" s="8"/>
      <c r="F24" s="8"/>
      <c r="G24" s="8"/>
      <c r="H24" s="8"/>
      <c r="I24" s="8"/>
      <c r="J24" s="8"/>
      <c r="K24" s="8"/>
      <c r="L24" s="8"/>
      <c r="M24" s="8"/>
      <c r="N24" s="33"/>
      <c r="O24" s="33"/>
      <c r="P24" s="33"/>
      <c r="Q24" s="33"/>
      <c r="R24" s="33"/>
      <c r="S24" s="4"/>
      <c r="T24" s="4"/>
    </row>
    <row r="25" spans="2:22" s="45" customFormat="1" ht="15" customHeight="1">
      <c r="B25" s="67" t="s">
        <v>184</v>
      </c>
      <c r="C25" s="49"/>
      <c r="D25" s="49"/>
      <c r="E25" s="49"/>
      <c r="F25" s="49"/>
      <c r="G25" s="49"/>
      <c r="H25" s="49"/>
      <c r="I25" s="49"/>
      <c r="J25" s="49"/>
      <c r="K25" s="49"/>
      <c r="L25" s="49"/>
      <c r="M25" s="49"/>
      <c r="N25" s="49"/>
      <c r="O25" s="49"/>
      <c r="P25" s="49"/>
      <c r="Q25" s="49"/>
      <c r="R25" s="49"/>
      <c r="S25" s="39"/>
      <c r="T25" s="39"/>
      <c r="U25" s="46"/>
    </row>
    <row r="26" spans="2:22" s="45" customFormat="1" ht="15" customHeight="1">
      <c r="B26" s="67" t="s">
        <v>183</v>
      </c>
      <c r="C26" s="49"/>
      <c r="D26" s="49"/>
      <c r="E26" s="49"/>
      <c r="F26" s="49"/>
      <c r="G26" s="49"/>
      <c r="H26" s="49"/>
      <c r="I26" s="49"/>
      <c r="J26" s="49"/>
      <c r="K26" s="49"/>
      <c r="L26" s="49"/>
      <c r="M26" s="49"/>
      <c r="N26" s="49"/>
      <c r="O26" s="49"/>
      <c r="P26" s="49"/>
      <c r="Q26" s="49"/>
      <c r="R26" s="49"/>
      <c r="S26" s="39"/>
      <c r="T26" s="39"/>
      <c r="U26" s="46"/>
    </row>
    <row r="27" spans="2:22" s="9" customFormat="1" ht="15" customHeight="1">
      <c r="B27" s="65" t="s">
        <v>182</v>
      </c>
      <c r="C27" s="10"/>
      <c r="D27" s="10"/>
      <c r="E27" s="10"/>
      <c r="F27" s="10"/>
      <c r="G27" s="10"/>
      <c r="H27" s="10"/>
      <c r="I27" s="11"/>
      <c r="J27" s="34"/>
      <c r="K27" s="11"/>
      <c r="L27" s="11"/>
      <c r="M27" s="11"/>
      <c r="N27" s="11"/>
      <c r="O27" s="11"/>
      <c r="P27" s="11"/>
      <c r="Q27" s="11"/>
    </row>
    <row r="28" spans="2:22" s="9" customFormat="1" ht="15" customHeight="1">
      <c r="B28" s="65" t="s">
        <v>185</v>
      </c>
      <c r="C28" s="10"/>
      <c r="D28" s="10"/>
      <c r="E28" s="10"/>
      <c r="F28" s="10"/>
      <c r="G28" s="10"/>
      <c r="H28" s="10"/>
      <c r="I28" s="11"/>
      <c r="J28" s="34"/>
      <c r="K28" s="11"/>
      <c r="L28" s="11"/>
      <c r="M28" s="11"/>
      <c r="N28" s="11"/>
      <c r="O28" s="11"/>
      <c r="P28" s="11"/>
      <c r="Q28" s="11"/>
    </row>
    <row r="29" spans="2:22" s="45" customFormat="1" ht="15" customHeight="1">
      <c r="B29" s="121" t="s">
        <v>157</v>
      </c>
      <c r="C29" s="52"/>
      <c r="D29" s="52"/>
      <c r="E29" s="52"/>
      <c r="F29" s="52"/>
      <c r="G29" s="52"/>
      <c r="H29" s="52"/>
      <c r="I29" s="53"/>
      <c r="J29" s="53"/>
      <c r="K29" s="53"/>
      <c r="L29" s="53"/>
      <c r="M29" s="53"/>
      <c r="N29" s="53"/>
      <c r="O29" s="54"/>
      <c r="P29" s="54"/>
      <c r="Q29" s="55"/>
      <c r="R29" s="55"/>
      <c r="S29" s="55"/>
      <c r="T29" s="55"/>
      <c r="U29" s="55"/>
    </row>
    <row r="30" spans="2:22" s="45" customFormat="1" ht="15" customHeight="1">
      <c r="B30" s="121" t="s">
        <v>158</v>
      </c>
      <c r="C30" s="52"/>
      <c r="D30" s="52"/>
      <c r="E30" s="52"/>
      <c r="F30" s="52"/>
      <c r="G30" s="52"/>
      <c r="H30" s="52"/>
      <c r="I30" s="53"/>
      <c r="J30" s="53"/>
      <c r="K30" s="53"/>
      <c r="L30" s="53"/>
      <c r="M30" s="53"/>
      <c r="N30" s="53"/>
      <c r="O30" s="54"/>
      <c r="P30" s="54"/>
      <c r="Q30" s="55"/>
      <c r="R30" s="55"/>
      <c r="S30" s="55"/>
      <c r="T30" s="55"/>
      <c r="U30" s="55"/>
    </row>
    <row r="31" spans="2:22" s="45" customFormat="1" ht="15" customHeight="1">
      <c r="B31" s="121" t="s">
        <v>172</v>
      </c>
      <c r="C31" s="52"/>
      <c r="D31" s="52"/>
      <c r="E31" s="52"/>
      <c r="F31" s="52"/>
      <c r="G31" s="52"/>
      <c r="H31" s="52"/>
      <c r="I31" s="53"/>
      <c r="J31" s="53"/>
      <c r="K31" s="53"/>
      <c r="L31" s="53"/>
      <c r="M31" s="53"/>
      <c r="N31" s="53"/>
      <c r="O31" s="54"/>
      <c r="P31" s="54"/>
      <c r="Q31" s="55"/>
      <c r="R31" s="55"/>
      <c r="S31" s="55"/>
      <c r="T31" s="55"/>
      <c r="U31" s="55"/>
    </row>
    <row r="32" spans="2:22" s="45" customFormat="1" ht="15" customHeight="1">
      <c r="B32" s="123" t="s">
        <v>150</v>
      </c>
      <c r="C32" s="52"/>
      <c r="D32" s="52"/>
      <c r="E32" s="52"/>
      <c r="F32" s="122"/>
      <c r="G32" s="52"/>
      <c r="H32" s="52"/>
      <c r="I32" s="53"/>
      <c r="J32" s="53"/>
      <c r="K32" s="53"/>
      <c r="L32" s="53"/>
      <c r="M32" s="53"/>
      <c r="N32" s="53"/>
      <c r="O32" s="54"/>
      <c r="P32" s="54"/>
      <c r="Q32" s="55"/>
      <c r="R32" s="55"/>
      <c r="S32" s="55"/>
      <c r="T32" s="55"/>
      <c r="U32" s="55"/>
    </row>
    <row r="33" spans="2:21" s="45" customFormat="1" ht="15" customHeight="1">
      <c r="C33" s="52"/>
      <c r="D33" s="52"/>
      <c r="E33" s="52"/>
      <c r="F33" s="52"/>
      <c r="G33" s="52"/>
      <c r="H33" s="52"/>
      <c r="I33" s="53"/>
      <c r="J33" s="53"/>
      <c r="K33" s="53"/>
      <c r="L33" s="53"/>
      <c r="M33" s="53"/>
      <c r="N33" s="53"/>
      <c r="O33" s="54"/>
      <c r="P33" s="54"/>
      <c r="Q33" s="55"/>
      <c r="R33" s="55"/>
      <c r="S33" s="55"/>
      <c r="T33" s="55"/>
      <c r="U33" s="55"/>
    </row>
    <row r="34" spans="2:21" s="45" customFormat="1" ht="15" customHeight="1">
      <c r="B34" s="47"/>
      <c r="C34" s="40"/>
      <c r="D34" s="40"/>
      <c r="E34" s="40"/>
      <c r="F34" s="40"/>
      <c r="G34" s="40"/>
      <c r="H34" s="40"/>
      <c r="I34" s="40"/>
      <c r="J34" s="40"/>
      <c r="K34" s="40"/>
      <c r="L34" s="40"/>
      <c r="M34" s="40"/>
      <c r="N34" s="40"/>
      <c r="O34" s="40"/>
      <c r="P34" s="40"/>
      <c r="Q34" s="40"/>
      <c r="R34" s="40"/>
      <c r="S34" s="40"/>
      <c r="T34" s="40"/>
      <c r="U34" s="40"/>
    </row>
    <row r="35" spans="2:21" s="45" customFormat="1" ht="15" customHeight="1">
      <c r="B35" s="47"/>
      <c r="C35" s="40"/>
      <c r="D35" s="40"/>
      <c r="E35" s="40"/>
      <c r="F35" s="40"/>
      <c r="G35" s="40"/>
      <c r="H35" s="40"/>
      <c r="I35" s="40"/>
      <c r="J35" s="40"/>
      <c r="K35" s="40"/>
      <c r="L35" s="40"/>
      <c r="M35" s="40"/>
      <c r="N35" s="40"/>
      <c r="O35" s="40"/>
      <c r="P35" s="40"/>
      <c r="Q35" s="40"/>
      <c r="R35" s="40"/>
      <c r="S35" s="40"/>
      <c r="T35" s="40"/>
      <c r="U35" s="40"/>
    </row>
    <row r="36" spans="2:21" s="45" customFormat="1" ht="15" customHeight="1">
      <c r="B36" s="47"/>
      <c r="C36" s="40"/>
      <c r="D36" s="40"/>
      <c r="E36" s="40"/>
      <c r="F36" s="40"/>
      <c r="G36" s="40"/>
      <c r="H36" s="40"/>
      <c r="I36" s="40"/>
      <c r="J36" s="40"/>
      <c r="K36" s="40"/>
      <c r="L36" s="40"/>
      <c r="M36" s="40"/>
      <c r="N36" s="40"/>
      <c r="O36" s="40"/>
      <c r="P36" s="40"/>
      <c r="Q36" s="40"/>
      <c r="R36" s="40"/>
      <c r="S36" s="40"/>
      <c r="T36" s="40"/>
      <c r="U36" s="40"/>
    </row>
    <row r="37" spans="2:21" s="45" customFormat="1" ht="15" customHeight="1">
      <c r="B37" s="47"/>
      <c r="C37" s="40"/>
      <c r="D37" s="40"/>
      <c r="E37" s="40"/>
      <c r="F37" s="40"/>
      <c r="G37" s="40"/>
      <c r="H37" s="40"/>
      <c r="I37" s="40"/>
      <c r="J37" s="40"/>
      <c r="K37" s="40"/>
      <c r="L37" s="40"/>
      <c r="M37" s="40"/>
      <c r="N37" s="40"/>
      <c r="O37" s="40"/>
      <c r="P37" s="40"/>
      <c r="Q37" s="40"/>
      <c r="R37" s="40"/>
      <c r="S37" s="40"/>
      <c r="T37" s="40"/>
      <c r="U37" s="40"/>
    </row>
    <row r="38" spans="2:21" s="45" customFormat="1" ht="15" customHeight="1">
      <c r="B38" s="47"/>
      <c r="C38" s="40"/>
      <c r="D38" s="40"/>
      <c r="E38" s="40"/>
      <c r="F38" s="40"/>
      <c r="G38" s="40"/>
      <c r="H38" s="40"/>
      <c r="I38" s="40"/>
      <c r="J38" s="40"/>
      <c r="K38" s="40"/>
      <c r="L38" s="40"/>
      <c r="M38" s="40"/>
      <c r="N38" s="40"/>
      <c r="O38" s="40"/>
      <c r="P38" s="40"/>
      <c r="Q38" s="40"/>
      <c r="R38" s="40"/>
      <c r="S38" s="40"/>
      <c r="T38" s="40"/>
      <c r="U38" s="40"/>
    </row>
    <row r="39" spans="2:21" s="45" customFormat="1" ht="15" customHeight="1">
      <c r="B39" s="47"/>
      <c r="C39" s="40"/>
      <c r="D39" s="40"/>
      <c r="E39" s="40"/>
      <c r="F39" s="40"/>
      <c r="G39" s="40"/>
      <c r="H39" s="40"/>
      <c r="I39" s="40"/>
      <c r="J39" s="40"/>
      <c r="K39" s="40"/>
      <c r="L39" s="40"/>
      <c r="M39" s="40"/>
      <c r="N39" s="40"/>
      <c r="O39" s="40"/>
      <c r="P39" s="40"/>
      <c r="Q39" s="40"/>
      <c r="R39" s="40"/>
      <c r="S39" s="40"/>
      <c r="T39" s="40"/>
      <c r="U39" s="40"/>
    </row>
    <row r="40" spans="2:21" s="45" customFormat="1" ht="15" customHeight="1">
      <c r="B40" s="47"/>
      <c r="C40" s="40"/>
      <c r="D40" s="40"/>
      <c r="E40" s="40"/>
      <c r="F40" s="40"/>
      <c r="G40" s="40"/>
      <c r="H40" s="40"/>
      <c r="I40" s="40"/>
      <c r="J40" s="40"/>
      <c r="K40" s="40"/>
      <c r="L40" s="40"/>
      <c r="M40" s="40"/>
      <c r="N40" s="40"/>
      <c r="O40" s="40"/>
      <c r="P40" s="40"/>
      <c r="Q40" s="40"/>
      <c r="R40" s="40"/>
      <c r="S40" s="40"/>
      <c r="T40" s="40"/>
      <c r="U40" s="40"/>
    </row>
    <row r="41" spans="2:21" s="45" customFormat="1" ht="15" customHeight="1">
      <c r="B41" s="47"/>
      <c r="C41" s="40"/>
      <c r="D41" s="40"/>
      <c r="E41" s="40"/>
      <c r="F41" s="40"/>
      <c r="G41" s="40"/>
      <c r="H41" s="40"/>
      <c r="I41" s="40"/>
      <c r="J41" s="40"/>
      <c r="K41" s="40"/>
      <c r="L41" s="40"/>
      <c r="M41" s="40"/>
      <c r="N41" s="40"/>
      <c r="O41" s="40"/>
      <c r="P41" s="40"/>
      <c r="Q41" s="40"/>
      <c r="R41" s="40"/>
      <c r="S41" s="40"/>
      <c r="T41" s="40"/>
      <c r="U41" s="40"/>
    </row>
    <row r="42" spans="2:21" s="45" customFormat="1" ht="15" customHeight="1">
      <c r="B42" s="47"/>
      <c r="C42" s="40"/>
      <c r="D42" s="40"/>
      <c r="E42" s="40"/>
      <c r="F42" s="40"/>
      <c r="G42" s="40"/>
      <c r="H42" s="40"/>
      <c r="I42" s="40"/>
      <c r="J42" s="40"/>
      <c r="K42" s="40"/>
      <c r="L42" s="40"/>
      <c r="M42" s="40"/>
      <c r="N42" s="40"/>
      <c r="O42" s="40"/>
      <c r="P42" s="40"/>
      <c r="Q42" s="40"/>
      <c r="R42" s="40"/>
      <c r="S42" s="40"/>
      <c r="T42" s="40"/>
      <c r="U42" s="40"/>
    </row>
    <row r="43" spans="2:21" s="45" customFormat="1" ht="15" customHeight="1">
      <c r="B43" s="47"/>
      <c r="C43" s="40"/>
      <c r="D43" s="40"/>
      <c r="E43" s="40"/>
      <c r="F43" s="40"/>
      <c r="G43" s="40"/>
      <c r="H43" s="40"/>
      <c r="I43" s="40"/>
      <c r="J43" s="40"/>
      <c r="K43" s="40"/>
      <c r="L43" s="40"/>
      <c r="M43" s="40"/>
      <c r="N43" s="40"/>
      <c r="O43" s="40"/>
      <c r="P43" s="40"/>
      <c r="Q43" s="40"/>
      <c r="R43" s="40"/>
      <c r="S43" s="40"/>
      <c r="T43" s="40"/>
      <c r="U43" s="40"/>
    </row>
    <row r="44" spans="2:21" s="45" customFormat="1" ht="15" customHeight="1">
      <c r="B44" s="47"/>
      <c r="C44" s="40"/>
      <c r="D44" s="40"/>
      <c r="E44" s="40"/>
      <c r="F44" s="40"/>
      <c r="G44" s="40"/>
      <c r="H44" s="40"/>
      <c r="I44" s="40"/>
      <c r="J44" s="40"/>
      <c r="K44" s="40"/>
      <c r="L44" s="40"/>
      <c r="M44" s="40"/>
      <c r="N44" s="40"/>
      <c r="O44" s="40"/>
      <c r="P44" s="40"/>
      <c r="Q44" s="40"/>
      <c r="R44" s="40"/>
      <c r="S44" s="40"/>
      <c r="T44" s="40"/>
      <c r="U44" s="40"/>
    </row>
    <row r="45" spans="2:21" ht="15" customHeight="1"/>
    <row r="46" spans="2:21" s="46" customFormat="1" ht="15" customHeight="1">
      <c r="B46" s="47"/>
      <c r="C46" s="40"/>
      <c r="D46" s="40"/>
      <c r="E46" s="40"/>
      <c r="F46" s="40"/>
      <c r="G46" s="40"/>
      <c r="H46" s="40"/>
      <c r="I46" s="40"/>
      <c r="J46" s="40"/>
      <c r="K46" s="40"/>
      <c r="L46" s="40"/>
      <c r="M46" s="40"/>
      <c r="N46" s="40"/>
      <c r="O46" s="40"/>
      <c r="P46" s="40"/>
      <c r="Q46" s="40"/>
      <c r="R46" s="40"/>
      <c r="S46" s="40"/>
      <c r="T46" s="40"/>
      <c r="U46" s="40"/>
    </row>
    <row r="47" spans="2:21" s="45" customFormat="1" ht="15" customHeight="1">
      <c r="B47" s="47"/>
      <c r="C47" s="40"/>
      <c r="D47" s="40"/>
      <c r="E47" s="40"/>
      <c r="F47" s="40"/>
      <c r="G47" s="40"/>
      <c r="H47" s="40"/>
      <c r="I47" s="40"/>
      <c r="J47" s="40"/>
      <c r="K47" s="40"/>
      <c r="L47" s="40"/>
      <c r="M47" s="40"/>
      <c r="N47" s="40"/>
      <c r="O47" s="40"/>
      <c r="P47" s="40"/>
      <c r="Q47" s="40"/>
      <c r="R47" s="40"/>
      <c r="S47" s="40"/>
      <c r="T47" s="40"/>
      <c r="U47" s="40"/>
    </row>
    <row r="48" spans="2:21" s="55" customFormat="1" ht="15" customHeight="1">
      <c r="B48" s="47"/>
      <c r="C48" s="40"/>
      <c r="D48" s="40"/>
      <c r="E48" s="40"/>
      <c r="F48" s="40"/>
      <c r="G48" s="40"/>
      <c r="H48" s="40"/>
      <c r="I48" s="40"/>
      <c r="J48" s="40"/>
      <c r="K48" s="40"/>
      <c r="L48" s="40"/>
      <c r="M48" s="40"/>
      <c r="N48" s="40"/>
      <c r="O48" s="40"/>
      <c r="P48" s="40"/>
      <c r="Q48" s="40"/>
      <c r="R48" s="40"/>
      <c r="S48" s="40"/>
      <c r="T48" s="40"/>
      <c r="U48" s="40"/>
    </row>
    <row r="49" spans="2:21" s="55" customFormat="1" ht="15" customHeight="1">
      <c r="B49" s="47"/>
      <c r="C49" s="40"/>
      <c r="D49" s="40"/>
      <c r="E49" s="40"/>
      <c r="F49" s="40"/>
      <c r="G49" s="40"/>
      <c r="H49" s="40"/>
      <c r="I49" s="40"/>
      <c r="J49" s="40"/>
      <c r="K49" s="40"/>
      <c r="L49" s="40"/>
      <c r="M49" s="40"/>
      <c r="N49" s="40"/>
      <c r="O49" s="40"/>
      <c r="P49" s="40"/>
      <c r="Q49" s="40"/>
      <c r="R49" s="40"/>
      <c r="S49" s="40"/>
      <c r="T49" s="40"/>
      <c r="U49" s="40"/>
    </row>
    <row r="50" spans="2:21" s="55" customFormat="1" ht="18" customHeight="1">
      <c r="B50" s="47"/>
      <c r="C50" s="40"/>
      <c r="D50" s="40"/>
      <c r="E50" s="40"/>
      <c r="F50" s="40"/>
      <c r="G50" s="40"/>
      <c r="H50" s="40"/>
      <c r="I50" s="40"/>
      <c r="J50" s="40"/>
      <c r="K50" s="40"/>
      <c r="L50" s="40"/>
      <c r="M50" s="40"/>
      <c r="N50" s="40"/>
      <c r="O50" s="40"/>
      <c r="P50" s="40"/>
      <c r="Q50" s="40"/>
      <c r="R50" s="40"/>
      <c r="S50" s="40"/>
      <c r="T50" s="40"/>
      <c r="U50" s="40"/>
    </row>
  </sheetData>
  <mergeCells count="30">
    <mergeCell ref="S8:T8"/>
    <mergeCell ref="D6:F6"/>
    <mergeCell ref="E3:F3"/>
    <mergeCell ref="E4:F4"/>
    <mergeCell ref="H12:I12"/>
    <mergeCell ref="K12:M13"/>
    <mergeCell ref="P12:R13"/>
    <mergeCell ref="D8:F8"/>
    <mergeCell ref="P8:R8"/>
    <mergeCell ref="D9:F9"/>
    <mergeCell ref="H9:I11"/>
    <mergeCell ref="K9:M10"/>
    <mergeCell ref="P9:R10"/>
    <mergeCell ref="D10:F10"/>
    <mergeCell ref="D11:F11"/>
    <mergeCell ref="K11:M11"/>
    <mergeCell ref="P11:R11"/>
    <mergeCell ref="K14:M14"/>
    <mergeCell ref="P14:R14"/>
    <mergeCell ref="H15:I16"/>
    <mergeCell ref="H17:I17"/>
    <mergeCell ref="O17:S17"/>
    <mergeCell ref="S11:T11"/>
    <mergeCell ref="S14:T14"/>
    <mergeCell ref="O19:P20"/>
    <mergeCell ref="R19:S20"/>
    <mergeCell ref="O21:P21"/>
    <mergeCell ref="R21:S21"/>
    <mergeCell ref="O18:P18"/>
    <mergeCell ref="R18:S18"/>
  </mergeCells>
  <phoneticPr fontId="3"/>
  <pageMargins left="0.70866141732283472" right="0.70866141732283472" top="0.74803149606299213" bottom="0.74803149606299213" header="0.31496062992125984" footer="0.31496062992125984"/>
  <pageSetup paperSize="9" scale="68" orientation="portrait" r:id="rId1"/>
  <headerFooter>
    <oddHeader>&amp;R&amp;"ＭＳ 明朝,標準"&amp;12 2-11.ジェネリック医薬品分析</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18"/>
  <sheetViews>
    <sheetView showGridLines="0" zoomScaleNormal="100" zoomScaleSheetLayoutView="100" workbookViewId="0"/>
  </sheetViews>
  <sheetFormatPr defaultColWidth="9" defaultRowHeight="13.5"/>
  <cols>
    <col min="1" max="1" width="4.625" style="20" customWidth="1"/>
    <col min="2" max="2" width="3.625" style="20" customWidth="1"/>
    <col min="3" max="3" width="13.375" style="20" customWidth="1"/>
    <col min="4" max="14" width="9.625" style="20" customWidth="1"/>
    <col min="15" max="15" width="9" style="20"/>
    <col min="16" max="17" width="13.625" style="20" customWidth="1"/>
    <col min="18" max="18" width="9" style="20"/>
    <col min="19" max="19" width="13.875" style="20" bestFit="1" customWidth="1"/>
    <col min="20" max="16384" width="9" style="20"/>
  </cols>
  <sheetData>
    <row r="1" spans="1:20" ht="15.75" customHeight="1">
      <c r="A1" s="39" t="s">
        <v>202</v>
      </c>
    </row>
    <row r="2" spans="1:20" ht="15.75" customHeight="1">
      <c r="A2" s="18" t="s">
        <v>139</v>
      </c>
      <c r="P2" s="20" t="s">
        <v>208</v>
      </c>
    </row>
    <row r="3" spans="1:20" ht="9.75" customHeight="1">
      <c r="B3" s="345"/>
      <c r="C3" s="320" t="s">
        <v>97</v>
      </c>
      <c r="D3" s="346" t="s">
        <v>186</v>
      </c>
      <c r="E3" s="346" t="s">
        <v>187</v>
      </c>
      <c r="F3" s="346" t="s">
        <v>188</v>
      </c>
      <c r="G3" s="346" t="s">
        <v>189</v>
      </c>
      <c r="H3" s="408" t="s">
        <v>190</v>
      </c>
      <c r="I3" s="21"/>
      <c r="J3" s="22"/>
      <c r="K3" s="348" t="s">
        <v>193</v>
      </c>
      <c r="L3" s="406" t="s">
        <v>156</v>
      </c>
      <c r="M3" s="408" t="s">
        <v>191</v>
      </c>
      <c r="N3" s="346" t="s">
        <v>192</v>
      </c>
    </row>
    <row r="4" spans="1:20" ht="69" customHeight="1">
      <c r="B4" s="345"/>
      <c r="C4" s="320"/>
      <c r="D4" s="347"/>
      <c r="E4" s="347"/>
      <c r="F4" s="347"/>
      <c r="G4" s="347"/>
      <c r="H4" s="409"/>
      <c r="I4" s="235" t="s">
        <v>154</v>
      </c>
      <c r="J4" s="235" t="s">
        <v>152</v>
      </c>
      <c r="K4" s="349"/>
      <c r="L4" s="407"/>
      <c r="M4" s="409"/>
      <c r="N4" s="347"/>
      <c r="P4" s="315" t="s">
        <v>211</v>
      </c>
      <c r="Q4" s="316"/>
      <c r="S4" s="315" t="s">
        <v>197</v>
      </c>
      <c r="T4" s="316"/>
    </row>
    <row r="5" spans="1:20" s="127" customFormat="1">
      <c r="B5" s="245">
        <v>1</v>
      </c>
      <c r="C5" s="23" t="s">
        <v>1</v>
      </c>
      <c r="D5" s="229">
        <v>695814145.89683676</v>
      </c>
      <c r="E5" s="229">
        <f>SUM(F5,G5)</f>
        <v>588176558.70528197</v>
      </c>
      <c r="F5" s="229">
        <v>205334968.45000058</v>
      </c>
      <c r="G5" s="230">
        <f>SUM(H5,K5)</f>
        <v>382841590.25528145</v>
      </c>
      <c r="H5" s="231">
        <f>SUM(I5:J5)</f>
        <v>87447276.249969929</v>
      </c>
      <c r="I5" s="229">
        <v>51830332.439999983</v>
      </c>
      <c r="J5" s="247">
        <v>35616943.809969954</v>
      </c>
      <c r="K5" s="229">
        <v>295394314.00531149</v>
      </c>
      <c r="L5" s="25">
        <f>IFERROR(F5/(F5+H5),0)</f>
        <v>0.70132315796819655</v>
      </c>
      <c r="M5" s="24">
        <f>IFERROR(I5/(F5+H5),0)</f>
        <v>0.17702689756038067</v>
      </c>
      <c r="N5" s="25">
        <f>IFERROR((F5+I5)/(F5+H5),0)</f>
        <v>0.87835005552857726</v>
      </c>
      <c r="P5" s="112" t="str">
        <f>INDEX($C$5:$C$12,MATCH(Q5,M$5:M$12,0))</f>
        <v>中河内医療圏</v>
      </c>
      <c r="Q5" s="228">
        <f>LARGE(M$5:M$12,ROW(A1))</f>
        <v>0.18056876103892197</v>
      </c>
      <c r="S5" s="248">
        <f>$M$13</f>
        <v>0.16969883751228701</v>
      </c>
      <c r="T5" s="249">
        <v>0</v>
      </c>
    </row>
    <row r="6" spans="1:20" s="127" customFormat="1">
      <c r="B6" s="245">
        <v>2</v>
      </c>
      <c r="C6" s="23" t="s">
        <v>8</v>
      </c>
      <c r="D6" s="229">
        <v>521156533.55083996</v>
      </c>
      <c r="E6" s="229">
        <f t="shared" ref="E6:E12" si="0">SUM(F6,G6)</f>
        <v>443576944.68938088</v>
      </c>
      <c r="F6" s="229">
        <v>165061371.82003978</v>
      </c>
      <c r="G6" s="229">
        <f t="shared" ref="G6:G12" si="1">SUM(H6,K6)</f>
        <v>278515572.86934108</v>
      </c>
      <c r="H6" s="229">
        <f t="shared" ref="H6:H12" si="2">SUM(I6:J6)</f>
        <v>54436704.39483992</v>
      </c>
      <c r="I6" s="229">
        <v>32393749.930000003</v>
      </c>
      <c r="J6" s="247">
        <v>22042954.464839917</v>
      </c>
      <c r="K6" s="229">
        <v>224078868.47450116</v>
      </c>
      <c r="L6" s="25">
        <f t="shared" ref="L6:L12" si="3">IFERROR(F6/(F6+H6),0)</f>
        <v>0.75199461729428285</v>
      </c>
      <c r="M6" s="24">
        <f t="shared" ref="M6:M12" si="4">IFERROR(I6/(F6+H6),0)</f>
        <v>0.14758101979120691</v>
      </c>
      <c r="N6" s="25">
        <f t="shared" ref="N6:N12" si="5">IFERROR((F6+I6)/(F6+H6),0)</f>
        <v>0.89957563708548971</v>
      </c>
      <c r="P6" s="112" t="str">
        <f t="shared" ref="P6:P12" si="6">INDEX($C$5:$C$12,MATCH(Q6,M$5:M$12,0))</f>
        <v>泉州医療圏</v>
      </c>
      <c r="Q6" s="228">
        <f t="shared" ref="Q6:Q12" si="7">LARGE(M$5:M$12,ROW(A2))</f>
        <v>0.18037086511289799</v>
      </c>
      <c r="S6" s="248">
        <f t="shared" ref="S6:S12" si="8">$M$13</f>
        <v>0.16969883751228701</v>
      </c>
      <c r="T6" s="249">
        <v>0</v>
      </c>
    </row>
    <row r="7" spans="1:20" s="127" customFormat="1">
      <c r="B7" s="245">
        <v>3</v>
      </c>
      <c r="C7" s="23" t="s">
        <v>13</v>
      </c>
      <c r="D7" s="229">
        <v>872624736.99183047</v>
      </c>
      <c r="E7" s="229">
        <f t="shared" si="0"/>
        <v>750337479.22148108</v>
      </c>
      <c r="F7" s="229">
        <v>267346126.67512959</v>
      </c>
      <c r="G7" s="229">
        <f t="shared" si="1"/>
        <v>482991352.54635155</v>
      </c>
      <c r="H7" s="229">
        <f t="shared" si="2"/>
        <v>97657532.282339811</v>
      </c>
      <c r="I7" s="229">
        <v>58058581.431759879</v>
      </c>
      <c r="J7" s="247">
        <v>39598950.850579925</v>
      </c>
      <c r="K7" s="229">
        <v>385333820.26401174</v>
      </c>
      <c r="L7" s="25">
        <f t="shared" si="3"/>
        <v>0.73244779912269597</v>
      </c>
      <c r="M7" s="24">
        <f t="shared" si="4"/>
        <v>0.15906301212866725</v>
      </c>
      <c r="N7" s="25">
        <f t="shared" si="5"/>
        <v>0.89151081125136333</v>
      </c>
      <c r="P7" s="112" t="str">
        <f t="shared" si="6"/>
        <v>南河内医療圏</v>
      </c>
      <c r="Q7" s="228">
        <f t="shared" si="7"/>
        <v>0.17961773032653833</v>
      </c>
      <c r="S7" s="248">
        <f t="shared" si="8"/>
        <v>0.16969883751228701</v>
      </c>
      <c r="T7" s="249">
        <v>0</v>
      </c>
    </row>
    <row r="8" spans="1:20" s="127" customFormat="1">
      <c r="B8" s="245">
        <v>4</v>
      </c>
      <c r="C8" s="23" t="s">
        <v>21</v>
      </c>
      <c r="D8" s="229">
        <v>657058050.02215981</v>
      </c>
      <c r="E8" s="229">
        <f t="shared" si="0"/>
        <v>563017461.89746058</v>
      </c>
      <c r="F8" s="229">
        <v>191942913.71208015</v>
      </c>
      <c r="G8" s="229">
        <f t="shared" si="1"/>
        <v>371074548.1853804</v>
      </c>
      <c r="H8" s="229">
        <f t="shared" si="2"/>
        <v>80781042.212860048</v>
      </c>
      <c r="I8" s="229">
        <v>49245426.827000022</v>
      </c>
      <c r="J8" s="247">
        <v>31535615.385860033</v>
      </c>
      <c r="K8" s="229">
        <v>290293505.97252035</v>
      </c>
      <c r="L8" s="25">
        <f t="shared" si="3"/>
        <v>0.70379924294185281</v>
      </c>
      <c r="M8" s="24">
        <f t="shared" si="4"/>
        <v>0.18056876103892197</v>
      </c>
      <c r="N8" s="25">
        <f t="shared" si="5"/>
        <v>0.88436800398077475</v>
      </c>
      <c r="P8" s="112" t="str">
        <f t="shared" si="6"/>
        <v>豊能医療圏</v>
      </c>
      <c r="Q8" s="228">
        <f t="shared" si="7"/>
        <v>0.17702689756038067</v>
      </c>
      <c r="S8" s="248">
        <f t="shared" si="8"/>
        <v>0.16969883751228701</v>
      </c>
      <c r="T8" s="249">
        <v>0</v>
      </c>
    </row>
    <row r="9" spans="1:20" s="127" customFormat="1">
      <c r="B9" s="245">
        <v>5</v>
      </c>
      <c r="C9" s="23" t="s">
        <v>25</v>
      </c>
      <c r="D9" s="229">
        <v>478832164.95228076</v>
      </c>
      <c r="E9" s="229">
        <f t="shared" si="0"/>
        <v>404472832.57093155</v>
      </c>
      <c r="F9" s="229">
        <v>147563447.45529053</v>
      </c>
      <c r="G9" s="229">
        <f t="shared" si="1"/>
        <v>256909385.11564106</v>
      </c>
      <c r="H9" s="229">
        <f t="shared" si="2"/>
        <v>64270278.326279774</v>
      </c>
      <c r="I9" s="229">
        <v>38049093.031499967</v>
      </c>
      <c r="J9" s="247">
        <v>26221185.294779811</v>
      </c>
      <c r="K9" s="229">
        <v>192639106.7893613</v>
      </c>
      <c r="L9" s="25">
        <f t="shared" si="3"/>
        <v>0.69660034968864548</v>
      </c>
      <c r="M9" s="24">
        <f t="shared" si="4"/>
        <v>0.17961773032653833</v>
      </c>
      <c r="N9" s="25">
        <f t="shared" si="5"/>
        <v>0.87621808001518375</v>
      </c>
      <c r="P9" s="112" t="str">
        <f t="shared" si="6"/>
        <v>大阪市医療圏</v>
      </c>
      <c r="Q9" s="228">
        <f t="shared" si="7"/>
        <v>0.17037992509968891</v>
      </c>
      <c r="S9" s="248">
        <f t="shared" si="8"/>
        <v>0.16969883751228701</v>
      </c>
      <c r="T9" s="249">
        <v>0</v>
      </c>
    </row>
    <row r="10" spans="1:20" s="127" customFormat="1">
      <c r="B10" s="245">
        <v>6</v>
      </c>
      <c r="C10" s="23" t="s">
        <v>35</v>
      </c>
      <c r="D10" s="229">
        <v>619009314.13068175</v>
      </c>
      <c r="E10" s="229">
        <f t="shared" si="0"/>
        <v>526792899.60148096</v>
      </c>
      <c r="F10" s="229">
        <v>189577344.20452991</v>
      </c>
      <c r="G10" s="229">
        <f t="shared" si="1"/>
        <v>337215555.39695102</v>
      </c>
      <c r="H10" s="229">
        <f t="shared" si="2"/>
        <v>72913887.478899956</v>
      </c>
      <c r="I10" s="229">
        <v>42505450.665000066</v>
      </c>
      <c r="J10" s="247">
        <v>30408436.813899897</v>
      </c>
      <c r="K10" s="229">
        <v>264301667.91805106</v>
      </c>
      <c r="L10" s="25">
        <f t="shared" si="3"/>
        <v>0.72222353100603498</v>
      </c>
      <c r="M10" s="24">
        <f t="shared" si="4"/>
        <v>0.16193093533982333</v>
      </c>
      <c r="N10" s="25">
        <f t="shared" si="5"/>
        <v>0.88415446634585826</v>
      </c>
      <c r="P10" s="112" t="str">
        <f t="shared" si="6"/>
        <v>堺市医療圏</v>
      </c>
      <c r="Q10" s="228">
        <f t="shared" si="7"/>
        <v>0.16193093533982333</v>
      </c>
      <c r="S10" s="248">
        <f t="shared" si="8"/>
        <v>0.16969883751228701</v>
      </c>
      <c r="T10" s="249">
        <v>0</v>
      </c>
    </row>
    <row r="11" spans="1:20" s="127" customFormat="1">
      <c r="B11" s="245">
        <v>7</v>
      </c>
      <c r="C11" s="23" t="s">
        <v>44</v>
      </c>
      <c r="D11" s="229">
        <v>658168418.31408882</v>
      </c>
      <c r="E11" s="229">
        <f t="shared" si="0"/>
        <v>559765027.29811096</v>
      </c>
      <c r="F11" s="229">
        <v>200324021.56441963</v>
      </c>
      <c r="G11" s="229">
        <f t="shared" si="1"/>
        <v>359441005.73369133</v>
      </c>
      <c r="H11" s="229">
        <f t="shared" si="2"/>
        <v>83353989.116369873</v>
      </c>
      <c r="I11" s="229">
        <v>51167248.199999914</v>
      </c>
      <c r="J11" s="247">
        <v>32186740.916369967</v>
      </c>
      <c r="K11" s="229">
        <v>276087016.61732149</v>
      </c>
      <c r="L11" s="28">
        <f t="shared" si="3"/>
        <v>0.70616690057741394</v>
      </c>
      <c r="M11" s="36">
        <f t="shared" si="4"/>
        <v>0.18037086511289799</v>
      </c>
      <c r="N11" s="28">
        <f t="shared" si="5"/>
        <v>0.88653776569031195</v>
      </c>
      <c r="P11" s="112" t="str">
        <f t="shared" si="6"/>
        <v>北河内医療圏</v>
      </c>
      <c r="Q11" s="228">
        <f t="shared" si="7"/>
        <v>0.15906301212866725</v>
      </c>
      <c r="S11" s="248">
        <f t="shared" si="8"/>
        <v>0.16969883751228701</v>
      </c>
      <c r="T11" s="249">
        <v>0</v>
      </c>
    </row>
    <row r="12" spans="1:20" s="127" customFormat="1" ht="14.25" thickBot="1">
      <c r="B12" s="245">
        <v>8</v>
      </c>
      <c r="C12" s="23" t="s">
        <v>57</v>
      </c>
      <c r="D12" s="229">
        <v>1950953982.7072701</v>
      </c>
      <c r="E12" s="229">
        <f t="shared" si="0"/>
        <v>1667702751.1491632</v>
      </c>
      <c r="F12" s="229">
        <v>565314804.00697827</v>
      </c>
      <c r="G12" s="229">
        <f t="shared" si="1"/>
        <v>1102387947.142185</v>
      </c>
      <c r="H12" s="229">
        <f t="shared" si="2"/>
        <v>223643686.18104964</v>
      </c>
      <c r="I12" s="229">
        <v>134422688.46499982</v>
      </c>
      <c r="J12" s="247">
        <v>89220997.71604982</v>
      </c>
      <c r="K12" s="229">
        <v>878744260.96113539</v>
      </c>
      <c r="L12" s="38">
        <f t="shared" si="3"/>
        <v>0.71653301287403615</v>
      </c>
      <c r="M12" s="37">
        <f t="shared" si="4"/>
        <v>0.17037992509968891</v>
      </c>
      <c r="N12" s="38">
        <f t="shared" si="5"/>
        <v>0.88691293797372495</v>
      </c>
      <c r="P12" s="112" t="str">
        <f t="shared" si="6"/>
        <v>三島医療圏</v>
      </c>
      <c r="Q12" s="228">
        <f t="shared" si="7"/>
        <v>0.14758101979120691</v>
      </c>
      <c r="S12" s="248">
        <f t="shared" si="8"/>
        <v>0.16969883751228701</v>
      </c>
      <c r="T12" s="249">
        <v>999</v>
      </c>
    </row>
    <row r="13" spans="1:20" s="127" customFormat="1" ht="14.25" thickTop="1">
      <c r="B13" s="321" t="s">
        <v>0</v>
      </c>
      <c r="C13" s="322"/>
      <c r="D13" s="232">
        <f>'ポテンシャル(数量)'!E3</f>
        <v>6453617346.566</v>
      </c>
      <c r="E13" s="232">
        <f>'ポテンシャル(数量)'!E4</f>
        <v>5503841955.1332893</v>
      </c>
      <c r="F13" s="232">
        <f>'ポテンシャル(数量)'!D8</f>
        <v>1932464997.8884699</v>
      </c>
      <c r="G13" s="232">
        <f>'ポテンシャル(数量)'!D11</f>
        <v>3571376957.2448196</v>
      </c>
      <c r="H13" s="232">
        <f>'ポテンシャル(数量)'!H12</f>
        <v>764504396.24260998</v>
      </c>
      <c r="I13" s="232">
        <f>'ポテンシャル(数量)'!K11</f>
        <v>457672570.99026006</v>
      </c>
      <c r="J13" s="233">
        <f>'ポテンシャル(数量)'!K14</f>
        <v>306831825.25234997</v>
      </c>
      <c r="K13" s="244">
        <f>'ポテンシャル(数量)'!H17</f>
        <v>2806872561.0022101</v>
      </c>
      <c r="L13" s="31">
        <f>'ポテンシャル(数量)'!O19</f>
        <v>0.71653204596749942</v>
      </c>
      <c r="M13" s="30">
        <f>'ポテンシャル(数量)'!S11</f>
        <v>0.16969883751228701</v>
      </c>
      <c r="N13" s="31">
        <f>'ポテンシャル(数量)'!R19</f>
        <v>0.88623088347978596</v>
      </c>
      <c r="P13" s="250"/>
      <c r="Q13" s="251"/>
    </row>
    <row r="14" spans="1:20" s="127" customFormat="1">
      <c r="P14" s="252"/>
      <c r="Q14" s="251"/>
    </row>
    <row r="15" spans="1:20" s="127" customFormat="1"/>
    <row r="16" spans="1:20" s="127" customFormat="1"/>
    <row r="17" s="127" customFormat="1"/>
    <row r="18" s="127" customFormat="1"/>
  </sheetData>
  <mergeCells count="14">
    <mergeCell ref="S4:T4"/>
    <mergeCell ref="P4:Q4"/>
    <mergeCell ref="L3:L4"/>
    <mergeCell ref="N3:N4"/>
    <mergeCell ref="B13:C13"/>
    <mergeCell ref="H3:H4"/>
    <mergeCell ref="K3:K4"/>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65" fitToHeight="0" orientation="portrait" r:id="rId1"/>
  <headerFooter>
    <oddHeader>&amp;R&amp;"ＭＳ 明朝,標準"&amp;12 2-11.ジェネリック医薬品分析</oddHeader>
  </headerFooter>
  <ignoredErrors>
    <ignoredError sqref="H5:H12" formulaRange="1"/>
    <ignoredError sqref="Q7:Q12" emptyCellReferenc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6.5" customHeight="1">
      <c r="A1" s="39" t="s">
        <v>203</v>
      </c>
    </row>
    <row r="2" spans="1:1" ht="16.5" customHeight="1">
      <c r="A2" s="19" t="s">
        <v>204</v>
      </c>
    </row>
  </sheetData>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2-11.ジェネリック医薬品分析</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81"/>
  <sheetViews>
    <sheetView showGridLines="0" zoomScaleNormal="100" zoomScaleSheetLayoutView="100" workbookViewId="0"/>
  </sheetViews>
  <sheetFormatPr defaultColWidth="9" defaultRowHeight="13.5"/>
  <cols>
    <col min="1" max="1" width="4.625" style="20" customWidth="1"/>
    <col min="2" max="2" width="3.625" style="20" customWidth="1"/>
    <col min="3" max="3" width="11.125" style="20" customWidth="1"/>
    <col min="4" max="7" width="9.625" style="20" customWidth="1"/>
    <col min="8" max="8" width="9.625" style="3" customWidth="1"/>
    <col min="9" max="14" width="9.625" style="20" customWidth="1"/>
    <col min="15" max="15" width="9" style="20"/>
    <col min="16" max="17" width="13" style="20" customWidth="1"/>
    <col min="18" max="18" width="9" style="20"/>
    <col min="19" max="19" width="13.875" style="20" bestFit="1" customWidth="1"/>
    <col min="20" max="16384" width="9" style="20"/>
  </cols>
  <sheetData>
    <row r="1" spans="1:20" ht="16.5" customHeight="1">
      <c r="A1" s="39" t="s">
        <v>202</v>
      </c>
    </row>
    <row r="2" spans="1:20" ht="16.5" customHeight="1">
      <c r="A2" s="18" t="s">
        <v>153</v>
      </c>
      <c r="P2" s="20" t="s">
        <v>208</v>
      </c>
    </row>
    <row r="3" spans="1:20" ht="9.75" customHeight="1">
      <c r="B3" s="345"/>
      <c r="C3" s="320" t="s">
        <v>129</v>
      </c>
      <c r="D3" s="346" t="s">
        <v>186</v>
      </c>
      <c r="E3" s="346" t="s">
        <v>187</v>
      </c>
      <c r="F3" s="346" t="s">
        <v>188</v>
      </c>
      <c r="G3" s="346" t="s">
        <v>189</v>
      </c>
      <c r="H3" s="408" t="s">
        <v>190</v>
      </c>
      <c r="I3" s="21"/>
      <c r="J3" s="22"/>
      <c r="K3" s="348" t="s">
        <v>193</v>
      </c>
      <c r="L3" s="406" t="s">
        <v>156</v>
      </c>
      <c r="M3" s="408" t="s">
        <v>191</v>
      </c>
      <c r="N3" s="346" t="s">
        <v>192</v>
      </c>
    </row>
    <row r="4" spans="1:20" ht="69" customHeight="1">
      <c r="B4" s="345"/>
      <c r="C4" s="320"/>
      <c r="D4" s="347"/>
      <c r="E4" s="347"/>
      <c r="F4" s="347"/>
      <c r="G4" s="347"/>
      <c r="H4" s="409"/>
      <c r="I4" s="235" t="s">
        <v>154</v>
      </c>
      <c r="J4" s="235" t="s">
        <v>152</v>
      </c>
      <c r="K4" s="349"/>
      <c r="L4" s="407"/>
      <c r="M4" s="409"/>
      <c r="N4" s="347"/>
      <c r="P4" s="315" t="s">
        <v>211</v>
      </c>
      <c r="Q4" s="316"/>
      <c r="S4" s="315" t="s">
        <v>197</v>
      </c>
      <c r="T4" s="316"/>
    </row>
    <row r="5" spans="1:20" s="127" customFormat="1">
      <c r="B5" s="245">
        <v>1</v>
      </c>
      <c r="C5" s="23" t="s">
        <v>58</v>
      </c>
      <c r="D5" s="229">
        <v>1950953982.7072797</v>
      </c>
      <c r="E5" s="229">
        <v>1667702751.1491702</v>
      </c>
      <c r="F5" s="229">
        <v>565314804.00697982</v>
      </c>
      <c r="G5" s="230">
        <v>1102387947.14219</v>
      </c>
      <c r="H5" s="231">
        <v>223643686.18105</v>
      </c>
      <c r="I5" s="229">
        <v>134422688.465</v>
      </c>
      <c r="J5" s="247">
        <v>89220997.716050014</v>
      </c>
      <c r="K5" s="229">
        <v>878744260.96113992</v>
      </c>
      <c r="L5" s="25">
        <f>IFERROR(F5/(F5+H5),0)</f>
        <v>0.71653301287403637</v>
      </c>
      <c r="M5" s="24">
        <f>IFERROR(I5/(F5+H5),0)</f>
        <v>0.17037992509968872</v>
      </c>
      <c r="N5" s="25">
        <f>IFERROR((F5+I5)/(F5+H5),0)</f>
        <v>0.88691293797372506</v>
      </c>
      <c r="P5" s="112" t="str">
        <f>INDEX($C$5:$C$78,MATCH(Q5,M$5:M$78,0))</f>
        <v>千早赤阪村</v>
      </c>
      <c r="Q5" s="228">
        <f>LARGE(M$5:M$78,ROW(A1))</f>
        <v>0.24141251228257812</v>
      </c>
      <c r="S5" s="228">
        <f>$M$79</f>
        <v>0.16969883751228701</v>
      </c>
      <c r="T5" s="249">
        <v>0</v>
      </c>
    </row>
    <row r="6" spans="1:20" s="127" customFormat="1">
      <c r="B6" s="245">
        <v>2</v>
      </c>
      <c r="C6" s="23" t="s">
        <v>110</v>
      </c>
      <c r="D6" s="229">
        <v>61211795.033769995</v>
      </c>
      <c r="E6" s="229">
        <v>51260357.42067004</v>
      </c>
      <c r="F6" s="229">
        <v>18846693.378159981</v>
      </c>
      <c r="G6" s="229">
        <v>32413664.04251001</v>
      </c>
      <c r="H6" s="229">
        <v>7498999.558000003</v>
      </c>
      <c r="I6" s="229">
        <v>4426354.3499999996</v>
      </c>
      <c r="J6" s="247">
        <v>3072645.2080000034</v>
      </c>
      <c r="K6" s="229">
        <v>24914664.484509971</v>
      </c>
      <c r="L6" s="25">
        <f t="shared" ref="L6:L69" si="0">IFERROR(F6/(F6+H6),0)</f>
        <v>0.71536146055557048</v>
      </c>
      <c r="M6" s="25">
        <f t="shared" ref="M6:M69" si="1">IFERROR(I6/(F6+H6),0)</f>
        <v>0.16801054960770231</v>
      </c>
      <c r="N6" s="27">
        <f t="shared" ref="N6:N69" si="2">IFERROR((F6+I6)/(F6+H6),0)</f>
        <v>0.88337201016327271</v>
      </c>
      <c r="P6" s="112" t="str">
        <f t="shared" ref="P6:P69" si="3">INDEX($C$5:$C$78,MATCH(Q6,M$5:M$78,0))</f>
        <v>阿倍野区</v>
      </c>
      <c r="Q6" s="228">
        <f t="shared" ref="Q6:Q69" si="4">LARGE(M$5:M$78,ROW(A2))</f>
        <v>0.23493932305988074</v>
      </c>
      <c r="S6" s="228">
        <f t="shared" ref="S6:S69" si="5">$M$79</f>
        <v>0.16969883751228701</v>
      </c>
      <c r="T6" s="249">
        <v>0</v>
      </c>
    </row>
    <row r="7" spans="1:20" s="127" customFormat="1">
      <c r="B7" s="245">
        <v>3</v>
      </c>
      <c r="C7" s="23" t="s">
        <v>111</v>
      </c>
      <c r="D7" s="229">
        <v>39622797.361060001</v>
      </c>
      <c r="E7" s="229">
        <v>33512960.729060054</v>
      </c>
      <c r="F7" s="229">
        <v>11665886.682079993</v>
      </c>
      <c r="G7" s="229">
        <v>21847074.046980001</v>
      </c>
      <c r="H7" s="229">
        <v>5640674.9650000008</v>
      </c>
      <c r="I7" s="229">
        <v>3454434.5000000009</v>
      </c>
      <c r="J7" s="247">
        <v>2186240.4649999999</v>
      </c>
      <c r="K7" s="229">
        <v>16206399.081979983</v>
      </c>
      <c r="L7" s="25">
        <f t="shared" si="0"/>
        <v>0.67407304350649522</v>
      </c>
      <c r="M7" s="25">
        <f t="shared" si="1"/>
        <v>0.19960258833867453</v>
      </c>
      <c r="N7" s="27">
        <f t="shared" si="2"/>
        <v>0.87367563184516972</v>
      </c>
      <c r="P7" s="112" t="str">
        <f t="shared" si="3"/>
        <v>天王寺区</v>
      </c>
      <c r="Q7" s="228">
        <f t="shared" si="4"/>
        <v>0.22622285913456541</v>
      </c>
      <c r="S7" s="228">
        <f t="shared" si="5"/>
        <v>0.16969883751228701</v>
      </c>
      <c r="T7" s="249">
        <v>0</v>
      </c>
    </row>
    <row r="8" spans="1:20" s="127" customFormat="1">
      <c r="B8" s="245">
        <v>4</v>
      </c>
      <c r="C8" s="23" t="s">
        <v>112</v>
      </c>
      <c r="D8" s="229">
        <v>51635727.06837</v>
      </c>
      <c r="E8" s="229">
        <v>44201805.212370001</v>
      </c>
      <c r="F8" s="229">
        <v>16786056.939250007</v>
      </c>
      <c r="G8" s="229">
        <v>27415748.273119986</v>
      </c>
      <c r="H8" s="229">
        <v>5913433.0577999996</v>
      </c>
      <c r="I8" s="229">
        <v>3581931.8000000007</v>
      </c>
      <c r="J8" s="247">
        <v>2331501.2577999989</v>
      </c>
      <c r="K8" s="229">
        <v>21502315.215320006</v>
      </c>
      <c r="L8" s="25">
        <f t="shared" si="0"/>
        <v>0.73949048817535101</v>
      </c>
      <c r="M8" s="25">
        <f t="shared" si="1"/>
        <v>0.1577978976825252</v>
      </c>
      <c r="N8" s="27">
        <f t="shared" si="2"/>
        <v>0.89728838585787629</v>
      </c>
      <c r="P8" s="112" t="str">
        <f t="shared" si="3"/>
        <v>和泉市</v>
      </c>
      <c r="Q8" s="228">
        <f t="shared" si="4"/>
        <v>0.20848121929690172</v>
      </c>
      <c r="S8" s="228">
        <f t="shared" si="5"/>
        <v>0.16969883751228701</v>
      </c>
      <c r="T8" s="249">
        <v>0</v>
      </c>
    </row>
    <row r="9" spans="1:20" s="127" customFormat="1">
      <c r="B9" s="245">
        <v>5</v>
      </c>
      <c r="C9" s="23" t="s">
        <v>113</v>
      </c>
      <c r="D9" s="229">
        <v>37769839.754689999</v>
      </c>
      <c r="E9" s="229">
        <v>32160955.293689992</v>
      </c>
      <c r="F9" s="229">
        <v>11466494.765839998</v>
      </c>
      <c r="G9" s="229">
        <v>20694460.527850002</v>
      </c>
      <c r="H9" s="229">
        <v>4545413.1060000006</v>
      </c>
      <c r="I9" s="229">
        <v>2835261.2</v>
      </c>
      <c r="J9" s="247">
        <v>1710151.9060000007</v>
      </c>
      <c r="K9" s="229">
        <v>16149047.42185</v>
      </c>
      <c r="L9" s="25">
        <f t="shared" si="0"/>
        <v>0.71612295409256144</v>
      </c>
      <c r="M9" s="25">
        <f t="shared" si="1"/>
        <v>0.17707204055216613</v>
      </c>
      <c r="N9" s="27">
        <f t="shared" si="2"/>
        <v>0.89319499464472751</v>
      </c>
      <c r="P9" s="112" t="str">
        <f t="shared" si="3"/>
        <v>太子町</v>
      </c>
      <c r="Q9" s="228">
        <f t="shared" si="4"/>
        <v>0.20720691711109471</v>
      </c>
      <c r="S9" s="228">
        <f t="shared" si="5"/>
        <v>0.16969883751228701</v>
      </c>
      <c r="T9" s="249">
        <v>0</v>
      </c>
    </row>
    <row r="10" spans="1:20" s="127" customFormat="1">
      <c r="B10" s="245">
        <v>6</v>
      </c>
      <c r="C10" s="23" t="s">
        <v>114</v>
      </c>
      <c r="D10" s="229">
        <v>57315385.938929953</v>
      </c>
      <c r="E10" s="229">
        <v>48478204.746970013</v>
      </c>
      <c r="F10" s="229">
        <v>19684887.636349995</v>
      </c>
      <c r="G10" s="229">
        <v>28793317.110620003</v>
      </c>
      <c r="H10" s="229">
        <v>6409458.358</v>
      </c>
      <c r="I10" s="229">
        <v>3918898.0000000009</v>
      </c>
      <c r="J10" s="247">
        <v>2490560.3579999991</v>
      </c>
      <c r="K10" s="229">
        <v>22383858.752619985</v>
      </c>
      <c r="L10" s="25">
        <f t="shared" si="0"/>
        <v>0.75437367315556447</v>
      </c>
      <c r="M10" s="25">
        <f t="shared" si="1"/>
        <v>0.15018188234526089</v>
      </c>
      <c r="N10" s="27">
        <f t="shared" si="2"/>
        <v>0.90455555550082534</v>
      </c>
      <c r="P10" s="112" t="str">
        <f t="shared" si="3"/>
        <v>阪南市</v>
      </c>
      <c r="Q10" s="228">
        <f t="shared" si="4"/>
        <v>0.20486841149292367</v>
      </c>
      <c r="S10" s="228">
        <f t="shared" si="5"/>
        <v>0.16969883751228701</v>
      </c>
      <c r="T10" s="249">
        <v>0</v>
      </c>
    </row>
    <row r="11" spans="1:20" s="127" customFormat="1">
      <c r="B11" s="245">
        <v>7</v>
      </c>
      <c r="C11" s="23" t="s">
        <v>115</v>
      </c>
      <c r="D11" s="229">
        <v>56339521.255360037</v>
      </c>
      <c r="E11" s="229">
        <v>48649602.035340004</v>
      </c>
      <c r="F11" s="229">
        <v>17354866.774630003</v>
      </c>
      <c r="G11" s="229">
        <v>31294735.260710008</v>
      </c>
      <c r="H11" s="229">
        <v>6949453.4279500023</v>
      </c>
      <c r="I11" s="229">
        <v>4244903.8999999994</v>
      </c>
      <c r="J11" s="247">
        <v>2704549.5279500023</v>
      </c>
      <c r="K11" s="229">
        <v>24345281.832759984</v>
      </c>
      <c r="L11" s="28">
        <f t="shared" si="0"/>
        <v>0.71406509747957114</v>
      </c>
      <c r="M11" s="28">
        <f t="shared" si="1"/>
        <v>0.17465635181803543</v>
      </c>
      <c r="N11" s="29">
        <f t="shared" si="2"/>
        <v>0.88872144929760655</v>
      </c>
      <c r="P11" s="112" t="str">
        <f t="shared" si="3"/>
        <v>大東市</v>
      </c>
      <c r="Q11" s="228">
        <f t="shared" si="4"/>
        <v>0.20243734971707536</v>
      </c>
      <c r="S11" s="228">
        <f t="shared" si="5"/>
        <v>0.16969883751228701</v>
      </c>
      <c r="T11" s="249">
        <v>0</v>
      </c>
    </row>
    <row r="12" spans="1:20" s="127" customFormat="1">
      <c r="B12" s="245">
        <v>8</v>
      </c>
      <c r="C12" s="23" t="s">
        <v>59</v>
      </c>
      <c r="D12" s="229">
        <v>44829066.99468001</v>
      </c>
      <c r="E12" s="229">
        <v>37471838.431680001</v>
      </c>
      <c r="F12" s="229">
        <v>10689813.113999987</v>
      </c>
      <c r="G12" s="229">
        <v>26782025.317679983</v>
      </c>
      <c r="H12" s="229">
        <v>6216996.2359999977</v>
      </c>
      <c r="I12" s="229">
        <v>3824706.7500000005</v>
      </c>
      <c r="J12" s="247">
        <v>2392289.4859999972</v>
      </c>
      <c r="K12" s="229">
        <v>20565029.081679996</v>
      </c>
      <c r="L12" s="25">
        <f t="shared" si="0"/>
        <v>0.63227856260175996</v>
      </c>
      <c r="M12" s="25">
        <f t="shared" si="1"/>
        <v>0.22622285913456541</v>
      </c>
      <c r="N12" s="27">
        <f t="shared" si="2"/>
        <v>0.85850142173632538</v>
      </c>
      <c r="P12" s="112" t="str">
        <f t="shared" si="3"/>
        <v>福島区</v>
      </c>
      <c r="Q12" s="228">
        <f t="shared" si="4"/>
        <v>0.19960258833867453</v>
      </c>
      <c r="S12" s="228">
        <f t="shared" si="5"/>
        <v>0.16969883751228701</v>
      </c>
      <c r="T12" s="249">
        <v>0</v>
      </c>
    </row>
    <row r="13" spans="1:20" s="127" customFormat="1">
      <c r="B13" s="245">
        <v>9</v>
      </c>
      <c r="C13" s="23" t="s">
        <v>116</v>
      </c>
      <c r="D13" s="229">
        <v>30036869.152019959</v>
      </c>
      <c r="E13" s="229">
        <v>25654846.655219972</v>
      </c>
      <c r="F13" s="229">
        <v>8318616.9192399969</v>
      </c>
      <c r="G13" s="229">
        <v>17336229.735979993</v>
      </c>
      <c r="H13" s="229">
        <v>3206277.2340000011</v>
      </c>
      <c r="I13" s="229">
        <v>1892347.6000000003</v>
      </c>
      <c r="J13" s="247">
        <v>1313929.6340000005</v>
      </c>
      <c r="K13" s="229">
        <v>14129952.501979999</v>
      </c>
      <c r="L13" s="25">
        <f t="shared" si="0"/>
        <v>0.72179551574461798</v>
      </c>
      <c r="M13" s="25">
        <f t="shared" si="1"/>
        <v>0.16419652752021185</v>
      </c>
      <c r="N13" s="27">
        <f t="shared" si="2"/>
        <v>0.88599204326482983</v>
      </c>
      <c r="P13" s="112" t="str">
        <f t="shared" si="3"/>
        <v>東成区</v>
      </c>
      <c r="Q13" s="228">
        <f t="shared" si="4"/>
        <v>0.19902976620677371</v>
      </c>
      <c r="S13" s="228">
        <f t="shared" si="5"/>
        <v>0.16969883751228701</v>
      </c>
      <c r="T13" s="249">
        <v>0</v>
      </c>
    </row>
    <row r="14" spans="1:20" s="127" customFormat="1">
      <c r="B14" s="245">
        <v>10</v>
      </c>
      <c r="C14" s="23" t="s">
        <v>60</v>
      </c>
      <c r="D14" s="229">
        <v>72199371.150919944</v>
      </c>
      <c r="E14" s="229">
        <v>62414617.980559982</v>
      </c>
      <c r="F14" s="229">
        <v>24118667.311950017</v>
      </c>
      <c r="G14" s="229">
        <v>38295950.668609999</v>
      </c>
      <c r="H14" s="229">
        <v>5899782.1695400001</v>
      </c>
      <c r="I14" s="229">
        <v>3151053.0500000003</v>
      </c>
      <c r="J14" s="247">
        <v>2748729.1195399999</v>
      </c>
      <c r="K14" s="229">
        <v>32396168.49906997</v>
      </c>
      <c r="L14" s="25">
        <f t="shared" si="0"/>
        <v>0.80346146215253644</v>
      </c>
      <c r="M14" s="25">
        <f t="shared" si="1"/>
        <v>0.10497054659478676</v>
      </c>
      <c r="N14" s="27">
        <f t="shared" si="2"/>
        <v>0.90843200874732322</v>
      </c>
      <c r="P14" s="112" t="str">
        <f t="shared" si="3"/>
        <v>北区</v>
      </c>
      <c r="Q14" s="228">
        <f t="shared" si="4"/>
        <v>0.19423413584895977</v>
      </c>
      <c r="S14" s="228">
        <f t="shared" si="5"/>
        <v>0.16969883751228701</v>
      </c>
      <c r="T14" s="249">
        <v>0</v>
      </c>
    </row>
    <row r="15" spans="1:20" s="127" customFormat="1">
      <c r="B15" s="245">
        <v>11</v>
      </c>
      <c r="C15" s="23" t="s">
        <v>61</v>
      </c>
      <c r="D15" s="229">
        <v>119255302.40598989</v>
      </c>
      <c r="E15" s="229">
        <v>102627070.46790002</v>
      </c>
      <c r="F15" s="229">
        <v>36523860.999600001</v>
      </c>
      <c r="G15" s="229">
        <v>66103209.468300007</v>
      </c>
      <c r="H15" s="229">
        <v>12121194.455999997</v>
      </c>
      <c r="I15" s="229">
        <v>7078357.2499999991</v>
      </c>
      <c r="J15" s="247">
        <v>5042837.2059999984</v>
      </c>
      <c r="K15" s="229">
        <v>53982015.012299955</v>
      </c>
      <c r="L15" s="25">
        <f t="shared" si="0"/>
        <v>0.75082370977943647</v>
      </c>
      <c r="M15" s="25">
        <f t="shared" si="1"/>
        <v>0.14551031309771367</v>
      </c>
      <c r="N15" s="27">
        <f t="shared" si="2"/>
        <v>0.89633402287715014</v>
      </c>
      <c r="P15" s="112" t="str">
        <f t="shared" si="3"/>
        <v>東大阪市</v>
      </c>
      <c r="Q15" s="228">
        <f t="shared" si="4"/>
        <v>0.19246233254861636</v>
      </c>
      <c r="S15" s="228">
        <f t="shared" si="5"/>
        <v>0.16969883751228701</v>
      </c>
      <c r="T15" s="249">
        <v>0</v>
      </c>
    </row>
    <row r="16" spans="1:20" s="127" customFormat="1">
      <c r="B16" s="245">
        <v>12</v>
      </c>
      <c r="C16" s="23" t="s">
        <v>117</v>
      </c>
      <c r="D16" s="229">
        <v>63730761.980529927</v>
      </c>
      <c r="E16" s="229">
        <v>54903426.727830023</v>
      </c>
      <c r="F16" s="229">
        <v>17369689.132199999</v>
      </c>
      <c r="G16" s="229">
        <v>37533737.595630012</v>
      </c>
      <c r="H16" s="229">
        <v>8465709.7530999966</v>
      </c>
      <c r="I16" s="229">
        <v>5142013.4000000004</v>
      </c>
      <c r="J16" s="247">
        <v>3323696.3530999962</v>
      </c>
      <c r="K16" s="229">
        <v>29068027.842529994</v>
      </c>
      <c r="L16" s="25">
        <f t="shared" si="0"/>
        <v>0.67232130648786403</v>
      </c>
      <c r="M16" s="25">
        <f t="shared" si="1"/>
        <v>0.19902976620677371</v>
      </c>
      <c r="N16" s="27">
        <f t="shared" si="2"/>
        <v>0.87135107269463785</v>
      </c>
      <c r="P16" s="112" t="str">
        <f t="shared" si="3"/>
        <v>大阪狭山市</v>
      </c>
      <c r="Q16" s="228">
        <f t="shared" si="4"/>
        <v>0.19161683485606523</v>
      </c>
      <c r="S16" s="228">
        <f t="shared" si="5"/>
        <v>0.16969883751228701</v>
      </c>
      <c r="T16" s="249">
        <v>0</v>
      </c>
    </row>
    <row r="17" spans="2:20" s="127" customFormat="1">
      <c r="B17" s="245">
        <v>13</v>
      </c>
      <c r="C17" s="23" t="s">
        <v>118</v>
      </c>
      <c r="D17" s="229">
        <v>111807737.97278005</v>
      </c>
      <c r="E17" s="229">
        <v>94920654.973079994</v>
      </c>
      <c r="F17" s="229">
        <v>31419477.815249994</v>
      </c>
      <c r="G17" s="229">
        <v>63501177.157830007</v>
      </c>
      <c r="H17" s="229">
        <v>14088964.570360007</v>
      </c>
      <c r="I17" s="229">
        <v>8687721.8000000007</v>
      </c>
      <c r="J17" s="247">
        <v>5401242.770360006</v>
      </c>
      <c r="K17" s="229">
        <v>49412212.587470017</v>
      </c>
      <c r="L17" s="28">
        <f t="shared" si="0"/>
        <v>0.69040987052514446</v>
      </c>
      <c r="M17" s="28">
        <f t="shared" si="1"/>
        <v>0.19090351909620845</v>
      </c>
      <c r="N17" s="29">
        <f t="shared" si="2"/>
        <v>0.88131338962135275</v>
      </c>
      <c r="P17" s="112" t="str">
        <f t="shared" si="3"/>
        <v>柏原市</v>
      </c>
      <c r="Q17" s="228">
        <f t="shared" si="4"/>
        <v>0.19103490367362053</v>
      </c>
      <c r="S17" s="228">
        <f t="shared" si="5"/>
        <v>0.16969883751228701</v>
      </c>
      <c r="T17" s="249">
        <v>0</v>
      </c>
    </row>
    <row r="18" spans="2:20" s="127" customFormat="1">
      <c r="B18" s="245">
        <v>14</v>
      </c>
      <c r="C18" s="23" t="s">
        <v>119</v>
      </c>
      <c r="D18" s="229">
        <v>77789170.699779958</v>
      </c>
      <c r="E18" s="229">
        <v>66960900.077879988</v>
      </c>
      <c r="F18" s="229">
        <v>21785682.329639986</v>
      </c>
      <c r="G18" s="229">
        <v>45175217.748240054</v>
      </c>
      <c r="H18" s="229">
        <v>9615997.1430000011</v>
      </c>
      <c r="I18" s="229">
        <v>5835619.3499999996</v>
      </c>
      <c r="J18" s="247">
        <v>3780377.7930000019</v>
      </c>
      <c r="K18" s="229">
        <v>35559220.605240032</v>
      </c>
      <c r="L18" s="25">
        <f t="shared" si="0"/>
        <v>0.69377443167081765</v>
      </c>
      <c r="M18" s="25">
        <f t="shared" si="1"/>
        <v>0.18583781020644213</v>
      </c>
      <c r="N18" s="27">
        <f t="shared" si="2"/>
        <v>0.87961224187725984</v>
      </c>
      <c r="P18" s="112" t="str">
        <f t="shared" si="3"/>
        <v>生野区</v>
      </c>
      <c r="Q18" s="228">
        <f t="shared" si="4"/>
        <v>0.19090351909620845</v>
      </c>
      <c r="S18" s="228">
        <f t="shared" si="5"/>
        <v>0.16969883751228701</v>
      </c>
      <c r="T18" s="249">
        <v>0</v>
      </c>
    </row>
    <row r="19" spans="2:20" s="127" customFormat="1">
      <c r="B19" s="245">
        <v>15</v>
      </c>
      <c r="C19" s="23" t="s">
        <v>120</v>
      </c>
      <c r="D19" s="229">
        <v>126618182.49059992</v>
      </c>
      <c r="E19" s="229">
        <v>109937294.40180001</v>
      </c>
      <c r="F19" s="229">
        <v>37829769.325329982</v>
      </c>
      <c r="G19" s="229">
        <v>72107525.076469988</v>
      </c>
      <c r="H19" s="229">
        <v>13459800.317660004</v>
      </c>
      <c r="I19" s="229">
        <v>8074077.0500000007</v>
      </c>
      <c r="J19" s="247">
        <v>5385723.2676600041</v>
      </c>
      <c r="K19" s="229">
        <v>58647724.758809999</v>
      </c>
      <c r="L19" s="25">
        <f t="shared" si="0"/>
        <v>0.73757236780598279</v>
      </c>
      <c r="M19" s="25">
        <f t="shared" si="1"/>
        <v>0.15742142322895328</v>
      </c>
      <c r="N19" s="27">
        <f t="shared" si="2"/>
        <v>0.89499379103493615</v>
      </c>
      <c r="P19" s="112" t="str">
        <f t="shared" si="3"/>
        <v>東住吉区</v>
      </c>
      <c r="Q19" s="228">
        <f t="shared" si="4"/>
        <v>0.19024017328094434</v>
      </c>
      <c r="S19" s="228">
        <f t="shared" si="5"/>
        <v>0.16969883751228701</v>
      </c>
      <c r="T19" s="249">
        <v>0</v>
      </c>
    </row>
    <row r="20" spans="2:20" s="127" customFormat="1">
      <c r="B20" s="245">
        <v>16</v>
      </c>
      <c r="C20" s="23" t="s">
        <v>62</v>
      </c>
      <c r="D20" s="229">
        <v>84947713.056139976</v>
      </c>
      <c r="E20" s="229">
        <v>71555097.263940036</v>
      </c>
      <c r="F20" s="229">
        <v>19943191.241110019</v>
      </c>
      <c r="G20" s="229">
        <v>51611906.022829995</v>
      </c>
      <c r="H20" s="229">
        <v>12061434.536600005</v>
      </c>
      <c r="I20" s="229">
        <v>7519145.1150000021</v>
      </c>
      <c r="J20" s="247">
        <v>4542289.4216000019</v>
      </c>
      <c r="K20" s="229">
        <v>39550471.486229993</v>
      </c>
      <c r="L20" s="25">
        <f t="shared" si="0"/>
        <v>0.62313464871067714</v>
      </c>
      <c r="M20" s="25">
        <f t="shared" si="1"/>
        <v>0.23493932305988074</v>
      </c>
      <c r="N20" s="27">
        <f t="shared" si="2"/>
        <v>0.85807397177055789</v>
      </c>
      <c r="P20" s="112" t="str">
        <f t="shared" si="3"/>
        <v>河南町</v>
      </c>
      <c r="Q20" s="228">
        <f t="shared" si="4"/>
        <v>0.18967932006488453</v>
      </c>
      <c r="S20" s="228">
        <f t="shared" si="5"/>
        <v>0.16969883751228701</v>
      </c>
      <c r="T20" s="249">
        <v>0</v>
      </c>
    </row>
    <row r="21" spans="2:20" s="127" customFormat="1">
      <c r="B21" s="245">
        <v>17</v>
      </c>
      <c r="C21" s="23" t="s">
        <v>121</v>
      </c>
      <c r="D21" s="229">
        <v>130869987.55508016</v>
      </c>
      <c r="E21" s="229">
        <v>112515841.53859006</v>
      </c>
      <c r="F21" s="229">
        <v>34825779.732230015</v>
      </c>
      <c r="G21" s="229">
        <v>77690061.806359991</v>
      </c>
      <c r="H21" s="229">
        <v>15253145.101</v>
      </c>
      <c r="I21" s="229">
        <v>9342266.4000000004</v>
      </c>
      <c r="J21" s="247">
        <v>5910878.7010000004</v>
      </c>
      <c r="K21" s="229">
        <v>62436916.70536001</v>
      </c>
      <c r="L21" s="25">
        <f t="shared" si="0"/>
        <v>0.69541787984076819</v>
      </c>
      <c r="M21" s="25">
        <f t="shared" si="1"/>
        <v>0.18655085809272232</v>
      </c>
      <c r="N21" s="27">
        <f t="shared" si="2"/>
        <v>0.88196873793349051</v>
      </c>
      <c r="P21" s="112" t="str">
        <f t="shared" si="3"/>
        <v>住吉区</v>
      </c>
      <c r="Q21" s="228">
        <f t="shared" si="4"/>
        <v>0.18655085809272232</v>
      </c>
      <c r="S21" s="228">
        <f t="shared" si="5"/>
        <v>0.16969883751228701</v>
      </c>
      <c r="T21" s="249">
        <v>0</v>
      </c>
    </row>
    <row r="22" spans="2:20" s="127" customFormat="1">
      <c r="B22" s="245">
        <v>18</v>
      </c>
      <c r="C22" s="23" t="s">
        <v>63</v>
      </c>
      <c r="D22" s="229">
        <v>121415717.93942009</v>
      </c>
      <c r="E22" s="229">
        <v>104340228.48241988</v>
      </c>
      <c r="F22" s="229">
        <v>31312369.618880007</v>
      </c>
      <c r="G22" s="229">
        <v>73027858.863540038</v>
      </c>
      <c r="H22" s="229">
        <v>13722953.637200002</v>
      </c>
      <c r="I22" s="229">
        <v>8567527.700000003</v>
      </c>
      <c r="J22" s="247">
        <v>5155425.9371999996</v>
      </c>
      <c r="K22" s="229">
        <v>59304905.226340026</v>
      </c>
      <c r="L22" s="25">
        <f t="shared" si="0"/>
        <v>0.69528466445841863</v>
      </c>
      <c r="M22" s="25">
        <f t="shared" si="1"/>
        <v>0.19024017328094434</v>
      </c>
      <c r="N22" s="27">
        <f t="shared" si="2"/>
        <v>0.88552483773936286</v>
      </c>
      <c r="P22" s="112" t="str">
        <f t="shared" si="3"/>
        <v>貝塚市</v>
      </c>
      <c r="Q22" s="228">
        <f t="shared" si="4"/>
        <v>0.18621878097196082</v>
      </c>
      <c r="S22" s="228">
        <f t="shared" si="5"/>
        <v>0.16969883751228701</v>
      </c>
      <c r="T22" s="249">
        <v>0</v>
      </c>
    </row>
    <row r="23" spans="2:20" s="127" customFormat="1">
      <c r="B23" s="245">
        <v>19</v>
      </c>
      <c r="C23" s="23" t="s">
        <v>122</v>
      </c>
      <c r="D23" s="229">
        <v>79831392.321589962</v>
      </c>
      <c r="E23" s="229">
        <v>68286219.835160002</v>
      </c>
      <c r="F23" s="229">
        <v>24487054.629969995</v>
      </c>
      <c r="G23" s="229">
        <v>43799165.20519001</v>
      </c>
      <c r="H23" s="229">
        <v>8430862.5776099991</v>
      </c>
      <c r="I23" s="229">
        <v>5035443.5499999989</v>
      </c>
      <c r="J23" s="247">
        <v>3395419.0276099998</v>
      </c>
      <c r="K23" s="229">
        <v>35368302.627579994</v>
      </c>
      <c r="L23" s="28">
        <f t="shared" si="0"/>
        <v>0.74388225948667774</v>
      </c>
      <c r="M23" s="28">
        <f t="shared" si="1"/>
        <v>0.15296968876392003</v>
      </c>
      <c r="N23" s="29">
        <f t="shared" si="2"/>
        <v>0.89685194825059789</v>
      </c>
      <c r="P23" s="112" t="str">
        <f t="shared" si="3"/>
        <v>旭区</v>
      </c>
      <c r="Q23" s="228">
        <f t="shared" si="4"/>
        <v>0.18583781020644213</v>
      </c>
      <c r="S23" s="228">
        <f t="shared" si="5"/>
        <v>0.16969883751228701</v>
      </c>
      <c r="T23" s="249">
        <v>0</v>
      </c>
    </row>
    <row r="24" spans="2:20" s="127" customFormat="1">
      <c r="B24" s="245">
        <v>20</v>
      </c>
      <c r="C24" s="23" t="s">
        <v>123</v>
      </c>
      <c r="D24" s="229">
        <v>115311441.0126801</v>
      </c>
      <c r="E24" s="229">
        <v>98324927.272509933</v>
      </c>
      <c r="F24" s="229">
        <v>35188182.965229996</v>
      </c>
      <c r="G24" s="229">
        <v>63136744.307279997</v>
      </c>
      <c r="H24" s="229">
        <v>11452880.834289998</v>
      </c>
      <c r="I24" s="229">
        <v>6558470.2999999998</v>
      </c>
      <c r="J24" s="247">
        <v>4894410.5342899971</v>
      </c>
      <c r="K24" s="229">
        <v>51683863.472990014</v>
      </c>
      <c r="L24" s="25">
        <f t="shared" si="0"/>
        <v>0.75444640620723014</v>
      </c>
      <c r="M24" s="25">
        <f t="shared" si="1"/>
        <v>0.14061579573293301</v>
      </c>
      <c r="N24" s="27">
        <f t="shared" si="2"/>
        <v>0.89506220194016306</v>
      </c>
      <c r="P24" s="112" t="str">
        <f t="shared" si="3"/>
        <v>河内長野市</v>
      </c>
      <c r="Q24" s="228">
        <f t="shared" si="4"/>
        <v>0.18569897549873887</v>
      </c>
      <c r="S24" s="228">
        <f t="shared" si="5"/>
        <v>0.16969883751228701</v>
      </c>
      <c r="T24" s="249">
        <v>0</v>
      </c>
    </row>
    <row r="25" spans="2:20" s="127" customFormat="1">
      <c r="B25" s="245">
        <v>21</v>
      </c>
      <c r="C25" s="23" t="s">
        <v>124</v>
      </c>
      <c r="D25" s="229">
        <v>76252495.012000099</v>
      </c>
      <c r="E25" s="229">
        <v>65435182.795999967</v>
      </c>
      <c r="F25" s="229">
        <v>23788119.765469991</v>
      </c>
      <c r="G25" s="229">
        <v>41647063.030530006</v>
      </c>
      <c r="H25" s="229">
        <v>8521848.0129999984</v>
      </c>
      <c r="I25" s="229">
        <v>5075440.6499999985</v>
      </c>
      <c r="J25" s="247">
        <v>3446407.3629999994</v>
      </c>
      <c r="K25" s="229">
        <v>33125215.017529979</v>
      </c>
      <c r="L25" s="25">
        <f t="shared" si="0"/>
        <v>0.73624709032738189</v>
      </c>
      <c r="M25" s="25">
        <f t="shared" si="1"/>
        <v>0.15708590874491865</v>
      </c>
      <c r="N25" s="27">
        <f t="shared" si="2"/>
        <v>0.89333299907230057</v>
      </c>
      <c r="P25" s="112" t="str">
        <f t="shared" si="3"/>
        <v>岸和田市</v>
      </c>
      <c r="Q25" s="228">
        <f t="shared" si="4"/>
        <v>0.18138578014670792</v>
      </c>
      <c r="S25" s="228">
        <f t="shared" si="5"/>
        <v>0.16969883751228701</v>
      </c>
      <c r="T25" s="249">
        <v>0</v>
      </c>
    </row>
    <row r="26" spans="2:20" s="127" customFormat="1">
      <c r="B26" s="245">
        <v>22</v>
      </c>
      <c r="C26" s="23" t="s">
        <v>64</v>
      </c>
      <c r="D26" s="229">
        <v>100389953.60133997</v>
      </c>
      <c r="E26" s="229">
        <v>85644758.692829952</v>
      </c>
      <c r="F26" s="229">
        <v>31244492.784139976</v>
      </c>
      <c r="G26" s="229">
        <v>54400265.908689998</v>
      </c>
      <c r="H26" s="229">
        <v>10878845.244900003</v>
      </c>
      <c r="I26" s="229">
        <v>6649014.7500000009</v>
      </c>
      <c r="J26" s="247">
        <v>4229830.4949000021</v>
      </c>
      <c r="K26" s="229">
        <v>43521420.66378998</v>
      </c>
      <c r="L26" s="25">
        <f t="shared" si="0"/>
        <v>0.74173829155229609</v>
      </c>
      <c r="M26" s="25">
        <f t="shared" si="1"/>
        <v>0.1578463403212762</v>
      </c>
      <c r="N26" s="27">
        <f t="shared" si="2"/>
        <v>0.89958463187357229</v>
      </c>
      <c r="P26" s="112" t="str">
        <f t="shared" si="3"/>
        <v>箕面市</v>
      </c>
      <c r="Q26" s="228">
        <f t="shared" si="4"/>
        <v>0.1810099038768922</v>
      </c>
      <c r="S26" s="228">
        <f t="shared" si="5"/>
        <v>0.16969883751228701</v>
      </c>
      <c r="T26" s="249">
        <v>0</v>
      </c>
    </row>
    <row r="27" spans="2:20" s="127" customFormat="1">
      <c r="B27" s="245">
        <v>23</v>
      </c>
      <c r="C27" s="23" t="s">
        <v>125</v>
      </c>
      <c r="D27" s="229">
        <v>175138068.72066993</v>
      </c>
      <c r="E27" s="229">
        <v>150516750.05627003</v>
      </c>
      <c r="F27" s="229">
        <v>49992704.734210044</v>
      </c>
      <c r="G27" s="229">
        <v>100524045.32205994</v>
      </c>
      <c r="H27" s="229">
        <v>19373682.693640001</v>
      </c>
      <c r="I27" s="229">
        <v>11236208.900000002</v>
      </c>
      <c r="J27" s="247">
        <v>8137473.7936400007</v>
      </c>
      <c r="K27" s="229">
        <v>81150362.628420025</v>
      </c>
      <c r="L27" s="25">
        <f t="shared" si="0"/>
        <v>0.72070503579574308</v>
      </c>
      <c r="M27" s="25">
        <f t="shared" si="1"/>
        <v>0.16198348100060861</v>
      </c>
      <c r="N27" s="27">
        <f t="shared" si="2"/>
        <v>0.88268851679635174</v>
      </c>
      <c r="P27" s="112" t="str">
        <f t="shared" si="3"/>
        <v>吹田市</v>
      </c>
      <c r="Q27" s="228">
        <f t="shared" si="4"/>
        <v>0.18086429437974894</v>
      </c>
      <c r="S27" s="228">
        <f t="shared" si="5"/>
        <v>0.16969883751228701</v>
      </c>
      <c r="T27" s="249">
        <v>0</v>
      </c>
    </row>
    <row r="28" spans="2:20" s="127" customFormat="1">
      <c r="B28" s="245">
        <v>24</v>
      </c>
      <c r="C28" s="23" t="s">
        <v>126</v>
      </c>
      <c r="D28" s="229">
        <v>68802909.297930047</v>
      </c>
      <c r="E28" s="229">
        <v>57592444.083130017</v>
      </c>
      <c r="F28" s="229">
        <v>18104900.231159981</v>
      </c>
      <c r="G28" s="229">
        <v>39487543.85197001</v>
      </c>
      <c r="H28" s="229">
        <v>8600122.4330000021</v>
      </c>
      <c r="I28" s="229">
        <v>5187027</v>
      </c>
      <c r="J28" s="247">
        <v>3413095.4330000011</v>
      </c>
      <c r="K28" s="229">
        <v>30887421.418970022</v>
      </c>
      <c r="L28" s="25">
        <f t="shared" si="0"/>
        <v>0.67795861695552984</v>
      </c>
      <c r="M28" s="25">
        <f t="shared" si="1"/>
        <v>0.19423413584895977</v>
      </c>
      <c r="N28" s="27">
        <f t="shared" si="2"/>
        <v>0.8721927528044896</v>
      </c>
      <c r="P28" s="112" t="str">
        <f t="shared" si="3"/>
        <v>高石市</v>
      </c>
      <c r="Q28" s="228">
        <f t="shared" si="4"/>
        <v>0.18035436945245645</v>
      </c>
      <c r="S28" s="228">
        <f t="shared" si="5"/>
        <v>0.16969883751228701</v>
      </c>
      <c r="T28" s="249">
        <v>0</v>
      </c>
    </row>
    <row r="29" spans="2:20" s="127" customFormat="1">
      <c r="B29" s="245">
        <v>25</v>
      </c>
      <c r="C29" s="23" t="s">
        <v>127</v>
      </c>
      <c r="D29" s="229">
        <v>47832774.930950023</v>
      </c>
      <c r="E29" s="229">
        <v>40336765.974270023</v>
      </c>
      <c r="F29" s="229">
        <v>12567545.181060007</v>
      </c>
      <c r="G29" s="229">
        <v>27769220.793209989</v>
      </c>
      <c r="H29" s="229">
        <v>5315756.7574000014</v>
      </c>
      <c r="I29" s="229">
        <v>3104464.0999999996</v>
      </c>
      <c r="J29" s="247">
        <v>2211292.6574000018</v>
      </c>
      <c r="K29" s="229">
        <v>22453464.035809986</v>
      </c>
      <c r="L29" s="28">
        <f t="shared" si="0"/>
        <v>0.70275306116887282</v>
      </c>
      <c r="M29" s="28">
        <f t="shared" si="1"/>
        <v>0.17359568779205747</v>
      </c>
      <c r="N29" s="29">
        <f t="shared" si="2"/>
        <v>0.87634874896093029</v>
      </c>
      <c r="P29" s="112" t="str">
        <f t="shared" si="3"/>
        <v>富田林市</v>
      </c>
      <c r="Q29" s="228">
        <f t="shared" si="4"/>
        <v>0.17861063402116625</v>
      </c>
      <c r="S29" s="228">
        <f t="shared" si="5"/>
        <v>0.16969883751228701</v>
      </c>
      <c r="T29" s="249">
        <v>0</v>
      </c>
    </row>
    <row r="30" spans="2:20" s="127" customFormat="1">
      <c r="B30" s="245">
        <v>26</v>
      </c>
      <c r="C30" s="23" t="s">
        <v>36</v>
      </c>
      <c r="D30" s="229">
        <v>619009314.1306802</v>
      </c>
      <c r="E30" s="229">
        <v>526792899.60148001</v>
      </c>
      <c r="F30" s="229">
        <v>189577344.20453003</v>
      </c>
      <c r="G30" s="229">
        <v>337215555.39694989</v>
      </c>
      <c r="H30" s="229">
        <v>72913887.478899986</v>
      </c>
      <c r="I30" s="229">
        <v>42505450.664999984</v>
      </c>
      <c r="J30" s="247">
        <v>30408436.813900001</v>
      </c>
      <c r="K30" s="229">
        <v>264301667.9180499</v>
      </c>
      <c r="L30" s="25">
        <f t="shared" si="0"/>
        <v>0.72222353100603498</v>
      </c>
      <c r="M30" s="25">
        <f t="shared" si="1"/>
        <v>0.16193093533982292</v>
      </c>
      <c r="N30" s="27">
        <f t="shared" si="2"/>
        <v>0.88415446634585793</v>
      </c>
      <c r="P30" s="112" t="str">
        <f t="shared" si="3"/>
        <v>豊中市</v>
      </c>
      <c r="Q30" s="228">
        <f t="shared" si="4"/>
        <v>0.17851035867215587</v>
      </c>
      <c r="S30" s="228">
        <f t="shared" si="5"/>
        <v>0.16969883751228701</v>
      </c>
      <c r="T30" s="249">
        <v>0</v>
      </c>
    </row>
    <row r="31" spans="2:20" s="127" customFormat="1">
      <c r="B31" s="245">
        <v>27</v>
      </c>
      <c r="C31" s="23" t="s">
        <v>37</v>
      </c>
      <c r="D31" s="229">
        <v>110723853.36839996</v>
      </c>
      <c r="E31" s="229">
        <v>93582107.245699942</v>
      </c>
      <c r="F31" s="229">
        <v>35150883.757319972</v>
      </c>
      <c r="G31" s="229">
        <v>58431223.488380037</v>
      </c>
      <c r="H31" s="229">
        <v>11417779.307999998</v>
      </c>
      <c r="I31" s="229">
        <v>6629663.3899999969</v>
      </c>
      <c r="J31" s="247">
        <v>4788115.9180000015</v>
      </c>
      <c r="K31" s="229">
        <v>47013444.180380009</v>
      </c>
      <c r="L31" s="25">
        <f t="shared" si="0"/>
        <v>0.7548184002623235</v>
      </c>
      <c r="M31" s="25">
        <f t="shared" si="1"/>
        <v>0.14236318918369714</v>
      </c>
      <c r="N31" s="27">
        <f t="shared" si="2"/>
        <v>0.89718158944602078</v>
      </c>
      <c r="P31" s="112" t="str">
        <f t="shared" si="3"/>
        <v>泉大津市</v>
      </c>
      <c r="Q31" s="228">
        <f t="shared" si="4"/>
        <v>0.17824717432674275</v>
      </c>
      <c r="S31" s="228">
        <f t="shared" si="5"/>
        <v>0.16969883751228701</v>
      </c>
      <c r="T31" s="249">
        <v>0</v>
      </c>
    </row>
    <row r="32" spans="2:20" s="127" customFormat="1">
      <c r="B32" s="245">
        <v>28</v>
      </c>
      <c r="C32" s="23" t="s">
        <v>38</v>
      </c>
      <c r="D32" s="229">
        <v>78423991.236960009</v>
      </c>
      <c r="E32" s="229">
        <v>66712782.782959983</v>
      </c>
      <c r="F32" s="229">
        <v>25466414.753500007</v>
      </c>
      <c r="G32" s="229">
        <v>41246368.029459976</v>
      </c>
      <c r="H32" s="229">
        <v>9909087.068</v>
      </c>
      <c r="I32" s="229">
        <v>5756679.1999999993</v>
      </c>
      <c r="J32" s="247">
        <v>4152407.8679999998</v>
      </c>
      <c r="K32" s="229">
        <v>31337280.961459991</v>
      </c>
      <c r="L32" s="25">
        <f t="shared" si="0"/>
        <v>0.71988843810612468</v>
      </c>
      <c r="M32" s="25">
        <f t="shared" si="1"/>
        <v>0.16273067245935968</v>
      </c>
      <c r="N32" s="27">
        <f t="shared" si="2"/>
        <v>0.88261911056548437</v>
      </c>
      <c r="P32" s="112" t="str">
        <f t="shared" si="3"/>
        <v>西区</v>
      </c>
      <c r="Q32" s="228">
        <f t="shared" si="4"/>
        <v>0.17707204055216613</v>
      </c>
      <c r="S32" s="228">
        <f t="shared" si="5"/>
        <v>0.16969883751228701</v>
      </c>
      <c r="T32" s="249">
        <v>0</v>
      </c>
    </row>
    <row r="33" spans="2:20" s="127" customFormat="1">
      <c r="B33" s="245">
        <v>29</v>
      </c>
      <c r="C33" s="23" t="s">
        <v>39</v>
      </c>
      <c r="D33" s="229">
        <v>68013946.151889965</v>
      </c>
      <c r="E33" s="229">
        <v>57068742.880890042</v>
      </c>
      <c r="F33" s="229">
        <v>21089777.350100003</v>
      </c>
      <c r="G33" s="229">
        <v>35978965.530789964</v>
      </c>
      <c r="H33" s="229">
        <v>8393848.3740000017</v>
      </c>
      <c r="I33" s="229">
        <v>4849241.6499999994</v>
      </c>
      <c r="J33" s="247">
        <v>3544606.7240000023</v>
      </c>
      <c r="K33" s="229">
        <v>27585117.156790011</v>
      </c>
      <c r="L33" s="25">
        <f t="shared" si="0"/>
        <v>0.71530474397730381</v>
      </c>
      <c r="M33" s="25">
        <f t="shared" si="1"/>
        <v>0.16447236494513681</v>
      </c>
      <c r="N33" s="27">
        <f t="shared" si="2"/>
        <v>0.87977710892244065</v>
      </c>
      <c r="P33" s="112" t="str">
        <f t="shared" si="3"/>
        <v>堺市南区</v>
      </c>
      <c r="Q33" s="228">
        <f t="shared" si="4"/>
        <v>0.17631960249557713</v>
      </c>
      <c r="S33" s="228">
        <f t="shared" si="5"/>
        <v>0.16969883751228701</v>
      </c>
      <c r="T33" s="249">
        <v>0</v>
      </c>
    </row>
    <row r="34" spans="2:20" s="127" customFormat="1">
      <c r="B34" s="245">
        <v>30</v>
      </c>
      <c r="C34" s="23" t="s">
        <v>40</v>
      </c>
      <c r="D34" s="229">
        <v>107043496.48483014</v>
      </c>
      <c r="E34" s="229">
        <v>92435322.043830097</v>
      </c>
      <c r="F34" s="229">
        <v>31046425.970000014</v>
      </c>
      <c r="G34" s="229">
        <v>61388896.073829979</v>
      </c>
      <c r="H34" s="229">
        <v>11345301.341199994</v>
      </c>
      <c r="I34" s="229">
        <v>6729073.5499999942</v>
      </c>
      <c r="J34" s="247">
        <v>4616227.7911999989</v>
      </c>
      <c r="K34" s="229">
        <v>50043594.73262997</v>
      </c>
      <c r="L34" s="25">
        <f t="shared" si="0"/>
        <v>0.73236992071793838</v>
      </c>
      <c r="M34" s="25">
        <f t="shared" si="1"/>
        <v>0.1587355358417338</v>
      </c>
      <c r="N34" s="27">
        <f t="shared" si="2"/>
        <v>0.89110545655967222</v>
      </c>
      <c r="P34" s="112" t="str">
        <f t="shared" si="3"/>
        <v>羽曳野市</v>
      </c>
      <c r="Q34" s="228">
        <f t="shared" si="4"/>
        <v>0.17584169712432052</v>
      </c>
      <c r="S34" s="228">
        <f t="shared" si="5"/>
        <v>0.16969883751228701</v>
      </c>
      <c r="T34" s="249">
        <v>0</v>
      </c>
    </row>
    <row r="35" spans="2:20" s="127" customFormat="1">
      <c r="B35" s="245">
        <v>31</v>
      </c>
      <c r="C35" s="23" t="s">
        <v>41</v>
      </c>
      <c r="D35" s="229">
        <v>117825364.33132005</v>
      </c>
      <c r="E35" s="229">
        <v>100579463.16682</v>
      </c>
      <c r="F35" s="229">
        <v>35201651.846840009</v>
      </c>
      <c r="G35" s="229">
        <v>65377811.319979966</v>
      </c>
      <c r="H35" s="229">
        <v>15188159.746700002</v>
      </c>
      <c r="I35" s="229">
        <v>8884711.5499999989</v>
      </c>
      <c r="J35" s="247">
        <v>6303448.196700003</v>
      </c>
      <c r="K35" s="229">
        <v>50189651.573279992</v>
      </c>
      <c r="L35" s="25">
        <f t="shared" si="0"/>
        <v>0.69858669309557153</v>
      </c>
      <c r="M35" s="25">
        <f t="shared" si="1"/>
        <v>0.17631960249557713</v>
      </c>
      <c r="N35" s="27">
        <f t="shared" si="2"/>
        <v>0.87490629559114863</v>
      </c>
      <c r="P35" s="112" t="str">
        <f t="shared" si="3"/>
        <v>守口市</v>
      </c>
      <c r="Q35" s="228">
        <f t="shared" si="4"/>
        <v>0.1755005721522257</v>
      </c>
      <c r="S35" s="228">
        <f t="shared" si="5"/>
        <v>0.16969883751228701</v>
      </c>
      <c r="T35" s="249">
        <v>0</v>
      </c>
    </row>
    <row r="36" spans="2:20" s="127" customFormat="1">
      <c r="B36" s="245">
        <v>32</v>
      </c>
      <c r="C36" s="23" t="s">
        <v>42</v>
      </c>
      <c r="D36" s="229">
        <v>109728850.82921</v>
      </c>
      <c r="E36" s="229">
        <v>93596942.456409946</v>
      </c>
      <c r="F36" s="229">
        <v>32144069.031170022</v>
      </c>
      <c r="G36" s="229">
        <v>61452873.425239973</v>
      </c>
      <c r="H36" s="229">
        <v>12987946.068999996</v>
      </c>
      <c r="I36" s="229">
        <v>7499548.5249999994</v>
      </c>
      <c r="J36" s="247">
        <v>5488397.543999997</v>
      </c>
      <c r="K36" s="229">
        <v>48464927.356239974</v>
      </c>
      <c r="L36" s="25">
        <f t="shared" si="0"/>
        <v>0.71222321803771915</v>
      </c>
      <c r="M36" s="25">
        <f t="shared" si="1"/>
        <v>0.16616914862664192</v>
      </c>
      <c r="N36" s="27">
        <f t="shared" si="2"/>
        <v>0.87839236666436116</v>
      </c>
      <c r="P36" s="112" t="str">
        <f t="shared" si="3"/>
        <v>大正区</v>
      </c>
      <c r="Q36" s="228">
        <f t="shared" si="4"/>
        <v>0.17465635181803543</v>
      </c>
      <c r="S36" s="228">
        <f t="shared" si="5"/>
        <v>0.16969883751228701</v>
      </c>
      <c r="T36" s="249">
        <v>0</v>
      </c>
    </row>
    <row r="37" spans="2:20" s="127" customFormat="1">
      <c r="B37" s="245">
        <v>33</v>
      </c>
      <c r="C37" s="23" t="s">
        <v>43</v>
      </c>
      <c r="D37" s="229">
        <v>27249811.728070009</v>
      </c>
      <c r="E37" s="229">
        <v>22817539.024869986</v>
      </c>
      <c r="F37" s="229">
        <v>9478121.4956000112</v>
      </c>
      <c r="G37" s="229">
        <v>13339417.529270001</v>
      </c>
      <c r="H37" s="229">
        <v>3671765.5720000002</v>
      </c>
      <c r="I37" s="229">
        <v>2156532.7999999993</v>
      </c>
      <c r="J37" s="247">
        <v>1515232.7720000008</v>
      </c>
      <c r="K37" s="229">
        <v>9667651.9572699927</v>
      </c>
      <c r="L37" s="28">
        <f t="shared" si="0"/>
        <v>0.7207758855171571</v>
      </c>
      <c r="M37" s="28">
        <f t="shared" si="1"/>
        <v>0.16399629813654273</v>
      </c>
      <c r="N37" s="29">
        <f t="shared" si="2"/>
        <v>0.88477218365369981</v>
      </c>
      <c r="P37" s="112" t="str">
        <f t="shared" si="3"/>
        <v>中央区</v>
      </c>
      <c r="Q37" s="228">
        <f t="shared" si="4"/>
        <v>0.17359568779205747</v>
      </c>
      <c r="S37" s="228">
        <f t="shared" si="5"/>
        <v>0.16969883751228701</v>
      </c>
      <c r="T37" s="249">
        <v>0</v>
      </c>
    </row>
    <row r="38" spans="2:20" s="127" customFormat="1">
      <c r="B38" s="245">
        <v>34</v>
      </c>
      <c r="C38" s="23" t="s">
        <v>45</v>
      </c>
      <c r="D38" s="229">
        <v>146602750.68523011</v>
      </c>
      <c r="E38" s="229">
        <v>125254919.12639</v>
      </c>
      <c r="F38" s="229">
        <v>42767162.508159973</v>
      </c>
      <c r="G38" s="229">
        <v>82487756.61823003</v>
      </c>
      <c r="H38" s="229">
        <v>18430103.84327</v>
      </c>
      <c r="I38" s="229">
        <v>11100313.900000002</v>
      </c>
      <c r="J38" s="247">
        <v>7329789.9432699969</v>
      </c>
      <c r="K38" s="229">
        <v>64057652.774960056</v>
      </c>
      <c r="L38" s="25">
        <f t="shared" si="0"/>
        <v>0.69884106035989058</v>
      </c>
      <c r="M38" s="25">
        <f t="shared" si="1"/>
        <v>0.18138578014670792</v>
      </c>
      <c r="N38" s="27">
        <f t="shared" si="2"/>
        <v>0.8802268405065985</v>
      </c>
      <c r="P38" s="112" t="str">
        <f t="shared" si="3"/>
        <v>茨木市</v>
      </c>
      <c r="Q38" s="228">
        <f t="shared" si="4"/>
        <v>0.1734679299288589</v>
      </c>
      <c r="S38" s="228">
        <f t="shared" si="5"/>
        <v>0.16969883751228701</v>
      </c>
      <c r="T38" s="249">
        <v>0</v>
      </c>
    </row>
    <row r="39" spans="2:20" s="127" customFormat="1">
      <c r="B39" s="245">
        <v>35</v>
      </c>
      <c r="C39" s="23" t="s">
        <v>2</v>
      </c>
      <c r="D39" s="229">
        <v>262451242.7377001</v>
      </c>
      <c r="E39" s="229">
        <v>220933549.05549008</v>
      </c>
      <c r="F39" s="229">
        <v>80206016.887560144</v>
      </c>
      <c r="G39" s="229">
        <v>140727532.16792998</v>
      </c>
      <c r="H39" s="229">
        <v>34683049.453209989</v>
      </c>
      <c r="I39" s="229">
        <v>20508888.439999986</v>
      </c>
      <c r="J39" s="247">
        <v>14174161.013210004</v>
      </c>
      <c r="K39" s="229">
        <v>106044482.71472003</v>
      </c>
      <c r="L39" s="25">
        <f t="shared" si="0"/>
        <v>0.69811705710674599</v>
      </c>
      <c r="M39" s="25">
        <f t="shared" si="1"/>
        <v>0.17851035867215587</v>
      </c>
      <c r="N39" s="27">
        <f t="shared" si="2"/>
        <v>0.8766274157789018</v>
      </c>
      <c r="P39" s="112" t="str">
        <f t="shared" si="3"/>
        <v>藤井寺市</v>
      </c>
      <c r="Q39" s="228">
        <f t="shared" si="4"/>
        <v>0.17306518934662246</v>
      </c>
      <c r="S39" s="228">
        <f t="shared" si="5"/>
        <v>0.16969883751228701</v>
      </c>
      <c r="T39" s="249">
        <v>0</v>
      </c>
    </row>
    <row r="40" spans="2:20" s="127" customFormat="1">
      <c r="B40" s="245">
        <v>36</v>
      </c>
      <c r="C40" s="23" t="s">
        <v>3</v>
      </c>
      <c r="D40" s="229">
        <v>75704200.63823998</v>
      </c>
      <c r="E40" s="229">
        <v>64416244.687369943</v>
      </c>
      <c r="F40" s="229">
        <v>22463099.168320015</v>
      </c>
      <c r="G40" s="229">
        <v>41953145.519050002</v>
      </c>
      <c r="H40" s="229">
        <v>9411760.4389999993</v>
      </c>
      <c r="I40" s="229">
        <v>5370380.3499999996</v>
      </c>
      <c r="J40" s="247">
        <v>4041380.0889999988</v>
      </c>
      <c r="K40" s="229">
        <v>32541385.080050018</v>
      </c>
      <c r="L40" s="25">
        <f t="shared" si="0"/>
        <v>0.70472778374720735</v>
      </c>
      <c r="M40" s="25">
        <f t="shared" si="1"/>
        <v>0.16848326286484097</v>
      </c>
      <c r="N40" s="27">
        <f t="shared" si="2"/>
        <v>0.8732110466120484</v>
      </c>
      <c r="P40" s="112" t="str">
        <f t="shared" si="3"/>
        <v>泉南市</v>
      </c>
      <c r="Q40" s="228">
        <f t="shared" si="4"/>
        <v>0.17138852242463168</v>
      </c>
      <c r="S40" s="228">
        <f t="shared" si="5"/>
        <v>0.16969883751228701</v>
      </c>
      <c r="T40" s="249">
        <v>0</v>
      </c>
    </row>
    <row r="41" spans="2:20" s="127" customFormat="1">
      <c r="B41" s="245">
        <v>37</v>
      </c>
      <c r="C41" s="23" t="s">
        <v>4</v>
      </c>
      <c r="D41" s="229">
        <v>240391303.8260701</v>
      </c>
      <c r="E41" s="229">
        <v>203288335.43757007</v>
      </c>
      <c r="F41" s="229">
        <v>68816859.671430051</v>
      </c>
      <c r="G41" s="229">
        <v>134471475.76613998</v>
      </c>
      <c r="H41" s="229">
        <v>29645282.406259995</v>
      </c>
      <c r="I41" s="229">
        <v>17808285.849999998</v>
      </c>
      <c r="J41" s="247">
        <v>11836996.556259997</v>
      </c>
      <c r="K41" s="229">
        <v>104826193.35987994</v>
      </c>
      <c r="L41" s="25">
        <f t="shared" si="0"/>
        <v>0.6989169463440188</v>
      </c>
      <c r="M41" s="25">
        <f t="shared" si="1"/>
        <v>0.18086429437974894</v>
      </c>
      <c r="N41" s="27">
        <f t="shared" si="2"/>
        <v>0.87978124072376773</v>
      </c>
      <c r="P41" s="112" t="str">
        <f t="shared" si="3"/>
        <v>交野市</v>
      </c>
      <c r="Q41" s="228">
        <f t="shared" si="4"/>
        <v>0.17125644966793888</v>
      </c>
      <c r="S41" s="228">
        <f t="shared" si="5"/>
        <v>0.16969883751228701</v>
      </c>
      <c r="T41" s="249">
        <v>0</v>
      </c>
    </row>
    <row r="42" spans="2:20" s="127" customFormat="1">
      <c r="B42" s="245">
        <v>38</v>
      </c>
      <c r="C42" s="246" t="s">
        <v>46</v>
      </c>
      <c r="D42" s="229">
        <v>50634165.154210016</v>
      </c>
      <c r="E42" s="229">
        <v>43059757.552510038</v>
      </c>
      <c r="F42" s="229">
        <v>17356207.072000008</v>
      </c>
      <c r="G42" s="229">
        <v>25703550.480510008</v>
      </c>
      <c r="H42" s="229">
        <v>7200921.0649999985</v>
      </c>
      <c r="I42" s="229">
        <v>4377238.6999999993</v>
      </c>
      <c r="J42" s="247">
        <v>2823682.3649999993</v>
      </c>
      <c r="K42" s="229">
        <v>18502629.415509991</v>
      </c>
      <c r="L42" s="25">
        <f t="shared" si="0"/>
        <v>0.7067685999426605</v>
      </c>
      <c r="M42" s="25">
        <f t="shared" si="1"/>
        <v>0.17824717432674275</v>
      </c>
      <c r="N42" s="27">
        <f t="shared" si="2"/>
        <v>0.88501577426940325</v>
      </c>
      <c r="P42" s="112" t="str">
        <f t="shared" si="3"/>
        <v>大阪市</v>
      </c>
      <c r="Q42" s="228">
        <f t="shared" si="4"/>
        <v>0.17037992509968872</v>
      </c>
      <c r="S42" s="228">
        <f t="shared" si="5"/>
        <v>0.16969883751228701</v>
      </c>
      <c r="T42" s="249">
        <v>0</v>
      </c>
    </row>
    <row r="43" spans="2:20" s="127" customFormat="1">
      <c r="B43" s="245">
        <v>39</v>
      </c>
      <c r="C43" s="246" t="s">
        <v>9</v>
      </c>
      <c r="D43" s="229">
        <v>271105485.83164012</v>
      </c>
      <c r="E43" s="229">
        <v>230398337.72696021</v>
      </c>
      <c r="F43" s="229">
        <v>89612702.352839991</v>
      </c>
      <c r="G43" s="229">
        <v>140785635.37412006</v>
      </c>
      <c r="H43" s="229">
        <v>26539554.703290008</v>
      </c>
      <c r="I43" s="229">
        <v>15576251.700000003</v>
      </c>
      <c r="J43" s="247">
        <v>10963303.003290003</v>
      </c>
      <c r="K43" s="229">
        <v>114246080.67083003</v>
      </c>
      <c r="L43" s="28">
        <f t="shared" si="0"/>
        <v>0.77151064149821136</v>
      </c>
      <c r="M43" s="28">
        <f t="shared" si="1"/>
        <v>0.13410201484481579</v>
      </c>
      <c r="N43" s="29">
        <f t="shared" si="2"/>
        <v>0.90561265634302712</v>
      </c>
      <c r="P43" s="112" t="str">
        <f t="shared" si="3"/>
        <v>四條畷市</v>
      </c>
      <c r="Q43" s="228">
        <f t="shared" si="4"/>
        <v>0.16927793251750395</v>
      </c>
      <c r="S43" s="228">
        <f t="shared" si="5"/>
        <v>0.16969883751228701</v>
      </c>
      <c r="T43" s="249">
        <v>0</v>
      </c>
    </row>
    <row r="44" spans="2:20" s="127" customFormat="1">
      <c r="B44" s="245">
        <v>40</v>
      </c>
      <c r="C44" s="246" t="s">
        <v>47</v>
      </c>
      <c r="D44" s="229">
        <v>61617791.093200035</v>
      </c>
      <c r="E44" s="229">
        <v>51755161.274999984</v>
      </c>
      <c r="F44" s="229">
        <v>19416302.884</v>
      </c>
      <c r="G44" s="229">
        <v>32338858.39099998</v>
      </c>
      <c r="H44" s="229">
        <v>8127134.0519999983</v>
      </c>
      <c r="I44" s="229">
        <v>5129105.2499999991</v>
      </c>
      <c r="J44" s="247">
        <v>2998028.8019999992</v>
      </c>
      <c r="K44" s="229">
        <v>24211724.338999998</v>
      </c>
      <c r="L44" s="25">
        <f t="shared" si="0"/>
        <v>0.70493391689337004</v>
      </c>
      <c r="M44" s="25">
        <f t="shared" si="1"/>
        <v>0.18621878097196082</v>
      </c>
      <c r="N44" s="27">
        <f t="shared" si="2"/>
        <v>0.89115269786533091</v>
      </c>
      <c r="P44" s="112" t="str">
        <f t="shared" si="3"/>
        <v>松原市</v>
      </c>
      <c r="Q44" s="228">
        <f t="shared" si="4"/>
        <v>0.16889293559763069</v>
      </c>
      <c r="S44" s="228">
        <f t="shared" si="5"/>
        <v>0.16969883751228701</v>
      </c>
      <c r="T44" s="249">
        <v>0</v>
      </c>
    </row>
    <row r="45" spans="2:20" s="127" customFormat="1">
      <c r="B45" s="245">
        <v>41</v>
      </c>
      <c r="C45" s="246" t="s">
        <v>14</v>
      </c>
      <c r="D45" s="229">
        <v>112818445.89812</v>
      </c>
      <c r="E45" s="229">
        <v>96714871.852820054</v>
      </c>
      <c r="F45" s="229">
        <v>34483750.523819976</v>
      </c>
      <c r="G45" s="229">
        <v>62231121.328999951</v>
      </c>
      <c r="H45" s="229">
        <v>13309702.210480005</v>
      </c>
      <c r="I45" s="229">
        <v>8387778.3000000026</v>
      </c>
      <c r="J45" s="247">
        <v>4921923.9104800019</v>
      </c>
      <c r="K45" s="229">
        <v>48921419.118519984</v>
      </c>
      <c r="L45" s="25">
        <f t="shared" si="0"/>
        <v>0.72151620255449722</v>
      </c>
      <c r="M45" s="25">
        <f t="shared" si="1"/>
        <v>0.1755005721522257</v>
      </c>
      <c r="N45" s="27">
        <f t="shared" si="2"/>
        <v>0.89701677470672303</v>
      </c>
      <c r="P45" s="112" t="str">
        <f t="shared" si="3"/>
        <v>池田市</v>
      </c>
      <c r="Q45" s="228">
        <f t="shared" si="4"/>
        <v>0.16848326286484097</v>
      </c>
      <c r="S45" s="228">
        <f t="shared" si="5"/>
        <v>0.16969883751228701</v>
      </c>
      <c r="T45" s="249">
        <v>0</v>
      </c>
    </row>
    <row r="46" spans="2:20" s="127" customFormat="1">
      <c r="B46" s="245">
        <v>42</v>
      </c>
      <c r="C46" s="246" t="s">
        <v>15</v>
      </c>
      <c r="D46" s="229">
        <v>288049380.98550034</v>
      </c>
      <c r="E46" s="229">
        <v>246748167.51989982</v>
      </c>
      <c r="F46" s="229">
        <v>89295206.280899927</v>
      </c>
      <c r="G46" s="229">
        <v>157452961.23900005</v>
      </c>
      <c r="H46" s="229">
        <v>31296535.41169998</v>
      </c>
      <c r="I46" s="229">
        <v>17749203.459999997</v>
      </c>
      <c r="J46" s="247">
        <v>13547331.951699983</v>
      </c>
      <c r="K46" s="229">
        <v>126156425.82730006</v>
      </c>
      <c r="L46" s="25">
        <f t="shared" si="0"/>
        <v>0.74047530143914919</v>
      </c>
      <c r="M46" s="25">
        <f t="shared" si="1"/>
        <v>0.14718423675515396</v>
      </c>
      <c r="N46" s="27">
        <f t="shared" si="2"/>
        <v>0.8876595381943031</v>
      </c>
      <c r="P46" s="112" t="str">
        <f t="shared" si="3"/>
        <v>島本町</v>
      </c>
      <c r="Q46" s="228">
        <f t="shared" si="4"/>
        <v>0.16841070596504085</v>
      </c>
      <c r="S46" s="228">
        <f t="shared" si="5"/>
        <v>0.16969883751228701</v>
      </c>
      <c r="T46" s="249">
        <v>0</v>
      </c>
    </row>
    <row r="47" spans="2:20" s="127" customFormat="1">
      <c r="B47" s="245">
        <v>43</v>
      </c>
      <c r="C47" s="246" t="s">
        <v>10</v>
      </c>
      <c r="D47" s="229">
        <v>172771990.47514009</v>
      </c>
      <c r="E47" s="229">
        <v>146686082.18095991</v>
      </c>
      <c r="F47" s="229">
        <v>50877573.506049938</v>
      </c>
      <c r="G47" s="229">
        <v>95808508.674909949</v>
      </c>
      <c r="H47" s="229">
        <v>20130652.251020007</v>
      </c>
      <c r="I47" s="229">
        <v>12317649.930000003</v>
      </c>
      <c r="J47" s="247">
        <v>7813002.3210200034</v>
      </c>
      <c r="K47" s="229">
        <v>75677856.42388992</v>
      </c>
      <c r="L47" s="25">
        <f t="shared" si="0"/>
        <v>0.71650253141248643</v>
      </c>
      <c r="M47" s="25">
        <f t="shared" si="1"/>
        <v>0.1734679299288589</v>
      </c>
      <c r="N47" s="27">
        <f t="shared" si="2"/>
        <v>0.88997046134134528</v>
      </c>
      <c r="P47" s="112" t="str">
        <f t="shared" si="3"/>
        <v>都島区</v>
      </c>
      <c r="Q47" s="228">
        <f t="shared" si="4"/>
        <v>0.16801054960770231</v>
      </c>
      <c r="S47" s="228">
        <f t="shared" si="5"/>
        <v>0.16969883751228701</v>
      </c>
      <c r="T47" s="249">
        <v>0</v>
      </c>
    </row>
    <row r="48" spans="2:20" s="127" customFormat="1">
      <c r="B48" s="245">
        <v>44</v>
      </c>
      <c r="C48" s="246" t="s">
        <v>22</v>
      </c>
      <c r="D48" s="229">
        <v>218087476.28196993</v>
      </c>
      <c r="E48" s="229">
        <v>187798891.72417006</v>
      </c>
      <c r="F48" s="229">
        <v>64519747.868179984</v>
      </c>
      <c r="G48" s="229">
        <v>123279143.85599001</v>
      </c>
      <c r="H48" s="229">
        <v>23668275.501919992</v>
      </c>
      <c r="I48" s="229">
        <v>13763612.934999999</v>
      </c>
      <c r="J48" s="247">
        <v>9904662.5669199955</v>
      </c>
      <c r="K48" s="229">
        <v>99610868.354069978</v>
      </c>
      <c r="L48" s="25">
        <f t="shared" si="0"/>
        <v>0.7316157614442611</v>
      </c>
      <c r="M48" s="25">
        <f t="shared" si="1"/>
        <v>0.15607122610332291</v>
      </c>
      <c r="N48" s="27">
        <f t="shared" si="2"/>
        <v>0.88768698754758391</v>
      </c>
      <c r="P48" s="112" t="str">
        <f t="shared" si="3"/>
        <v>堺市北区</v>
      </c>
      <c r="Q48" s="228">
        <f t="shared" si="4"/>
        <v>0.16616914862664192</v>
      </c>
      <c r="S48" s="228">
        <f t="shared" si="5"/>
        <v>0.16969883751228701</v>
      </c>
      <c r="T48" s="249">
        <v>0</v>
      </c>
    </row>
    <row r="49" spans="2:20" s="127" customFormat="1">
      <c r="B49" s="245">
        <v>45</v>
      </c>
      <c r="C49" s="246" t="s">
        <v>48</v>
      </c>
      <c r="D49" s="229">
        <v>74820800.328450024</v>
      </c>
      <c r="E49" s="229">
        <v>63608847.259580031</v>
      </c>
      <c r="F49" s="229">
        <v>24424606.712400015</v>
      </c>
      <c r="G49" s="229">
        <v>39184240.547180012</v>
      </c>
      <c r="H49" s="229">
        <v>8956264.700000003</v>
      </c>
      <c r="I49" s="229">
        <v>5277530.6000000015</v>
      </c>
      <c r="J49" s="247">
        <v>3678734.1000000006</v>
      </c>
      <c r="K49" s="229">
        <v>30227975.847179994</v>
      </c>
      <c r="L49" s="28">
        <f t="shared" si="0"/>
        <v>0.73169470055616903</v>
      </c>
      <c r="M49" s="28">
        <f t="shared" si="1"/>
        <v>0.15810044425741243</v>
      </c>
      <c r="N49" s="29">
        <f t="shared" si="2"/>
        <v>0.88979514481358146</v>
      </c>
      <c r="P49" s="112" t="str">
        <f t="shared" si="3"/>
        <v>堺市東区</v>
      </c>
      <c r="Q49" s="228">
        <f t="shared" si="4"/>
        <v>0.16447236494513681</v>
      </c>
      <c r="S49" s="228">
        <f t="shared" si="5"/>
        <v>0.16969883751228701</v>
      </c>
      <c r="T49" s="249">
        <v>0</v>
      </c>
    </row>
    <row r="50" spans="2:20" s="127" customFormat="1">
      <c r="B50" s="245">
        <v>46</v>
      </c>
      <c r="C50" s="246" t="s">
        <v>26</v>
      </c>
      <c r="D50" s="229">
        <v>81747521.860310078</v>
      </c>
      <c r="E50" s="229">
        <v>68801909.845570043</v>
      </c>
      <c r="F50" s="229">
        <v>26043292.516299959</v>
      </c>
      <c r="G50" s="229">
        <v>42758617.329270005</v>
      </c>
      <c r="H50" s="229">
        <v>11404421.818599999</v>
      </c>
      <c r="I50" s="229">
        <v>6688559.9999999981</v>
      </c>
      <c r="J50" s="247">
        <v>4715861.8186000008</v>
      </c>
      <c r="K50" s="229">
        <v>31354195.51067001</v>
      </c>
      <c r="L50" s="25">
        <f t="shared" si="0"/>
        <v>0.69545746593213353</v>
      </c>
      <c r="M50" s="25">
        <f t="shared" si="1"/>
        <v>0.17861063402116625</v>
      </c>
      <c r="N50" s="27">
        <f t="shared" si="2"/>
        <v>0.8740680999532997</v>
      </c>
      <c r="P50" s="112" t="str">
        <f t="shared" si="3"/>
        <v>浪速区</v>
      </c>
      <c r="Q50" s="228">
        <f t="shared" si="4"/>
        <v>0.16419652752021185</v>
      </c>
      <c r="S50" s="228">
        <f t="shared" si="5"/>
        <v>0.16969883751228701</v>
      </c>
      <c r="T50" s="249">
        <v>0</v>
      </c>
    </row>
    <row r="51" spans="2:20" s="127" customFormat="1">
      <c r="B51" s="245">
        <v>47</v>
      </c>
      <c r="C51" s="246" t="s">
        <v>16</v>
      </c>
      <c r="D51" s="229">
        <v>184085792.37177998</v>
      </c>
      <c r="E51" s="229">
        <v>159256509.01902992</v>
      </c>
      <c r="F51" s="229">
        <v>58140067.882199921</v>
      </c>
      <c r="G51" s="229">
        <v>101116441.13683005</v>
      </c>
      <c r="H51" s="229">
        <v>18021046.239199989</v>
      </c>
      <c r="I51" s="229">
        <v>10756069.749999994</v>
      </c>
      <c r="J51" s="247">
        <v>7264976.4891999932</v>
      </c>
      <c r="K51" s="229">
        <v>83095394.897630051</v>
      </c>
      <c r="L51" s="25">
        <f t="shared" si="0"/>
        <v>0.7633825811624203</v>
      </c>
      <c r="M51" s="25">
        <f t="shared" si="1"/>
        <v>0.14122784145272543</v>
      </c>
      <c r="N51" s="27">
        <f t="shared" si="2"/>
        <v>0.90461042261514568</v>
      </c>
      <c r="P51" s="112" t="str">
        <f t="shared" si="3"/>
        <v>堺市美原区</v>
      </c>
      <c r="Q51" s="228">
        <f t="shared" si="4"/>
        <v>0.16399629813654273</v>
      </c>
      <c r="S51" s="228">
        <f t="shared" si="5"/>
        <v>0.16969883751228701</v>
      </c>
      <c r="T51" s="249">
        <v>0</v>
      </c>
    </row>
    <row r="52" spans="2:20" s="127" customFormat="1">
      <c r="B52" s="245">
        <v>48</v>
      </c>
      <c r="C52" s="246" t="s">
        <v>27</v>
      </c>
      <c r="D52" s="229">
        <v>89930330.49447003</v>
      </c>
      <c r="E52" s="229">
        <v>75220508.438860074</v>
      </c>
      <c r="F52" s="229">
        <v>27602672.215399999</v>
      </c>
      <c r="G52" s="229">
        <v>47617836.223459959</v>
      </c>
      <c r="H52" s="229">
        <v>12828570.820999999</v>
      </c>
      <c r="I52" s="229">
        <v>7508040.4100000001</v>
      </c>
      <c r="J52" s="247">
        <v>5320530.4109999994</v>
      </c>
      <c r="K52" s="229">
        <v>34789265.402460009</v>
      </c>
      <c r="L52" s="25">
        <f t="shared" si="0"/>
        <v>0.68270649483988122</v>
      </c>
      <c r="M52" s="25">
        <f t="shared" si="1"/>
        <v>0.18569897549873887</v>
      </c>
      <c r="N52" s="27">
        <f t="shared" si="2"/>
        <v>0.86840547033862014</v>
      </c>
      <c r="P52" s="112" t="str">
        <f t="shared" si="3"/>
        <v>堺市中区</v>
      </c>
      <c r="Q52" s="228">
        <f t="shared" si="4"/>
        <v>0.16273067245935968</v>
      </c>
      <c r="S52" s="228">
        <f t="shared" si="5"/>
        <v>0.16969883751228701</v>
      </c>
      <c r="T52" s="249">
        <v>0</v>
      </c>
    </row>
    <row r="53" spans="2:20" s="127" customFormat="1">
      <c r="B53" s="245">
        <v>49</v>
      </c>
      <c r="C53" s="246" t="s">
        <v>28</v>
      </c>
      <c r="D53" s="229">
        <v>97139289.834440038</v>
      </c>
      <c r="E53" s="229">
        <v>82463873.647839978</v>
      </c>
      <c r="F53" s="229">
        <v>31596578.333000012</v>
      </c>
      <c r="G53" s="229">
        <v>50867295.314839989</v>
      </c>
      <c r="H53" s="229">
        <v>11934025.510700002</v>
      </c>
      <c r="I53" s="229">
        <v>7352011.4715000009</v>
      </c>
      <c r="J53" s="247">
        <v>4582014.0392000023</v>
      </c>
      <c r="K53" s="229">
        <v>38933269.804139979</v>
      </c>
      <c r="L53" s="25">
        <f t="shared" si="0"/>
        <v>0.72584746231524744</v>
      </c>
      <c r="M53" s="25">
        <f t="shared" si="1"/>
        <v>0.16889293559763069</v>
      </c>
      <c r="N53" s="27">
        <f t="shared" si="2"/>
        <v>0.89474039791287818</v>
      </c>
      <c r="P53" s="112" t="str">
        <f t="shared" si="3"/>
        <v>忠岡町</v>
      </c>
      <c r="Q53" s="228">
        <f t="shared" si="4"/>
        <v>0.16267114699931334</v>
      </c>
      <c r="S53" s="228">
        <f t="shared" si="5"/>
        <v>0.16969883751228701</v>
      </c>
      <c r="T53" s="249">
        <v>0</v>
      </c>
    </row>
    <row r="54" spans="2:20" s="127" customFormat="1">
      <c r="B54" s="245">
        <v>50</v>
      </c>
      <c r="C54" s="246" t="s">
        <v>17</v>
      </c>
      <c r="D54" s="229">
        <v>92854739.035599962</v>
      </c>
      <c r="E54" s="229">
        <v>80192450.638299972</v>
      </c>
      <c r="F54" s="229">
        <v>25024111.658789989</v>
      </c>
      <c r="G54" s="229">
        <v>55168338.979510032</v>
      </c>
      <c r="H54" s="229">
        <v>12569004.733199995</v>
      </c>
      <c r="I54" s="229">
        <v>7610250.849999995</v>
      </c>
      <c r="J54" s="247">
        <v>4958753.8832</v>
      </c>
      <c r="K54" s="229">
        <v>42599334.246309996</v>
      </c>
      <c r="L54" s="25">
        <f t="shared" si="0"/>
        <v>0.66565674943942421</v>
      </c>
      <c r="M54" s="25">
        <f t="shared" si="1"/>
        <v>0.20243734971707536</v>
      </c>
      <c r="N54" s="27">
        <f t="shared" si="2"/>
        <v>0.8680940991564996</v>
      </c>
      <c r="P54" s="112" t="str">
        <f t="shared" si="3"/>
        <v>平野区</v>
      </c>
      <c r="Q54" s="228">
        <f t="shared" si="4"/>
        <v>0.16198348100060861</v>
      </c>
      <c r="S54" s="228">
        <f t="shared" si="5"/>
        <v>0.16969883751228701</v>
      </c>
      <c r="T54" s="249">
        <v>0</v>
      </c>
    </row>
    <row r="55" spans="2:20" s="127" customFormat="1">
      <c r="B55" s="245">
        <v>51</v>
      </c>
      <c r="C55" s="246" t="s">
        <v>49</v>
      </c>
      <c r="D55" s="229">
        <v>109857884.71086016</v>
      </c>
      <c r="E55" s="229">
        <v>93078359.222239956</v>
      </c>
      <c r="F55" s="229">
        <v>31761573.051200002</v>
      </c>
      <c r="G55" s="229">
        <v>61316786.171039894</v>
      </c>
      <c r="H55" s="229">
        <v>15386627.315000001</v>
      </c>
      <c r="I55" s="229">
        <v>9829514.3000000045</v>
      </c>
      <c r="J55" s="247">
        <v>5557113.0149999978</v>
      </c>
      <c r="K55" s="229">
        <v>45930158.856039956</v>
      </c>
      <c r="L55" s="28">
        <f t="shared" si="0"/>
        <v>0.67365398476522775</v>
      </c>
      <c r="M55" s="28">
        <f t="shared" si="1"/>
        <v>0.20848121929690172</v>
      </c>
      <c r="N55" s="29">
        <f t="shared" si="2"/>
        <v>0.88213520406212953</v>
      </c>
      <c r="P55" s="112" t="str">
        <f t="shared" si="3"/>
        <v>堺市</v>
      </c>
      <c r="Q55" s="228">
        <f t="shared" si="4"/>
        <v>0.16193093533982292</v>
      </c>
      <c r="S55" s="228">
        <f t="shared" si="5"/>
        <v>0.16969883751228701</v>
      </c>
      <c r="T55" s="249">
        <v>0</v>
      </c>
    </row>
    <row r="56" spans="2:20" s="127" customFormat="1">
      <c r="B56" s="245">
        <v>52</v>
      </c>
      <c r="C56" s="246" t="s">
        <v>5</v>
      </c>
      <c r="D56" s="229">
        <v>89808058.929470077</v>
      </c>
      <c r="E56" s="229">
        <v>76672975.25549005</v>
      </c>
      <c r="F56" s="229">
        <v>24331521.805000007</v>
      </c>
      <c r="G56" s="229">
        <v>52341453.450490035</v>
      </c>
      <c r="H56" s="229">
        <v>10667534.955500003</v>
      </c>
      <c r="I56" s="229">
        <v>6335175.9000000013</v>
      </c>
      <c r="J56" s="247">
        <v>4332359.0555000007</v>
      </c>
      <c r="K56" s="229">
        <v>41673918.494989991</v>
      </c>
      <c r="L56" s="25">
        <f t="shared" si="0"/>
        <v>0.69520507285386612</v>
      </c>
      <c r="M56" s="25">
        <f t="shared" si="1"/>
        <v>0.1810099038768922</v>
      </c>
      <c r="N56" s="27">
        <f t="shared" si="2"/>
        <v>0.87621497673075832</v>
      </c>
      <c r="P56" s="112" t="str">
        <f t="shared" si="3"/>
        <v>堺市西区</v>
      </c>
      <c r="Q56" s="228">
        <f t="shared" si="4"/>
        <v>0.1587355358417338</v>
      </c>
      <c r="S56" s="228">
        <f t="shared" si="5"/>
        <v>0.16969883751228701</v>
      </c>
      <c r="T56" s="249">
        <v>0</v>
      </c>
    </row>
    <row r="57" spans="2:20" s="127" customFormat="1">
      <c r="B57" s="245">
        <v>53</v>
      </c>
      <c r="C57" s="246" t="s">
        <v>23</v>
      </c>
      <c r="D57" s="229">
        <v>58069800.105309986</v>
      </c>
      <c r="E57" s="229">
        <v>49610738.531109937</v>
      </c>
      <c r="F57" s="229">
        <v>16836897.557000004</v>
      </c>
      <c r="G57" s="229">
        <v>32773840.974110015</v>
      </c>
      <c r="H57" s="229">
        <v>7263866.5099999979</v>
      </c>
      <c r="I57" s="229">
        <v>4604087.142</v>
      </c>
      <c r="J57" s="247">
        <v>2659779.3679999984</v>
      </c>
      <c r="K57" s="229">
        <v>25509974.464110017</v>
      </c>
      <c r="L57" s="25">
        <f t="shared" si="0"/>
        <v>0.69860430607899049</v>
      </c>
      <c r="M57" s="25">
        <f t="shared" si="1"/>
        <v>0.19103490367362053</v>
      </c>
      <c r="N57" s="27">
        <f t="shared" si="2"/>
        <v>0.88963920975261102</v>
      </c>
      <c r="P57" s="112" t="str">
        <f t="shared" si="3"/>
        <v>泉佐野市</v>
      </c>
      <c r="Q57" s="228">
        <f t="shared" si="4"/>
        <v>0.15810044425741243</v>
      </c>
      <c r="S57" s="228">
        <f t="shared" si="5"/>
        <v>0.16969883751228701</v>
      </c>
      <c r="T57" s="249">
        <v>0</v>
      </c>
    </row>
    <row r="58" spans="2:20" s="127" customFormat="1">
      <c r="B58" s="245">
        <v>54</v>
      </c>
      <c r="C58" s="246" t="s">
        <v>29</v>
      </c>
      <c r="D58" s="229">
        <v>89140208.499629959</v>
      </c>
      <c r="E58" s="229">
        <v>75476856.954029977</v>
      </c>
      <c r="F58" s="229">
        <v>27389770.021499988</v>
      </c>
      <c r="G58" s="229">
        <v>48087086.932530016</v>
      </c>
      <c r="H58" s="229">
        <v>11263988.791999999</v>
      </c>
      <c r="I58" s="229">
        <v>6796942.5499999998</v>
      </c>
      <c r="J58" s="247">
        <v>4467046.2419999987</v>
      </c>
      <c r="K58" s="229">
        <v>36823098.140530013</v>
      </c>
      <c r="L58" s="25">
        <f t="shared" si="0"/>
        <v>0.70859266633427631</v>
      </c>
      <c r="M58" s="25">
        <f t="shared" si="1"/>
        <v>0.17584169712432052</v>
      </c>
      <c r="N58" s="27">
        <f t="shared" si="2"/>
        <v>0.88443436345859683</v>
      </c>
      <c r="P58" s="112" t="str">
        <f t="shared" si="3"/>
        <v>住之江区</v>
      </c>
      <c r="Q58" s="228">
        <f t="shared" si="4"/>
        <v>0.1578463403212762</v>
      </c>
      <c r="S58" s="228">
        <f t="shared" si="5"/>
        <v>0.16969883751228701</v>
      </c>
      <c r="T58" s="249">
        <v>0</v>
      </c>
    </row>
    <row r="59" spans="2:20" s="127" customFormat="1">
      <c r="B59" s="245">
        <v>55</v>
      </c>
      <c r="C59" s="246" t="s">
        <v>18</v>
      </c>
      <c r="D59" s="229">
        <v>93806592.409619957</v>
      </c>
      <c r="E59" s="229">
        <v>81053339.179120079</v>
      </c>
      <c r="F59" s="229">
        <v>30466935.303119965</v>
      </c>
      <c r="G59" s="229">
        <v>50586403.876000002</v>
      </c>
      <c r="H59" s="229">
        <v>10745582.721760001</v>
      </c>
      <c r="I59" s="229">
        <v>6456574.1717600003</v>
      </c>
      <c r="J59" s="247">
        <v>4289008.5500000017</v>
      </c>
      <c r="K59" s="229">
        <v>39840821.154240027</v>
      </c>
      <c r="L59" s="25">
        <f t="shared" si="0"/>
        <v>0.73926410622925542</v>
      </c>
      <c r="M59" s="25">
        <f t="shared" si="1"/>
        <v>0.15666536482585636</v>
      </c>
      <c r="N59" s="27">
        <f t="shared" si="2"/>
        <v>0.89592947105511178</v>
      </c>
      <c r="P59" s="112" t="str">
        <f t="shared" si="3"/>
        <v>此花区</v>
      </c>
      <c r="Q59" s="228">
        <f t="shared" si="4"/>
        <v>0.1577978976825252</v>
      </c>
      <c r="S59" s="228">
        <f t="shared" si="5"/>
        <v>0.16969883751228701</v>
      </c>
      <c r="T59" s="249">
        <v>0</v>
      </c>
    </row>
    <row r="60" spans="2:20" s="127" customFormat="1">
      <c r="B60" s="245">
        <v>56</v>
      </c>
      <c r="C60" s="246" t="s">
        <v>11</v>
      </c>
      <c r="D60" s="229">
        <v>54336340.501439996</v>
      </c>
      <c r="E60" s="229">
        <v>46739729.67783998</v>
      </c>
      <c r="F60" s="229">
        <v>18363978.141190007</v>
      </c>
      <c r="G60" s="229">
        <v>28375751.536649976</v>
      </c>
      <c r="H60" s="229">
        <v>5416196.7059999984</v>
      </c>
      <c r="I60" s="229">
        <v>3058687.4</v>
      </c>
      <c r="J60" s="247">
        <v>2357509.3059999989</v>
      </c>
      <c r="K60" s="229">
        <v>22959554.830649983</v>
      </c>
      <c r="L60" s="25">
        <f t="shared" si="0"/>
        <v>0.77223898727388851</v>
      </c>
      <c r="M60" s="25">
        <f t="shared" si="1"/>
        <v>0.12862341928328719</v>
      </c>
      <c r="N60" s="27">
        <f t="shared" si="2"/>
        <v>0.90086240655717564</v>
      </c>
      <c r="P60" s="112" t="str">
        <f t="shared" si="3"/>
        <v>城東区</v>
      </c>
      <c r="Q60" s="228">
        <f t="shared" si="4"/>
        <v>0.15742142322895328</v>
      </c>
      <c r="S60" s="228">
        <f t="shared" si="5"/>
        <v>0.16969883751228701</v>
      </c>
      <c r="T60" s="249">
        <v>0</v>
      </c>
    </row>
    <row r="61" spans="2:20" s="127" customFormat="1">
      <c r="B61" s="245">
        <v>57</v>
      </c>
      <c r="C61" s="246" t="s">
        <v>50</v>
      </c>
      <c r="D61" s="229">
        <v>48796571.650230013</v>
      </c>
      <c r="E61" s="229">
        <v>41550140.19830998</v>
      </c>
      <c r="F61" s="229">
        <v>13861318.407999992</v>
      </c>
      <c r="G61" s="229">
        <v>27688821.790310014</v>
      </c>
      <c r="H61" s="229">
        <v>5647754.2620000001</v>
      </c>
      <c r="I61" s="229">
        <v>3518546.5</v>
      </c>
      <c r="J61" s="247">
        <v>2129207.7620000001</v>
      </c>
      <c r="K61" s="229">
        <v>22041067.528310001</v>
      </c>
      <c r="L61" s="25">
        <f t="shared" si="0"/>
        <v>0.71050626764619029</v>
      </c>
      <c r="M61" s="25">
        <f t="shared" si="1"/>
        <v>0.18035436945245645</v>
      </c>
      <c r="N61" s="27">
        <f t="shared" si="2"/>
        <v>0.89086063709864671</v>
      </c>
      <c r="P61" s="112" t="str">
        <f t="shared" si="3"/>
        <v>豊能町</v>
      </c>
      <c r="Q61" s="228">
        <f t="shared" si="4"/>
        <v>0.15723182914237846</v>
      </c>
      <c r="S61" s="228">
        <f t="shared" si="5"/>
        <v>0.16969883751228701</v>
      </c>
      <c r="T61" s="249">
        <v>0</v>
      </c>
    </row>
    <row r="62" spans="2:20" s="127" customFormat="1">
      <c r="B62" s="245">
        <v>58</v>
      </c>
      <c r="C62" s="246" t="s">
        <v>30</v>
      </c>
      <c r="D62" s="229">
        <v>52892783.006239995</v>
      </c>
      <c r="E62" s="229">
        <v>44875112.516539983</v>
      </c>
      <c r="F62" s="229">
        <v>14921132.307</v>
      </c>
      <c r="G62" s="229">
        <v>29953980.209540002</v>
      </c>
      <c r="H62" s="229">
        <v>6645187.0902799983</v>
      </c>
      <c r="I62" s="229">
        <v>3732379.15</v>
      </c>
      <c r="J62" s="247">
        <v>2912807.9402799979</v>
      </c>
      <c r="K62" s="229">
        <v>23308793.119260013</v>
      </c>
      <c r="L62" s="25">
        <f t="shared" si="0"/>
        <v>0.69187198947270956</v>
      </c>
      <c r="M62" s="25">
        <f t="shared" si="1"/>
        <v>0.17306518934662246</v>
      </c>
      <c r="N62" s="27">
        <f t="shared" si="2"/>
        <v>0.86493717881933196</v>
      </c>
      <c r="P62" s="112" t="str">
        <f t="shared" si="3"/>
        <v>鶴見区</v>
      </c>
      <c r="Q62" s="228">
        <f t="shared" si="4"/>
        <v>0.15708590874491865</v>
      </c>
      <c r="S62" s="228">
        <f t="shared" si="5"/>
        <v>0.16969883751228701</v>
      </c>
      <c r="T62" s="249">
        <v>0</v>
      </c>
    </row>
    <row r="63" spans="2:20" s="127" customFormat="1">
      <c r="B63" s="245">
        <v>59</v>
      </c>
      <c r="C63" s="246" t="s">
        <v>24</v>
      </c>
      <c r="D63" s="229">
        <v>380900773.63488007</v>
      </c>
      <c r="E63" s="229">
        <v>325607831.64217979</v>
      </c>
      <c r="F63" s="229">
        <v>110586268.28690015</v>
      </c>
      <c r="G63" s="229">
        <v>215021563.3552801</v>
      </c>
      <c r="H63" s="229">
        <v>49848900.200939968</v>
      </c>
      <c r="I63" s="229">
        <v>30877726.749999981</v>
      </c>
      <c r="J63" s="247">
        <v>18971173.450939991</v>
      </c>
      <c r="K63" s="229">
        <v>165172663.15433991</v>
      </c>
      <c r="L63" s="28">
        <f t="shared" si="0"/>
        <v>0.68928944525826852</v>
      </c>
      <c r="M63" s="28">
        <f t="shared" si="1"/>
        <v>0.19246233254861636</v>
      </c>
      <c r="N63" s="29">
        <f t="shared" si="2"/>
        <v>0.88175177780688485</v>
      </c>
      <c r="P63" s="112" t="str">
        <f t="shared" si="3"/>
        <v>門真市</v>
      </c>
      <c r="Q63" s="228">
        <f t="shared" si="4"/>
        <v>0.15666536482585636</v>
      </c>
      <c r="S63" s="228">
        <f t="shared" si="5"/>
        <v>0.16969883751228701</v>
      </c>
      <c r="T63" s="249">
        <v>0</v>
      </c>
    </row>
    <row r="64" spans="2:20" s="127" customFormat="1">
      <c r="B64" s="245">
        <v>60</v>
      </c>
      <c r="C64" s="246" t="s">
        <v>51</v>
      </c>
      <c r="D64" s="229">
        <v>46043318.75110998</v>
      </c>
      <c r="E64" s="229">
        <v>38964364.824680015</v>
      </c>
      <c r="F64" s="229">
        <v>14550270.73666</v>
      </c>
      <c r="G64" s="229">
        <v>24414094.088019997</v>
      </c>
      <c r="H64" s="229">
        <v>5765016.720999999</v>
      </c>
      <c r="I64" s="229">
        <v>3481807.0999999992</v>
      </c>
      <c r="J64" s="247">
        <v>2283209.6210000003</v>
      </c>
      <c r="K64" s="229">
        <v>18649077.367020003</v>
      </c>
      <c r="L64" s="25">
        <f t="shared" si="0"/>
        <v>0.71622273457783325</v>
      </c>
      <c r="M64" s="25">
        <f t="shared" si="1"/>
        <v>0.17138852242463168</v>
      </c>
      <c r="N64" s="27">
        <f t="shared" si="2"/>
        <v>0.88761125700246479</v>
      </c>
      <c r="P64" s="112" t="str">
        <f t="shared" si="3"/>
        <v>八尾市</v>
      </c>
      <c r="Q64" s="228">
        <f t="shared" si="4"/>
        <v>0.15607122610332291</v>
      </c>
      <c r="S64" s="228">
        <f t="shared" si="5"/>
        <v>0.16969883751228701</v>
      </c>
      <c r="T64" s="249">
        <v>0</v>
      </c>
    </row>
    <row r="65" spans="2:20" s="127" customFormat="1">
      <c r="B65" s="245">
        <v>61</v>
      </c>
      <c r="C65" s="246" t="s">
        <v>19</v>
      </c>
      <c r="D65" s="229">
        <v>39360184.954999983</v>
      </c>
      <c r="E65" s="229">
        <v>33993771.20409999</v>
      </c>
      <c r="F65" s="229">
        <v>12417082.212999992</v>
      </c>
      <c r="G65" s="229">
        <v>21576688.991100006</v>
      </c>
      <c r="H65" s="229">
        <v>4979837.1976000005</v>
      </c>
      <c r="I65" s="229">
        <v>2944914.55</v>
      </c>
      <c r="J65" s="247">
        <v>2034922.6476000005</v>
      </c>
      <c r="K65" s="229">
        <v>16596851.793499986</v>
      </c>
      <c r="L65" s="25">
        <f t="shared" si="0"/>
        <v>0.71375178098682401</v>
      </c>
      <c r="M65" s="25">
        <f t="shared" si="1"/>
        <v>0.16927793251750395</v>
      </c>
      <c r="N65" s="27">
        <f t="shared" si="2"/>
        <v>0.88302971350432802</v>
      </c>
      <c r="P65" s="112" t="str">
        <f t="shared" si="3"/>
        <v>岬町</v>
      </c>
      <c r="Q65" s="228">
        <f t="shared" si="4"/>
        <v>0.15589850094037486</v>
      </c>
      <c r="S65" s="228">
        <f t="shared" si="5"/>
        <v>0.16969883751228701</v>
      </c>
      <c r="T65" s="249">
        <v>0</v>
      </c>
    </row>
    <row r="66" spans="2:20" s="127" customFormat="1">
      <c r="B66" s="245">
        <v>62</v>
      </c>
      <c r="C66" s="246" t="s">
        <v>20</v>
      </c>
      <c r="D66" s="229">
        <v>61649601.336209968</v>
      </c>
      <c r="E66" s="229">
        <v>52378369.808209978</v>
      </c>
      <c r="F66" s="229">
        <v>17518972.813299995</v>
      </c>
      <c r="G66" s="229">
        <v>34859396.994910009</v>
      </c>
      <c r="H66" s="229">
        <v>6735823.7683999995</v>
      </c>
      <c r="I66" s="229">
        <v>4153790.3500000006</v>
      </c>
      <c r="J66" s="247">
        <v>2582033.4183999989</v>
      </c>
      <c r="K66" s="229">
        <v>28123573.226510011</v>
      </c>
      <c r="L66" s="25">
        <f t="shared" si="0"/>
        <v>0.72228900185944611</v>
      </c>
      <c r="M66" s="25">
        <f t="shared" si="1"/>
        <v>0.17125644966793888</v>
      </c>
      <c r="N66" s="27">
        <f t="shared" si="2"/>
        <v>0.89354545152738507</v>
      </c>
      <c r="P66" s="112" t="str">
        <f t="shared" si="3"/>
        <v>田尻町</v>
      </c>
      <c r="Q66" s="228">
        <f t="shared" si="4"/>
        <v>0.15305760272736102</v>
      </c>
      <c r="S66" s="228">
        <f t="shared" si="5"/>
        <v>0.16969883751228701</v>
      </c>
      <c r="T66" s="249">
        <v>0</v>
      </c>
    </row>
    <row r="67" spans="2:20" s="127" customFormat="1">
      <c r="B67" s="245">
        <v>63</v>
      </c>
      <c r="C67" s="246" t="s">
        <v>31</v>
      </c>
      <c r="D67" s="229">
        <v>40266149.619730018</v>
      </c>
      <c r="E67" s="229">
        <v>34012943.851029962</v>
      </c>
      <c r="F67" s="229">
        <v>11711422.754590005</v>
      </c>
      <c r="G67" s="229">
        <v>22301521.096439995</v>
      </c>
      <c r="H67" s="229">
        <v>5771404.3807000034</v>
      </c>
      <c r="I67" s="229">
        <v>3350004.0000000014</v>
      </c>
      <c r="J67" s="247">
        <v>2421400.3807000015</v>
      </c>
      <c r="K67" s="229">
        <v>16530116.715740001</v>
      </c>
      <c r="L67" s="25">
        <f t="shared" si="0"/>
        <v>0.66988151652828964</v>
      </c>
      <c r="M67" s="25">
        <f t="shared" si="1"/>
        <v>0.19161683485606523</v>
      </c>
      <c r="N67" s="27">
        <f t="shared" si="2"/>
        <v>0.86149835138435493</v>
      </c>
      <c r="P67" s="112" t="str">
        <f t="shared" si="3"/>
        <v>西成区</v>
      </c>
      <c r="Q67" s="228">
        <f t="shared" si="4"/>
        <v>0.15296968876392003</v>
      </c>
      <c r="S67" s="228">
        <f t="shared" si="5"/>
        <v>0.16969883751228701</v>
      </c>
      <c r="T67" s="249">
        <v>0</v>
      </c>
    </row>
    <row r="68" spans="2:20" s="127" customFormat="1">
      <c r="B68" s="245">
        <v>64</v>
      </c>
      <c r="C68" s="246" t="s">
        <v>52</v>
      </c>
      <c r="D68" s="229">
        <v>47923241.23049996</v>
      </c>
      <c r="E68" s="229">
        <v>41125458.3851</v>
      </c>
      <c r="F68" s="229">
        <v>13340365.441000003</v>
      </c>
      <c r="G68" s="229">
        <v>27785092.944099981</v>
      </c>
      <c r="H68" s="229">
        <v>6277646.2900999999</v>
      </c>
      <c r="I68" s="229">
        <v>4019110.8999999994</v>
      </c>
      <c r="J68" s="247">
        <v>2258535.3901000004</v>
      </c>
      <c r="K68" s="229">
        <v>21507446.654000022</v>
      </c>
      <c r="L68" s="25">
        <f t="shared" si="0"/>
        <v>0.68000598755131814</v>
      </c>
      <c r="M68" s="25">
        <f t="shared" si="1"/>
        <v>0.20486841149292367</v>
      </c>
      <c r="N68" s="27">
        <f t="shared" si="2"/>
        <v>0.88487439904424181</v>
      </c>
      <c r="P68" s="112" t="str">
        <f t="shared" si="3"/>
        <v>港区</v>
      </c>
      <c r="Q68" s="228">
        <f t="shared" si="4"/>
        <v>0.15018188234526089</v>
      </c>
      <c r="S68" s="228">
        <f t="shared" si="5"/>
        <v>0.16969883751228701</v>
      </c>
      <c r="T68" s="249">
        <v>0</v>
      </c>
    </row>
    <row r="69" spans="2:20" s="127" customFormat="1">
      <c r="B69" s="245">
        <v>65</v>
      </c>
      <c r="C69" s="246" t="s">
        <v>12</v>
      </c>
      <c r="D69" s="229">
        <v>22942716.742619984</v>
      </c>
      <c r="E69" s="229">
        <v>19752795.10361997</v>
      </c>
      <c r="F69" s="229">
        <v>6207117.8199600009</v>
      </c>
      <c r="G69" s="229">
        <v>13545677.283659989</v>
      </c>
      <c r="H69" s="229">
        <v>2350300.7345300009</v>
      </c>
      <c r="I69" s="229">
        <v>1441160.9000000006</v>
      </c>
      <c r="J69" s="247">
        <v>909139.83453000011</v>
      </c>
      <c r="K69" s="229">
        <v>11195376.549130008</v>
      </c>
      <c r="L69" s="28">
        <f t="shared" si="0"/>
        <v>0.72534933057623796</v>
      </c>
      <c r="M69" s="28">
        <f t="shared" si="1"/>
        <v>0.16841070596504085</v>
      </c>
      <c r="N69" s="29">
        <f t="shared" si="2"/>
        <v>0.89376003654127878</v>
      </c>
      <c r="P69" s="112" t="str">
        <f t="shared" si="3"/>
        <v>枚方市</v>
      </c>
      <c r="Q69" s="228">
        <f t="shared" si="4"/>
        <v>0.14718423675515396</v>
      </c>
      <c r="S69" s="228">
        <f t="shared" si="5"/>
        <v>0.16969883751228701</v>
      </c>
      <c r="T69" s="249">
        <v>0</v>
      </c>
    </row>
    <row r="70" spans="2:20" s="127" customFormat="1">
      <c r="B70" s="245">
        <v>66</v>
      </c>
      <c r="C70" s="246" t="s">
        <v>6</v>
      </c>
      <c r="D70" s="229">
        <v>19119099.001580007</v>
      </c>
      <c r="E70" s="229">
        <v>15897399.790579997</v>
      </c>
      <c r="F70" s="229">
        <v>6215476.2373800026</v>
      </c>
      <c r="G70" s="229">
        <v>9681923.5531999972</v>
      </c>
      <c r="H70" s="229">
        <v>2216766.1860000002</v>
      </c>
      <c r="I70" s="229">
        <v>1325816.8999999999</v>
      </c>
      <c r="J70" s="247">
        <v>890949.2860000002</v>
      </c>
      <c r="K70" s="229">
        <v>7465157.3671999993</v>
      </c>
      <c r="L70" s="25">
        <f t="shared" ref="L70:L78" si="6">IFERROR(F70/(F70+H70),0)</f>
        <v>0.73710834263331992</v>
      </c>
      <c r="M70" s="25">
        <f t="shared" ref="M70:M78" si="7">IFERROR(I70/(F70+H70),0)</f>
        <v>0.15723182914237846</v>
      </c>
      <c r="N70" s="27">
        <f t="shared" ref="N70:N78" si="8">IFERROR((F70+I70)/(F70+H70),0)</f>
        <v>0.89434017177569836</v>
      </c>
      <c r="P70" s="112" t="str">
        <f t="shared" ref="P70:P78" si="9">INDEX($C$5:$C$78,MATCH(Q70,M$5:M$78,0))</f>
        <v>東淀川区</v>
      </c>
      <c r="Q70" s="228">
        <f t="shared" ref="Q70:Q78" si="10">LARGE(M$5:M$78,ROW(A66))</f>
        <v>0.14551031309771367</v>
      </c>
      <c r="S70" s="228">
        <f t="shared" ref="S70:S78" si="11">$M$79</f>
        <v>0.16969883751228701</v>
      </c>
      <c r="T70" s="249">
        <v>0</v>
      </c>
    </row>
    <row r="71" spans="2:20" s="127" customFormat="1">
      <c r="B71" s="245">
        <v>67</v>
      </c>
      <c r="C71" s="246" t="s">
        <v>7</v>
      </c>
      <c r="D71" s="229">
        <v>8340240.7637799969</v>
      </c>
      <c r="E71" s="229">
        <v>6968054.4787799967</v>
      </c>
      <c r="F71" s="229">
        <v>3301994.680310003</v>
      </c>
      <c r="G71" s="229">
        <v>3666059.7984700021</v>
      </c>
      <c r="H71" s="229">
        <v>822882.81</v>
      </c>
      <c r="I71" s="229">
        <v>481784.99999999994</v>
      </c>
      <c r="J71" s="247">
        <v>341097.81000000011</v>
      </c>
      <c r="K71" s="229">
        <v>2843176.9884700039</v>
      </c>
      <c r="L71" s="25">
        <f t="shared" si="6"/>
        <v>0.80050733338551672</v>
      </c>
      <c r="M71" s="25">
        <f t="shared" si="7"/>
        <v>0.11679983251182367</v>
      </c>
      <c r="N71" s="27">
        <f t="shared" si="8"/>
        <v>0.9173071658973404</v>
      </c>
      <c r="P71" s="112" t="str">
        <f t="shared" si="9"/>
        <v>堺市堺区</v>
      </c>
      <c r="Q71" s="228">
        <f t="shared" si="10"/>
        <v>0.14236318918369714</v>
      </c>
      <c r="S71" s="228">
        <f t="shared" si="11"/>
        <v>0.16969883751228701</v>
      </c>
      <c r="T71" s="249">
        <v>0</v>
      </c>
    </row>
    <row r="72" spans="2:20" s="127" customFormat="1">
      <c r="B72" s="245">
        <v>68</v>
      </c>
      <c r="C72" s="246" t="s">
        <v>53</v>
      </c>
      <c r="D72" s="229">
        <v>17266286.128999993</v>
      </c>
      <c r="E72" s="229">
        <v>15181099.730999988</v>
      </c>
      <c r="F72" s="229">
        <v>4796736.4820000026</v>
      </c>
      <c r="G72" s="229">
        <v>10384363.248999989</v>
      </c>
      <c r="H72" s="229">
        <v>1831859.4299999992</v>
      </c>
      <c r="I72" s="229">
        <v>1078281.2999999998</v>
      </c>
      <c r="J72" s="247">
        <v>753578.12999999954</v>
      </c>
      <c r="K72" s="229">
        <v>8552503.8189999964</v>
      </c>
      <c r="L72" s="25">
        <f t="shared" si="6"/>
        <v>0.72364291709444617</v>
      </c>
      <c r="M72" s="25">
        <f t="shared" si="7"/>
        <v>0.16267114699931334</v>
      </c>
      <c r="N72" s="27">
        <f t="shared" si="8"/>
        <v>0.88631406409375957</v>
      </c>
      <c r="P72" s="112" t="str">
        <f t="shared" si="9"/>
        <v>寝屋川市</v>
      </c>
      <c r="Q72" s="228">
        <f t="shared" si="10"/>
        <v>0.14122784145272543</v>
      </c>
      <c r="S72" s="228">
        <f t="shared" si="11"/>
        <v>0.16969883751228701</v>
      </c>
      <c r="T72" s="249">
        <v>0</v>
      </c>
    </row>
    <row r="73" spans="2:20" s="127" customFormat="1">
      <c r="B73" s="245">
        <v>69</v>
      </c>
      <c r="C73" s="246" t="s">
        <v>54</v>
      </c>
      <c r="D73" s="229">
        <v>30619612.066629995</v>
      </c>
      <c r="E73" s="229">
        <v>25861192.885629985</v>
      </c>
      <c r="F73" s="229">
        <v>10582698.296999997</v>
      </c>
      <c r="G73" s="229">
        <v>15278494.588629998</v>
      </c>
      <c r="H73" s="229">
        <v>3193203.7129999991</v>
      </c>
      <c r="I73" s="229">
        <v>1804302.1500000006</v>
      </c>
      <c r="J73" s="247">
        <v>1388901.5629999985</v>
      </c>
      <c r="K73" s="229">
        <v>12085290.875629999</v>
      </c>
      <c r="L73" s="25">
        <f t="shared" si="6"/>
        <v>0.76820365659671241</v>
      </c>
      <c r="M73" s="25">
        <f t="shared" si="7"/>
        <v>0.13097524566378657</v>
      </c>
      <c r="N73" s="27">
        <f t="shared" si="8"/>
        <v>0.8991789022604989</v>
      </c>
      <c r="P73" s="112" t="str">
        <f t="shared" si="9"/>
        <v>淀川区</v>
      </c>
      <c r="Q73" s="228">
        <f t="shared" si="10"/>
        <v>0.14061579573293301</v>
      </c>
      <c r="S73" s="228">
        <f t="shared" si="11"/>
        <v>0.16969883751228701</v>
      </c>
      <c r="T73" s="249">
        <v>0</v>
      </c>
    </row>
    <row r="74" spans="2:20" s="127" customFormat="1">
      <c r="B74" s="245">
        <v>70</v>
      </c>
      <c r="C74" s="246" t="s">
        <v>55</v>
      </c>
      <c r="D74" s="229">
        <v>6423644.4519999931</v>
      </c>
      <c r="E74" s="229">
        <v>5508798.6939999983</v>
      </c>
      <c r="F74" s="229">
        <v>2136356.7579999999</v>
      </c>
      <c r="G74" s="229">
        <v>3372441.936000003</v>
      </c>
      <c r="H74" s="229">
        <v>731806.54900000012</v>
      </c>
      <c r="I74" s="229">
        <v>438994.2</v>
      </c>
      <c r="J74" s="247">
        <v>292812.3490000001</v>
      </c>
      <c r="K74" s="229">
        <v>2640635.387000002</v>
      </c>
      <c r="L74" s="25">
        <f t="shared" si="6"/>
        <v>0.74485185442057533</v>
      </c>
      <c r="M74" s="25">
        <f t="shared" si="7"/>
        <v>0.15305760272736102</v>
      </c>
      <c r="N74" s="27">
        <f t="shared" si="8"/>
        <v>0.89790945714793635</v>
      </c>
      <c r="P74" s="112" t="str">
        <f t="shared" si="9"/>
        <v>高槻市</v>
      </c>
      <c r="Q74" s="228">
        <f t="shared" si="10"/>
        <v>0.13410201484481579</v>
      </c>
      <c r="S74" s="228">
        <f t="shared" si="11"/>
        <v>0.16969883751228701</v>
      </c>
      <c r="T74" s="249">
        <v>0</v>
      </c>
    </row>
    <row r="75" spans="2:20" s="127" customFormat="1">
      <c r="B75" s="245">
        <v>71</v>
      </c>
      <c r="C75" s="246" t="s">
        <v>56</v>
      </c>
      <c r="D75" s="229">
        <v>17562352.062670007</v>
      </c>
      <c r="E75" s="229">
        <v>14816928.143669996</v>
      </c>
      <c r="F75" s="229">
        <v>5330423.2139999997</v>
      </c>
      <c r="G75" s="229">
        <v>9486504.9296699967</v>
      </c>
      <c r="H75" s="229">
        <v>1805651.1759999997</v>
      </c>
      <c r="I75" s="229">
        <v>1112503.2999999998</v>
      </c>
      <c r="J75" s="247">
        <v>693147.87599999993</v>
      </c>
      <c r="K75" s="229">
        <v>7680853.753669993</v>
      </c>
      <c r="L75" s="28">
        <f t="shared" si="6"/>
        <v>0.74696856039921411</v>
      </c>
      <c r="M75" s="28">
        <f t="shared" si="7"/>
        <v>0.15589850094037486</v>
      </c>
      <c r="N75" s="29">
        <f t="shared" si="8"/>
        <v>0.90286706133958894</v>
      </c>
      <c r="P75" s="112" t="str">
        <f t="shared" si="9"/>
        <v>熊取町</v>
      </c>
      <c r="Q75" s="228">
        <f t="shared" si="10"/>
        <v>0.13097524566378657</v>
      </c>
      <c r="S75" s="228">
        <f t="shared" si="11"/>
        <v>0.16969883751228701</v>
      </c>
      <c r="T75" s="249">
        <v>0</v>
      </c>
    </row>
    <row r="76" spans="2:20" s="127" customFormat="1">
      <c r="B76" s="245">
        <v>72</v>
      </c>
      <c r="C76" s="246" t="s">
        <v>32</v>
      </c>
      <c r="D76" s="229">
        <v>9576502.9003999997</v>
      </c>
      <c r="E76" s="229">
        <v>8182872.0774999978</v>
      </c>
      <c r="F76" s="229">
        <v>2777397.7185000004</v>
      </c>
      <c r="G76" s="229">
        <v>5405474.3589999983</v>
      </c>
      <c r="H76" s="229">
        <v>1488088.2619999996</v>
      </c>
      <c r="I76" s="229">
        <v>883838.2</v>
      </c>
      <c r="J76" s="247">
        <v>604250.0619999998</v>
      </c>
      <c r="K76" s="229">
        <v>3917386.0970000015</v>
      </c>
      <c r="L76" s="25">
        <f t="shared" si="6"/>
        <v>0.65113277389659463</v>
      </c>
      <c r="M76" s="25">
        <f t="shared" si="7"/>
        <v>0.20720691711109471</v>
      </c>
      <c r="N76" s="27">
        <f t="shared" si="8"/>
        <v>0.85833969100768936</v>
      </c>
      <c r="P76" s="112" t="str">
        <f t="shared" si="9"/>
        <v>摂津市</v>
      </c>
      <c r="Q76" s="228">
        <f t="shared" si="10"/>
        <v>0.12862341928328719</v>
      </c>
      <c r="S76" s="228">
        <f t="shared" si="11"/>
        <v>0.16969883751228701</v>
      </c>
      <c r="T76" s="249">
        <v>0</v>
      </c>
    </row>
    <row r="77" spans="2:20" s="127" customFormat="1">
      <c r="B77" s="245">
        <v>73</v>
      </c>
      <c r="C77" s="246" t="s">
        <v>33</v>
      </c>
      <c r="D77" s="229">
        <v>12108083.466510002</v>
      </c>
      <c r="E77" s="229">
        <v>10297083.478509998</v>
      </c>
      <c r="F77" s="229">
        <v>3967579.7480000006</v>
      </c>
      <c r="G77" s="229">
        <v>6329503.7305100029</v>
      </c>
      <c r="H77" s="229">
        <v>1908960.9820000003</v>
      </c>
      <c r="I77" s="229">
        <v>1114658.2500000002</v>
      </c>
      <c r="J77" s="247">
        <v>794302.73199999996</v>
      </c>
      <c r="K77" s="229">
        <v>4420542.7485100012</v>
      </c>
      <c r="L77" s="25">
        <f t="shared" si="6"/>
        <v>0.67515566219856704</v>
      </c>
      <c r="M77" s="25">
        <f t="shared" si="7"/>
        <v>0.18967932006488453</v>
      </c>
      <c r="N77" s="27">
        <f t="shared" si="8"/>
        <v>0.86483498226345146</v>
      </c>
      <c r="P77" s="112" t="str">
        <f t="shared" si="9"/>
        <v>能勢町</v>
      </c>
      <c r="Q77" s="228">
        <f t="shared" si="10"/>
        <v>0.11679983251182367</v>
      </c>
      <c r="S77" s="228">
        <f t="shared" si="11"/>
        <v>0.16969883751228701</v>
      </c>
      <c r="T77" s="249">
        <v>0</v>
      </c>
    </row>
    <row r="78" spans="2:20" s="127" customFormat="1" ht="14.25" thickBot="1">
      <c r="B78" s="245">
        <v>74</v>
      </c>
      <c r="C78" s="246" t="s">
        <v>34</v>
      </c>
      <c r="D78" s="229">
        <v>6031295.2705500042</v>
      </c>
      <c r="E78" s="229">
        <v>5141671.7610499961</v>
      </c>
      <c r="F78" s="229">
        <v>1553601.8410000005</v>
      </c>
      <c r="G78" s="229">
        <v>3588069.9200500036</v>
      </c>
      <c r="H78" s="229">
        <v>1025630.6690000001</v>
      </c>
      <c r="I78" s="229">
        <v>622659</v>
      </c>
      <c r="J78" s="247">
        <v>402971.66900000011</v>
      </c>
      <c r="K78" s="229">
        <v>2562439.2510500033</v>
      </c>
      <c r="L78" s="25">
        <f t="shared" si="6"/>
        <v>0.60235044144973193</v>
      </c>
      <c r="M78" s="25">
        <f t="shared" si="7"/>
        <v>0.24141251228257812</v>
      </c>
      <c r="N78" s="27">
        <f t="shared" si="8"/>
        <v>0.84376295373231003</v>
      </c>
      <c r="P78" s="112" t="str">
        <f t="shared" si="9"/>
        <v>西淀川区</v>
      </c>
      <c r="Q78" s="228">
        <f t="shared" si="10"/>
        <v>0.10497054659478676</v>
      </c>
      <c r="S78" s="228">
        <f t="shared" si="11"/>
        <v>0.16969883751228701</v>
      </c>
      <c r="T78" s="249">
        <v>999</v>
      </c>
    </row>
    <row r="79" spans="2:20" s="127" customFormat="1" ht="14.25" thickTop="1">
      <c r="B79" s="321" t="s">
        <v>0</v>
      </c>
      <c r="C79" s="322"/>
      <c r="D79" s="232">
        <f>'ポテンシャル(数量)'!E3</f>
        <v>6453617346.566</v>
      </c>
      <c r="E79" s="232">
        <f>'ポテンシャル(数量)'!E4</f>
        <v>5503841955.1332893</v>
      </c>
      <c r="F79" s="232">
        <f>'ポテンシャル(数量)'!D8</f>
        <v>1932464997.8884699</v>
      </c>
      <c r="G79" s="232">
        <f>'ポテンシャル(数量)'!D11</f>
        <v>3571376957.2448196</v>
      </c>
      <c r="H79" s="232">
        <f>'ポテンシャル(数量)'!H12</f>
        <v>764504396.24260998</v>
      </c>
      <c r="I79" s="232">
        <f>'ポテンシャル(数量)'!K11</f>
        <v>457672570.99026006</v>
      </c>
      <c r="J79" s="233">
        <f>'ポテンシャル(数量)'!K14</f>
        <v>306831825.25234997</v>
      </c>
      <c r="K79" s="244">
        <f>'ポテンシャル(数量)'!H17</f>
        <v>2806872561.0022101</v>
      </c>
      <c r="L79" s="31">
        <f>'ポテンシャル(数量)'!O19</f>
        <v>0.71653204596749942</v>
      </c>
      <c r="M79" s="30">
        <f>'ポテンシャル(数量)'!S11</f>
        <v>0.16969883751228701</v>
      </c>
      <c r="N79" s="31">
        <f>'ポテンシャル(数量)'!R19</f>
        <v>0.88623088347978596</v>
      </c>
    </row>
    <row r="80" spans="2:20" s="127" customFormat="1">
      <c r="H80" s="128"/>
    </row>
    <row r="81" spans="8:8" s="127" customFormat="1">
      <c r="H81" s="128"/>
    </row>
  </sheetData>
  <mergeCells count="14">
    <mergeCell ref="P4:Q4"/>
    <mergeCell ref="S4:T4"/>
    <mergeCell ref="N3:N4"/>
    <mergeCell ref="B79:C79"/>
    <mergeCell ref="H3:H4"/>
    <mergeCell ref="K3:K4"/>
    <mergeCell ref="L3:L4"/>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66" fitToHeight="0" orientation="portrait" r:id="rId1"/>
  <headerFooter>
    <oddHeader>&amp;R&amp;"ＭＳ 明朝,標準"&amp;12 2-11.ジェネリック医薬品分析</oddHeader>
  </headerFooter>
  <ignoredErrors>
    <ignoredError sqref="Q7:Q7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showGridLines="0" zoomScaleNormal="100" zoomScaleSheetLayoutView="100" workbookViewId="0"/>
  </sheetViews>
  <sheetFormatPr defaultColWidth="7.625" defaultRowHeight="15.75" customHeight="1"/>
  <cols>
    <col min="1" max="1" width="4.625" style="40" customWidth="1"/>
    <col min="2" max="2" width="5.625" style="47" customWidth="1"/>
    <col min="3" max="3" width="7.625" style="40" customWidth="1"/>
    <col min="4" max="4" width="9.125" style="40" customWidth="1"/>
    <col min="5" max="5" width="8.625" style="40" customWidth="1"/>
    <col min="6" max="6" width="7.625" style="40" customWidth="1"/>
    <col min="7" max="15" width="11.125" style="40" customWidth="1"/>
    <col min="16" max="16384" width="7.625" style="40"/>
  </cols>
  <sheetData>
    <row r="1" spans="1:15" s="6" customFormat="1" ht="15.75" customHeight="1">
      <c r="A1" s="4" t="s">
        <v>199</v>
      </c>
      <c r="C1" s="5"/>
    </row>
    <row r="2" spans="1:15" s="4" customFormat="1" ht="15.75" customHeight="1" thickBot="1">
      <c r="A2" s="4" t="s">
        <v>86</v>
      </c>
    </row>
    <row r="3" spans="1:15" ht="15.75" customHeight="1">
      <c r="B3" s="297"/>
      <c r="C3" s="298"/>
      <c r="D3" s="298"/>
      <c r="E3" s="298"/>
      <c r="F3" s="299"/>
      <c r="G3" s="241" t="s">
        <v>164</v>
      </c>
      <c r="H3" s="241" t="s">
        <v>65</v>
      </c>
      <c r="I3" s="241" t="s">
        <v>65</v>
      </c>
      <c r="J3" s="241" t="s">
        <v>65</v>
      </c>
      <c r="K3" s="241" t="s">
        <v>65</v>
      </c>
      <c r="L3" s="241" t="s">
        <v>65</v>
      </c>
      <c r="M3" s="241" t="s">
        <v>65</v>
      </c>
      <c r="N3" s="274" t="s">
        <v>87</v>
      </c>
      <c r="O3" s="275"/>
    </row>
    <row r="4" spans="1:15" ht="15.75" customHeight="1">
      <c r="B4" s="300"/>
      <c r="C4" s="301"/>
      <c r="D4" s="301"/>
      <c r="E4" s="301"/>
      <c r="F4" s="302"/>
      <c r="G4" s="242" t="s">
        <v>132</v>
      </c>
      <c r="H4" s="242" t="s">
        <v>133</v>
      </c>
      <c r="I4" s="242" t="s">
        <v>134</v>
      </c>
      <c r="J4" s="242" t="s">
        <v>135</v>
      </c>
      <c r="K4" s="242" t="s">
        <v>136</v>
      </c>
      <c r="L4" s="242" t="s">
        <v>137</v>
      </c>
      <c r="M4" s="242" t="s">
        <v>138</v>
      </c>
      <c r="N4" s="69" t="s">
        <v>88</v>
      </c>
      <c r="O4" s="243" t="s">
        <v>212</v>
      </c>
    </row>
    <row r="5" spans="1:15" ht="15.75" customHeight="1">
      <c r="B5" s="98" t="s">
        <v>68</v>
      </c>
      <c r="C5" s="303" t="s">
        <v>165</v>
      </c>
      <c r="D5" s="304"/>
      <c r="E5" s="304"/>
      <c r="F5" s="305"/>
      <c r="G5" s="71">
        <v>33098653.360800002</v>
      </c>
      <c r="H5" s="71">
        <v>79149639.246110007</v>
      </c>
      <c r="I5" s="71">
        <v>1784213803.79899</v>
      </c>
      <c r="J5" s="71">
        <v>1838605321.9216001</v>
      </c>
      <c r="K5" s="71">
        <v>1496155625.6664</v>
      </c>
      <c r="L5" s="71">
        <v>847083616.24827003</v>
      </c>
      <c r="M5" s="71">
        <v>375310686.32383001</v>
      </c>
      <c r="N5" s="72">
        <v>6453617346.566</v>
      </c>
      <c r="O5" s="73"/>
    </row>
    <row r="6" spans="1:15" ht="15.75" customHeight="1">
      <c r="B6" s="99" t="s">
        <v>69</v>
      </c>
      <c r="C6" s="306" t="s">
        <v>166</v>
      </c>
      <c r="D6" s="307"/>
      <c r="E6" s="307"/>
      <c r="F6" s="308"/>
      <c r="G6" s="75">
        <v>28115450.2687</v>
      </c>
      <c r="H6" s="75">
        <v>67905219.294310004</v>
      </c>
      <c r="I6" s="75">
        <v>1471163416.02795</v>
      </c>
      <c r="J6" s="75">
        <v>1542015837.5297501</v>
      </c>
      <c r="K6" s="75">
        <v>1291595261.49593</v>
      </c>
      <c r="L6" s="75">
        <v>755688847.10951996</v>
      </c>
      <c r="M6" s="75">
        <v>347357923.40713</v>
      </c>
      <c r="N6" s="76">
        <v>5503841955.1332903</v>
      </c>
      <c r="O6" s="77">
        <v>1</v>
      </c>
    </row>
    <row r="7" spans="1:15" ht="15.75" customHeight="1">
      <c r="B7" s="100" t="s">
        <v>70</v>
      </c>
      <c r="C7" s="288" t="s">
        <v>89</v>
      </c>
      <c r="D7" s="289"/>
      <c r="E7" s="289"/>
      <c r="F7" s="290"/>
      <c r="G7" s="75">
        <v>8019536.5679400004</v>
      </c>
      <c r="H7" s="75">
        <v>17466900.057599999</v>
      </c>
      <c r="I7" s="75">
        <v>640370953.22561002</v>
      </c>
      <c r="J7" s="75">
        <v>605241596.12872005</v>
      </c>
      <c r="K7" s="75">
        <v>417506643.81954998</v>
      </c>
      <c r="L7" s="75">
        <v>186420856.99338001</v>
      </c>
      <c r="M7" s="75">
        <v>57438511.09567</v>
      </c>
      <c r="N7" s="76">
        <v>1932464997.8884702</v>
      </c>
      <c r="O7" s="77">
        <v>0.35111200751070082</v>
      </c>
    </row>
    <row r="8" spans="1:15" ht="15.75" customHeight="1">
      <c r="B8" s="101" t="s">
        <v>72</v>
      </c>
      <c r="C8" s="288" t="s">
        <v>90</v>
      </c>
      <c r="D8" s="289"/>
      <c r="E8" s="289"/>
      <c r="F8" s="290"/>
      <c r="G8" s="80">
        <v>20095913.700759999</v>
      </c>
      <c r="H8" s="80">
        <v>50438319.236709997</v>
      </c>
      <c r="I8" s="80">
        <v>830792462.80234003</v>
      </c>
      <c r="J8" s="80">
        <v>936774241.40102994</v>
      </c>
      <c r="K8" s="80">
        <v>874088617.67638004</v>
      </c>
      <c r="L8" s="80">
        <v>569267990.11614001</v>
      </c>
      <c r="M8" s="80">
        <v>289919412.31146002</v>
      </c>
      <c r="N8" s="76">
        <v>3571376957.2448201</v>
      </c>
      <c r="O8" s="77">
        <v>0.64888799248929918</v>
      </c>
    </row>
    <row r="9" spans="1:15" ht="15.75" customHeight="1">
      <c r="B9" s="102" t="s">
        <v>74</v>
      </c>
      <c r="C9" s="288" t="s">
        <v>91</v>
      </c>
      <c r="D9" s="289"/>
      <c r="E9" s="289"/>
      <c r="F9" s="290"/>
      <c r="G9" s="80">
        <v>3486917.49327</v>
      </c>
      <c r="H9" s="80">
        <v>7823329.5887500001</v>
      </c>
      <c r="I9" s="80">
        <v>260492007.17201</v>
      </c>
      <c r="J9" s="80">
        <v>249649170.81308001</v>
      </c>
      <c r="K9" s="80">
        <v>163366299.09439999</v>
      </c>
      <c r="L9" s="80">
        <v>63921786.684869997</v>
      </c>
      <c r="M9" s="80">
        <v>15764885.396229999</v>
      </c>
      <c r="N9" s="81">
        <v>764504396.24260998</v>
      </c>
      <c r="O9" s="82">
        <v>0.13890376985290731</v>
      </c>
    </row>
    <row r="10" spans="1:15" ht="15.75" customHeight="1">
      <c r="B10" s="103" t="s">
        <v>76</v>
      </c>
      <c r="C10" s="291" t="s">
        <v>92</v>
      </c>
      <c r="D10" s="292"/>
      <c r="E10" s="292"/>
      <c r="F10" s="293"/>
      <c r="G10" s="84">
        <v>1675317.73</v>
      </c>
      <c r="H10" s="84">
        <v>4134058.75</v>
      </c>
      <c r="I10" s="84">
        <v>157163934.84876001</v>
      </c>
      <c r="J10" s="84">
        <v>150880563.11149999</v>
      </c>
      <c r="K10" s="84">
        <v>97702697.890000001</v>
      </c>
      <c r="L10" s="84">
        <v>37252167.575000003</v>
      </c>
      <c r="M10" s="84">
        <v>8863831.0850000009</v>
      </c>
      <c r="N10" s="85">
        <v>457672570.99025995</v>
      </c>
      <c r="O10" s="86">
        <v>8.3155107781283696E-2</v>
      </c>
    </row>
    <row r="11" spans="1:15" ht="15.75" customHeight="1">
      <c r="B11" s="104" t="s">
        <v>78</v>
      </c>
      <c r="C11" s="294" t="s">
        <v>93</v>
      </c>
      <c r="D11" s="295"/>
      <c r="E11" s="295"/>
      <c r="F11" s="296"/>
      <c r="G11" s="88">
        <v>1811599.76327</v>
      </c>
      <c r="H11" s="88">
        <v>3689270.8387500001</v>
      </c>
      <c r="I11" s="88">
        <v>103328072.32325</v>
      </c>
      <c r="J11" s="88">
        <v>98768607.701580003</v>
      </c>
      <c r="K11" s="88">
        <v>65663601.204400003</v>
      </c>
      <c r="L11" s="88">
        <v>26669619.109870002</v>
      </c>
      <c r="M11" s="88">
        <v>6901054.3112300001</v>
      </c>
      <c r="N11" s="89">
        <v>306831825.25235003</v>
      </c>
      <c r="O11" s="90">
        <v>5.5748662071623614E-2</v>
      </c>
    </row>
    <row r="12" spans="1:15" ht="15.75" customHeight="1">
      <c r="B12" s="99" t="s">
        <v>80</v>
      </c>
      <c r="C12" s="288" t="s">
        <v>94</v>
      </c>
      <c r="D12" s="289"/>
      <c r="E12" s="289"/>
      <c r="F12" s="290"/>
      <c r="G12" s="91">
        <v>16608996.207490001</v>
      </c>
      <c r="H12" s="91">
        <v>42614989.64796</v>
      </c>
      <c r="I12" s="91">
        <v>570300455.63032997</v>
      </c>
      <c r="J12" s="91">
        <v>687125070.58794999</v>
      </c>
      <c r="K12" s="91">
        <v>710722318.58197999</v>
      </c>
      <c r="L12" s="91">
        <v>505346203.43127</v>
      </c>
      <c r="M12" s="91">
        <v>274154526.91522998</v>
      </c>
      <c r="N12" s="105">
        <v>2806872561.0022097</v>
      </c>
      <c r="O12" s="92">
        <v>0.50998422263639176</v>
      </c>
    </row>
    <row r="13" spans="1:15" ht="15.75" customHeight="1" thickBot="1">
      <c r="B13" s="102" t="s">
        <v>84</v>
      </c>
      <c r="C13" s="288" t="s">
        <v>167</v>
      </c>
      <c r="D13" s="289"/>
      <c r="E13" s="289"/>
      <c r="F13" s="290"/>
      <c r="G13" s="95">
        <v>0.69695985620583778</v>
      </c>
      <c r="H13" s="95">
        <v>0.69065802493101924</v>
      </c>
      <c r="I13" s="95">
        <v>0.7108416944381476</v>
      </c>
      <c r="J13" s="95">
        <v>0.70797535724224769</v>
      </c>
      <c r="K13" s="95">
        <v>0.7187572582140378</v>
      </c>
      <c r="L13" s="95">
        <v>0.74466281195374473</v>
      </c>
      <c r="M13" s="95">
        <v>0.78464270577971895</v>
      </c>
      <c r="N13" s="96">
        <v>0.71653204596749942</v>
      </c>
      <c r="O13" s="106"/>
    </row>
    <row r="14" spans="1:15" s="4" customFormat="1" ht="15.75" customHeight="1">
      <c r="B14" s="59" t="s">
        <v>238</v>
      </c>
      <c r="C14" s="8"/>
      <c r="D14" s="8"/>
      <c r="E14" s="8"/>
      <c r="F14" s="8"/>
      <c r="G14" s="8"/>
      <c r="H14" s="8"/>
      <c r="I14" s="8"/>
      <c r="J14" s="8"/>
      <c r="K14" s="8"/>
      <c r="L14" s="8"/>
      <c r="M14" s="8"/>
      <c r="N14" s="8"/>
      <c r="O14" s="8"/>
    </row>
    <row r="15" spans="1:15" s="4" customFormat="1" ht="15.75" customHeight="1">
      <c r="B15" s="63" t="s">
        <v>130</v>
      </c>
      <c r="C15" s="8"/>
      <c r="D15" s="8"/>
      <c r="E15" s="8"/>
      <c r="F15" s="8"/>
      <c r="G15" s="8"/>
      <c r="H15" s="8"/>
      <c r="I15" s="8"/>
      <c r="J15" s="8"/>
      <c r="K15" s="8"/>
      <c r="L15" s="8"/>
      <c r="M15" s="8"/>
      <c r="N15" s="8"/>
      <c r="O15" s="8"/>
    </row>
    <row r="16" spans="1:15" s="50" customFormat="1" ht="15.75" customHeight="1">
      <c r="B16" s="63" t="s">
        <v>217</v>
      </c>
    </row>
    <row r="17" spans="1:15" s="45" customFormat="1" ht="15.75" customHeight="1">
      <c r="B17" s="67" t="s">
        <v>162</v>
      </c>
    </row>
    <row r="18" spans="1:15" s="45" customFormat="1" ht="15.75" customHeight="1">
      <c r="B18" s="68" t="s">
        <v>168</v>
      </c>
    </row>
    <row r="19" spans="1:15" s="45" customFormat="1" ht="15.75" customHeight="1">
      <c r="B19" s="56"/>
      <c r="C19" s="52"/>
      <c r="D19" s="52"/>
      <c r="E19" s="52"/>
      <c r="F19" s="52"/>
      <c r="G19" s="52"/>
      <c r="H19" s="52"/>
      <c r="I19" s="52"/>
      <c r="J19" s="52"/>
      <c r="K19" s="52"/>
      <c r="L19" s="52"/>
      <c r="M19" s="52"/>
      <c r="N19" s="52"/>
      <c r="O19" s="53"/>
    </row>
    <row r="20" spans="1:15" s="6" customFormat="1" ht="15.75" customHeight="1">
      <c r="A20" s="4" t="s">
        <v>199</v>
      </c>
      <c r="C20" s="5"/>
    </row>
    <row r="21" spans="1:15" s="4" customFormat="1" ht="15.75" customHeight="1">
      <c r="A21" s="4" t="s">
        <v>86</v>
      </c>
    </row>
    <row r="22" spans="1:15" s="45" customFormat="1" ht="15.75" customHeight="1">
      <c r="B22" s="47"/>
      <c r="C22" s="40"/>
      <c r="D22" s="40"/>
      <c r="E22" s="40"/>
      <c r="F22" s="40"/>
      <c r="G22" s="40"/>
      <c r="H22" s="40"/>
      <c r="I22" s="40"/>
      <c r="J22" s="40"/>
      <c r="K22" s="40"/>
      <c r="L22" s="40"/>
      <c r="M22" s="40"/>
      <c r="N22" s="40"/>
      <c r="O22" s="40"/>
    </row>
    <row r="23" spans="1:15" s="45" customFormat="1" ht="15.75" customHeight="1">
      <c r="B23" s="47"/>
      <c r="C23" s="40"/>
      <c r="D23" s="40"/>
      <c r="E23" s="40"/>
      <c r="F23" s="40"/>
      <c r="G23" s="40"/>
      <c r="H23" s="40"/>
      <c r="I23" s="40"/>
      <c r="J23" s="40"/>
      <c r="K23" s="40"/>
      <c r="L23" s="40"/>
      <c r="M23" s="40"/>
      <c r="N23" s="40"/>
      <c r="O23" s="40"/>
    </row>
    <row r="24" spans="1:15" s="45" customFormat="1" ht="15.75" customHeight="1">
      <c r="B24" s="47"/>
      <c r="C24" s="40"/>
      <c r="D24" s="40"/>
      <c r="E24" s="40"/>
      <c r="F24" s="40"/>
      <c r="G24" s="40"/>
      <c r="H24" s="40"/>
      <c r="I24" s="40"/>
      <c r="J24" s="40"/>
      <c r="K24" s="40"/>
      <c r="L24" s="40"/>
      <c r="M24" s="40"/>
      <c r="N24" s="40"/>
      <c r="O24" s="40"/>
    </row>
    <row r="25" spans="1:15" s="45" customFormat="1" ht="15.75" customHeight="1">
      <c r="B25" s="47"/>
      <c r="C25" s="40"/>
      <c r="D25" s="40"/>
      <c r="E25" s="40"/>
      <c r="F25" s="40"/>
      <c r="G25" s="40"/>
      <c r="H25" s="40"/>
      <c r="I25" s="40"/>
      <c r="J25" s="40"/>
      <c r="K25" s="40"/>
      <c r="L25" s="40"/>
      <c r="M25" s="40"/>
      <c r="N25" s="40"/>
      <c r="O25" s="40"/>
    </row>
    <row r="26" spans="1:15" s="45" customFormat="1" ht="15.75" customHeight="1">
      <c r="B26" s="47"/>
      <c r="C26" s="40"/>
      <c r="D26" s="40"/>
      <c r="E26" s="40"/>
      <c r="F26" s="40"/>
      <c r="G26" s="40"/>
      <c r="H26" s="40"/>
      <c r="I26" s="40"/>
      <c r="J26" s="40"/>
      <c r="K26" s="40"/>
      <c r="L26" s="40"/>
      <c r="M26" s="40"/>
      <c r="N26" s="40"/>
      <c r="O26" s="40"/>
    </row>
    <row r="27" spans="1:15" s="45" customFormat="1" ht="15.75" customHeight="1">
      <c r="B27" s="47"/>
      <c r="C27" s="40"/>
      <c r="D27" s="40"/>
      <c r="E27" s="40"/>
      <c r="F27" s="40"/>
      <c r="G27" s="40"/>
      <c r="H27" s="40"/>
      <c r="I27" s="40"/>
      <c r="J27" s="40"/>
      <c r="K27" s="40"/>
      <c r="L27" s="40"/>
      <c r="M27" s="40"/>
      <c r="N27" s="40"/>
      <c r="O27" s="40"/>
    </row>
    <row r="28" spans="1:15" s="45" customFormat="1" ht="15.75" customHeight="1">
      <c r="B28" s="47"/>
      <c r="C28" s="40"/>
      <c r="D28" s="40"/>
      <c r="E28" s="40"/>
      <c r="F28" s="40"/>
      <c r="G28" s="40"/>
      <c r="H28" s="40"/>
      <c r="I28" s="40"/>
      <c r="J28" s="40"/>
      <c r="K28" s="40"/>
      <c r="L28" s="40"/>
      <c r="M28" s="40"/>
      <c r="N28" s="40"/>
      <c r="O28" s="40"/>
    </row>
    <row r="29" spans="1:15" s="45" customFormat="1" ht="15.75" customHeight="1">
      <c r="B29" s="47"/>
      <c r="C29" s="40"/>
      <c r="D29" s="40"/>
      <c r="E29" s="40"/>
      <c r="F29" s="40"/>
      <c r="G29" s="40"/>
      <c r="H29" s="40"/>
      <c r="I29" s="40"/>
      <c r="J29" s="40"/>
      <c r="K29" s="40"/>
      <c r="L29" s="40"/>
      <c r="M29" s="40"/>
      <c r="N29" s="40"/>
      <c r="O29" s="40"/>
    </row>
    <row r="31" spans="1:15" s="46" customFormat="1" ht="15.75" customHeight="1">
      <c r="B31" s="47"/>
      <c r="C31" s="40"/>
      <c r="D31" s="40"/>
      <c r="E31" s="40"/>
      <c r="F31" s="40"/>
      <c r="G31" s="40"/>
      <c r="H31" s="40"/>
      <c r="I31" s="40"/>
      <c r="J31" s="40"/>
      <c r="K31" s="40"/>
      <c r="L31" s="40"/>
      <c r="M31" s="40"/>
      <c r="N31" s="40"/>
      <c r="O31" s="40"/>
    </row>
    <row r="32" spans="1:15" s="45" customFormat="1" ht="15.75" customHeight="1">
      <c r="B32" s="47"/>
      <c r="C32" s="40"/>
      <c r="D32" s="40"/>
      <c r="E32" s="40"/>
      <c r="F32" s="40"/>
      <c r="G32" s="40"/>
      <c r="H32" s="40"/>
      <c r="I32" s="40"/>
      <c r="J32" s="40"/>
      <c r="K32" s="40"/>
      <c r="L32" s="40"/>
      <c r="M32" s="40"/>
      <c r="N32" s="40"/>
      <c r="O32" s="40"/>
    </row>
    <row r="33" spans="2:15" s="55" customFormat="1" ht="15.75" customHeight="1">
      <c r="B33" s="47"/>
      <c r="C33" s="40"/>
      <c r="D33" s="40"/>
      <c r="E33" s="40"/>
      <c r="F33" s="40"/>
      <c r="G33" s="40"/>
      <c r="H33" s="40"/>
      <c r="I33" s="40"/>
      <c r="J33" s="40"/>
      <c r="K33" s="40"/>
      <c r="L33" s="40"/>
      <c r="M33" s="40"/>
      <c r="N33" s="40"/>
      <c r="O33" s="40"/>
    </row>
    <row r="34" spans="2:15" s="55" customFormat="1" ht="15.75" customHeight="1">
      <c r="B34" s="47"/>
      <c r="C34" s="40"/>
      <c r="D34" s="40"/>
      <c r="E34" s="40"/>
      <c r="F34" s="40"/>
      <c r="G34" s="40"/>
      <c r="H34" s="40"/>
      <c r="I34" s="40"/>
      <c r="J34" s="40"/>
      <c r="K34" s="40"/>
      <c r="L34" s="40"/>
      <c r="M34" s="40"/>
      <c r="N34" s="40"/>
      <c r="O34" s="40"/>
    </row>
    <row r="35" spans="2:15" s="55" customFormat="1" ht="15.75" customHeight="1">
      <c r="B35" s="47"/>
      <c r="C35" s="40"/>
      <c r="D35" s="40"/>
      <c r="E35" s="40"/>
      <c r="F35" s="40"/>
      <c r="G35" s="40"/>
      <c r="H35" s="40"/>
      <c r="I35" s="40"/>
      <c r="J35" s="40"/>
      <c r="K35" s="40"/>
      <c r="L35" s="40"/>
      <c r="M35" s="40"/>
      <c r="N35" s="40"/>
      <c r="O35" s="40"/>
    </row>
    <row r="36" spans="2:15" s="55" customFormat="1" ht="15.75" customHeight="1">
      <c r="B36" s="47"/>
      <c r="C36" s="40"/>
      <c r="D36" s="40"/>
      <c r="E36" s="40"/>
      <c r="F36" s="40"/>
      <c r="G36" s="40"/>
      <c r="H36" s="40"/>
      <c r="I36" s="40"/>
      <c r="J36" s="40"/>
      <c r="K36" s="40"/>
      <c r="L36" s="40"/>
      <c r="M36" s="40"/>
      <c r="N36" s="40"/>
      <c r="O36" s="40"/>
    </row>
    <row r="44" spans="2:15" ht="15.75" customHeight="1">
      <c r="B44" s="7"/>
      <c r="C44" s="48"/>
      <c r="D44" s="48"/>
      <c r="E44" s="48"/>
      <c r="F44" s="48"/>
      <c r="G44" s="48"/>
      <c r="H44" s="48"/>
      <c r="I44" s="48"/>
      <c r="J44" s="48"/>
      <c r="K44" s="48"/>
      <c r="L44" s="48"/>
      <c r="M44" s="48"/>
      <c r="N44" s="48"/>
      <c r="O44" s="48"/>
    </row>
    <row r="45" spans="2:15" s="4" customFormat="1" ht="15.75" customHeight="1">
      <c r="B45" s="7"/>
      <c r="C45" s="8"/>
      <c r="D45" s="8"/>
      <c r="E45" s="8"/>
      <c r="F45" s="8"/>
      <c r="G45" s="8"/>
      <c r="H45" s="8"/>
      <c r="I45" s="8"/>
      <c r="J45" s="8"/>
      <c r="K45" s="8"/>
      <c r="L45" s="8"/>
      <c r="M45" s="8"/>
      <c r="N45" s="8"/>
      <c r="O45" s="8"/>
    </row>
    <row r="46" spans="2:15" s="4" customFormat="1" ht="15.75" customHeight="1">
      <c r="B46" s="7"/>
      <c r="C46" s="8"/>
      <c r="D46" s="8"/>
      <c r="E46" s="8"/>
      <c r="F46" s="8"/>
      <c r="G46" s="8"/>
      <c r="H46" s="8"/>
      <c r="I46" s="8"/>
      <c r="J46" s="8"/>
      <c r="K46" s="8"/>
      <c r="L46" s="8"/>
      <c r="M46" s="8"/>
      <c r="N46" s="8"/>
      <c r="O46" s="8"/>
    </row>
    <row r="47" spans="2:15" s="4" customFormat="1"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8" spans="2:15" s="4" customFormat="1" ht="15.75" customHeight="1">
      <c r="B58" s="59" t="s">
        <v>238</v>
      </c>
      <c r="C58" s="8"/>
      <c r="D58" s="8"/>
      <c r="E58" s="8"/>
      <c r="F58" s="8"/>
      <c r="G58" s="8"/>
      <c r="H58" s="8"/>
      <c r="I58" s="8"/>
      <c r="J58" s="8"/>
      <c r="K58" s="8"/>
      <c r="L58" s="8"/>
      <c r="M58" s="8"/>
      <c r="N58" s="8"/>
      <c r="O58" s="8"/>
    </row>
    <row r="59" spans="2:15" s="50" customFormat="1" ht="15.75" customHeight="1">
      <c r="B59" s="63" t="s">
        <v>130</v>
      </c>
    </row>
    <row r="60" spans="2:15" s="9" customFormat="1" ht="15.75" customHeight="1">
      <c r="B60" s="63" t="s">
        <v>217</v>
      </c>
      <c r="C60" s="8"/>
      <c r="D60" s="8"/>
      <c r="E60" s="8"/>
      <c r="F60" s="8"/>
      <c r="G60" s="8"/>
      <c r="H60" s="8"/>
      <c r="I60" s="8"/>
      <c r="J60" s="8"/>
      <c r="K60" s="8"/>
      <c r="L60" s="8"/>
      <c r="M60" s="8"/>
      <c r="N60" s="8"/>
      <c r="O60" s="8"/>
    </row>
    <row r="61" spans="2:15" ht="15.75" customHeight="1">
      <c r="B61" s="64" t="s">
        <v>162</v>
      </c>
      <c r="C61" s="49"/>
      <c r="D61" s="49"/>
      <c r="E61" s="49"/>
      <c r="F61" s="49"/>
      <c r="G61" s="49"/>
      <c r="H61" s="49"/>
      <c r="I61" s="49"/>
      <c r="J61" s="49"/>
      <c r="K61" s="49"/>
      <c r="L61" s="49"/>
      <c r="M61" s="49"/>
      <c r="N61" s="49"/>
      <c r="O61" s="49"/>
    </row>
    <row r="62" spans="2:15" ht="15.75" customHeight="1">
      <c r="B62" s="66" t="s">
        <v>95</v>
      </c>
    </row>
  </sheetData>
  <mergeCells count="11">
    <mergeCell ref="C8:F8"/>
    <mergeCell ref="B3:F4"/>
    <mergeCell ref="N3:O3"/>
    <mergeCell ref="C5:F5"/>
    <mergeCell ref="C6:F6"/>
    <mergeCell ref="C7:F7"/>
    <mergeCell ref="C9:F9"/>
    <mergeCell ref="C10:F10"/>
    <mergeCell ref="C11:F11"/>
    <mergeCell ref="C12:F12"/>
    <mergeCell ref="C13:F13"/>
  </mergeCells>
  <phoneticPr fontId="3"/>
  <conditionalFormatting sqref="G3">
    <cfRule type="expression" dxfId="2" priority="3">
      <formula>G3=""</formula>
    </cfRule>
  </conditionalFormatting>
  <conditionalFormatting sqref="M3">
    <cfRule type="expression" dxfId="1" priority="2">
      <formula>M3=""</formula>
    </cfRule>
  </conditionalFormatting>
  <conditionalFormatting sqref="H3:L3">
    <cfRule type="expression" dxfId="0" priority="1">
      <formula>H3=""</formula>
    </cfRule>
  </conditionalFormatting>
  <pageMargins left="0.70866141732283472" right="0.70866141732283472" top="0.74803149606299213" bottom="0.74803149606299213" header="0.31496062992125984" footer="0.31496062992125984"/>
  <pageSetup paperSize="8" scale="75" orientation="landscape" r:id="rId1"/>
  <headerFooter>
    <oddHeader>&amp;R&amp;"ＭＳ 明朝,標準"&amp;12 2-11.ジェネリック医薬品分析</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showGridLines="0" zoomScaleNormal="100" zoomScaleSheetLayoutView="9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6.5" customHeight="1">
      <c r="A1" s="39" t="s">
        <v>203</v>
      </c>
    </row>
    <row r="2" spans="1:1" ht="16.5" customHeight="1">
      <c r="A2" s="19" t="s">
        <v>207</v>
      </c>
    </row>
  </sheetData>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2-11.ジェネリック医薬品分析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7" width="12" style="20" customWidth="1"/>
    <col min="8" max="8" width="9" style="20"/>
    <col min="9" max="9" width="11.375" style="20" customWidth="1"/>
    <col min="10" max="10" width="10.375" style="20" customWidth="1"/>
    <col min="11" max="11" width="11.375" style="20" customWidth="1"/>
    <col min="12" max="12" width="10.375" style="20" customWidth="1"/>
    <col min="13" max="13" width="9" style="20"/>
    <col min="14" max="15" width="14.125" style="20" bestFit="1" customWidth="1"/>
    <col min="16" max="16384" width="9" style="20"/>
  </cols>
  <sheetData>
    <row r="1" spans="1:16" ht="15.75" customHeight="1">
      <c r="A1" s="18" t="s">
        <v>200</v>
      </c>
    </row>
    <row r="2" spans="1:16" ht="15.75" customHeight="1">
      <c r="A2" s="18" t="s">
        <v>139</v>
      </c>
    </row>
    <row r="3" spans="1:16" ht="16.5" customHeight="1">
      <c r="B3" s="319"/>
      <c r="C3" s="320" t="s">
        <v>97</v>
      </c>
      <c r="D3" s="317" t="s">
        <v>218</v>
      </c>
      <c r="E3" s="317"/>
      <c r="F3" s="318" t="s">
        <v>219</v>
      </c>
      <c r="G3" s="318"/>
    </row>
    <row r="4" spans="1:16" ht="16.5" customHeight="1">
      <c r="B4" s="319"/>
      <c r="C4" s="320"/>
      <c r="D4" s="311" t="s">
        <v>213</v>
      </c>
      <c r="E4" s="313" t="s">
        <v>214</v>
      </c>
      <c r="F4" s="311" t="s">
        <v>213</v>
      </c>
      <c r="G4" s="313" t="s">
        <v>214</v>
      </c>
      <c r="I4" s="109" t="s">
        <v>208</v>
      </c>
      <c r="J4" s="107"/>
    </row>
    <row r="5" spans="1:16" ht="33" customHeight="1">
      <c r="B5" s="319"/>
      <c r="C5" s="320"/>
      <c r="D5" s="312"/>
      <c r="E5" s="314"/>
      <c r="F5" s="312"/>
      <c r="G5" s="314"/>
      <c r="I5" s="315" t="s">
        <v>220</v>
      </c>
      <c r="J5" s="316"/>
      <c r="K5" s="315" t="s">
        <v>221</v>
      </c>
      <c r="L5" s="316"/>
      <c r="N5" s="240" t="s">
        <v>222</v>
      </c>
      <c r="O5" s="240" t="s">
        <v>223</v>
      </c>
      <c r="P5" s="110"/>
    </row>
    <row r="6" spans="1:16">
      <c r="B6" s="35">
        <v>1</v>
      </c>
      <c r="C6" s="124" t="s">
        <v>1</v>
      </c>
      <c r="D6" s="253">
        <v>0.4358167491100271</v>
      </c>
      <c r="E6" s="27">
        <v>0.71852090513806821</v>
      </c>
      <c r="F6" s="253">
        <v>0.44002433135074298</v>
      </c>
      <c r="G6" s="27">
        <v>0.70132315796819578</v>
      </c>
      <c r="H6" s="127"/>
      <c r="I6" s="108" t="str">
        <f>INDEX($C$6:$C$13,MATCH(J6,F$6:F$13,0))</f>
        <v>三島医療圏</v>
      </c>
      <c r="J6" s="225">
        <f>LARGE(F$6:F$13,ROW(A1))</f>
        <v>0.47867683328747257</v>
      </c>
      <c r="K6" s="108" t="str">
        <f>INDEX($C$6:$C$13,MATCH(L6,G$6:G$13,0))</f>
        <v>三島医療圏</v>
      </c>
      <c r="L6" s="225">
        <f>LARGE(G$6:G$13,ROW(A1))</f>
        <v>0.75199461729428274</v>
      </c>
      <c r="N6" s="226">
        <f>$F$14</f>
        <v>0.44713555105395891</v>
      </c>
      <c r="O6" s="226">
        <f>$G$14</f>
        <v>0.71653204596749942</v>
      </c>
      <c r="P6" s="227">
        <v>0</v>
      </c>
    </row>
    <row r="7" spans="1:16">
      <c r="B7" s="35">
        <v>2</v>
      </c>
      <c r="C7" s="124" t="s">
        <v>8</v>
      </c>
      <c r="D7" s="253">
        <v>0.47449193259934702</v>
      </c>
      <c r="E7" s="27">
        <v>0.76877262424922543</v>
      </c>
      <c r="F7" s="253">
        <v>0.47867683328747257</v>
      </c>
      <c r="G7" s="27">
        <v>0.75199461729428274</v>
      </c>
      <c r="H7" s="127"/>
      <c r="I7" s="108" t="str">
        <f t="shared" ref="I7:I13" si="0">INDEX($C$6:$C$13,MATCH(J7,F$6:F$13,0))</f>
        <v>北河内医療圏</v>
      </c>
      <c r="J7" s="225">
        <f t="shared" ref="J7:J13" si="1">LARGE(F$6:F$13,ROW(A2))</f>
        <v>0.46139772304984988</v>
      </c>
      <c r="K7" s="108" t="str">
        <f t="shared" ref="K7:K13" si="2">INDEX($C$6:$C$13,MATCH(L7,G$6:G$13,0))</f>
        <v>北河内医療圏</v>
      </c>
      <c r="L7" s="225">
        <f t="shared" ref="L7:L13" si="3">LARGE(G$6:G$13,ROW(A2))</f>
        <v>0.73244779912269597</v>
      </c>
      <c r="N7" s="226">
        <f t="shared" ref="N7:N13" si="4">$F$14</f>
        <v>0.44713555105395891</v>
      </c>
      <c r="O7" s="226">
        <f t="shared" ref="O7:O13" si="5">$G$14</f>
        <v>0.71653204596749942</v>
      </c>
      <c r="P7" s="227">
        <v>0</v>
      </c>
    </row>
    <row r="8" spans="1:16">
      <c r="B8" s="35">
        <v>3</v>
      </c>
      <c r="C8" s="125" t="s">
        <v>13</v>
      </c>
      <c r="D8" s="253">
        <v>0.45147467639623728</v>
      </c>
      <c r="E8" s="27">
        <v>0.74752058853779668</v>
      </c>
      <c r="F8" s="253">
        <v>0.46139772304984988</v>
      </c>
      <c r="G8" s="27">
        <v>0.73244779912269597</v>
      </c>
      <c r="H8" s="127"/>
      <c r="I8" s="108" t="str">
        <f t="shared" si="0"/>
        <v>堺市医療圏</v>
      </c>
      <c r="J8" s="225">
        <f t="shared" si="1"/>
        <v>0.45924486987317625</v>
      </c>
      <c r="K8" s="108" t="str">
        <f t="shared" si="2"/>
        <v>堺市医療圏</v>
      </c>
      <c r="L8" s="225">
        <f t="shared" si="3"/>
        <v>0.72222353100603487</v>
      </c>
      <c r="N8" s="226">
        <f t="shared" si="4"/>
        <v>0.44713555105395891</v>
      </c>
      <c r="O8" s="226">
        <f t="shared" si="5"/>
        <v>0.71653204596749942</v>
      </c>
      <c r="P8" s="227">
        <v>0</v>
      </c>
    </row>
    <row r="9" spans="1:16">
      <c r="B9" s="35">
        <v>4</v>
      </c>
      <c r="C9" s="125" t="s">
        <v>21</v>
      </c>
      <c r="D9" s="253">
        <v>0.42719552463114835</v>
      </c>
      <c r="E9" s="27">
        <v>0.72088887466865748</v>
      </c>
      <c r="F9" s="253">
        <v>0.42694037055429318</v>
      </c>
      <c r="G9" s="27">
        <v>0.70379924294185281</v>
      </c>
      <c r="H9" s="127"/>
      <c r="I9" s="108" t="str">
        <f t="shared" si="0"/>
        <v>大阪市医療圏</v>
      </c>
      <c r="J9" s="225">
        <f t="shared" si="1"/>
        <v>0.44673941832805214</v>
      </c>
      <c r="K9" s="108" t="str">
        <f t="shared" si="2"/>
        <v>大阪市医療圏</v>
      </c>
      <c r="L9" s="225">
        <f t="shared" si="3"/>
        <v>0.71653301287403626</v>
      </c>
      <c r="N9" s="226">
        <f t="shared" si="4"/>
        <v>0.44713555105395891</v>
      </c>
      <c r="O9" s="226">
        <f t="shared" si="5"/>
        <v>0.71653204596749942</v>
      </c>
      <c r="P9" s="227">
        <v>0</v>
      </c>
    </row>
    <row r="10" spans="1:16">
      <c r="B10" s="35">
        <v>5</v>
      </c>
      <c r="C10" s="125" t="s">
        <v>25</v>
      </c>
      <c r="D10" s="253">
        <v>0.42681209170757856</v>
      </c>
      <c r="E10" s="27">
        <v>0.71153063689963858</v>
      </c>
      <c r="F10" s="253">
        <v>0.42405251723778875</v>
      </c>
      <c r="G10" s="27">
        <v>0.69660034968864404</v>
      </c>
      <c r="H10" s="127"/>
      <c r="I10" s="108" t="str">
        <f t="shared" si="0"/>
        <v>豊能医療圏</v>
      </c>
      <c r="J10" s="225">
        <f t="shared" si="1"/>
        <v>0.44002433135074298</v>
      </c>
      <c r="K10" s="108" t="str">
        <f t="shared" si="2"/>
        <v>泉州医療圏</v>
      </c>
      <c r="L10" s="225">
        <f t="shared" si="3"/>
        <v>0.70616690057741383</v>
      </c>
      <c r="N10" s="226">
        <f t="shared" si="4"/>
        <v>0.44713555105395891</v>
      </c>
      <c r="O10" s="226">
        <f t="shared" si="5"/>
        <v>0.71653204596749942</v>
      </c>
      <c r="P10" s="227">
        <v>0</v>
      </c>
    </row>
    <row r="11" spans="1:16">
      <c r="B11" s="35">
        <v>6</v>
      </c>
      <c r="C11" s="125" t="s">
        <v>35</v>
      </c>
      <c r="D11" s="253">
        <v>0.45061663783427608</v>
      </c>
      <c r="E11" s="27">
        <v>0.738098236264911</v>
      </c>
      <c r="F11" s="253">
        <v>0.45924486987317625</v>
      </c>
      <c r="G11" s="27">
        <v>0.72222353100603487</v>
      </c>
      <c r="H11" s="127"/>
      <c r="I11" s="108" t="str">
        <f t="shared" si="0"/>
        <v>泉州医療圏</v>
      </c>
      <c r="J11" s="225">
        <f t="shared" si="1"/>
        <v>0.43815040536395067</v>
      </c>
      <c r="K11" s="108" t="str">
        <f t="shared" si="2"/>
        <v>中河内医療圏</v>
      </c>
      <c r="L11" s="225">
        <f t="shared" si="3"/>
        <v>0.70379924294185281</v>
      </c>
      <c r="N11" s="226">
        <f t="shared" si="4"/>
        <v>0.44713555105395891</v>
      </c>
      <c r="O11" s="226">
        <f t="shared" si="5"/>
        <v>0.71653204596749942</v>
      </c>
      <c r="P11" s="227">
        <v>0</v>
      </c>
    </row>
    <row r="12" spans="1:16">
      <c r="B12" s="35">
        <v>7</v>
      </c>
      <c r="C12" s="125" t="s">
        <v>44</v>
      </c>
      <c r="D12" s="254">
        <v>0.43101153649691276</v>
      </c>
      <c r="E12" s="29">
        <v>0.72108697503511576</v>
      </c>
      <c r="F12" s="254">
        <v>0.43815040536395067</v>
      </c>
      <c r="G12" s="29">
        <v>0.70616690057741383</v>
      </c>
      <c r="H12" s="127"/>
      <c r="I12" s="108" t="str">
        <f t="shared" si="0"/>
        <v>中河内医療圏</v>
      </c>
      <c r="J12" s="225">
        <f t="shared" si="1"/>
        <v>0.42694037055429318</v>
      </c>
      <c r="K12" s="108" t="str">
        <f t="shared" si="2"/>
        <v>豊能医療圏</v>
      </c>
      <c r="L12" s="225">
        <f t="shared" si="3"/>
        <v>0.70132315796819578</v>
      </c>
      <c r="N12" s="226">
        <f t="shared" si="4"/>
        <v>0.44713555105395891</v>
      </c>
      <c r="O12" s="226">
        <f t="shared" si="5"/>
        <v>0.71653204596749942</v>
      </c>
      <c r="P12" s="227">
        <v>0</v>
      </c>
    </row>
    <row r="13" spans="1:16" ht="14.25" thickBot="1">
      <c r="B13" s="35">
        <v>8</v>
      </c>
      <c r="C13" s="125" t="s">
        <v>57</v>
      </c>
      <c r="D13" s="255">
        <v>0.44225499777986227</v>
      </c>
      <c r="E13" s="256">
        <v>0.73337867067008577</v>
      </c>
      <c r="F13" s="255">
        <v>0.44673941832805214</v>
      </c>
      <c r="G13" s="256">
        <v>0.71653301287403626</v>
      </c>
      <c r="H13" s="127"/>
      <c r="I13" s="108" t="str">
        <f t="shared" si="0"/>
        <v>南河内医療圏</v>
      </c>
      <c r="J13" s="225">
        <f t="shared" si="1"/>
        <v>0.42405251723778875</v>
      </c>
      <c r="K13" s="108" t="str">
        <f t="shared" si="2"/>
        <v>南河内医療圏</v>
      </c>
      <c r="L13" s="225">
        <f t="shared" si="3"/>
        <v>0.69660034968864404</v>
      </c>
      <c r="N13" s="226">
        <f t="shared" si="4"/>
        <v>0.44713555105395891</v>
      </c>
      <c r="O13" s="226">
        <f t="shared" si="5"/>
        <v>0.71653204596749942</v>
      </c>
      <c r="P13" s="227">
        <v>9999</v>
      </c>
    </row>
    <row r="14" spans="1:16" ht="14.25" thickTop="1">
      <c r="B14" s="309" t="s">
        <v>0</v>
      </c>
      <c r="C14" s="310"/>
      <c r="D14" s="61">
        <v>0.442412906368362</v>
      </c>
      <c r="E14" s="62">
        <v>0.73280555356662702</v>
      </c>
      <c r="F14" s="61">
        <f>'普及率(金額)'!$N$14</f>
        <v>0.44713555105395891</v>
      </c>
      <c r="G14" s="62">
        <f>'普及率(数量)'!N13</f>
        <v>0.71653204596749942</v>
      </c>
      <c r="H14" s="127"/>
      <c r="N14" s="32"/>
      <c r="O14" s="32"/>
      <c r="P14" s="26"/>
    </row>
    <row r="15" spans="1:16">
      <c r="D15" s="127"/>
      <c r="E15" s="127"/>
      <c r="F15" s="127"/>
      <c r="G15" s="127"/>
      <c r="H15" s="127"/>
    </row>
    <row r="16" spans="1:16">
      <c r="D16" s="127"/>
      <c r="E16" s="127"/>
      <c r="F16" s="127"/>
      <c r="G16" s="127"/>
      <c r="H16" s="127"/>
    </row>
    <row r="17" spans="4:8">
      <c r="D17" s="127"/>
      <c r="E17" s="127"/>
      <c r="F17" s="127"/>
      <c r="G17" s="127"/>
      <c r="H17" s="127"/>
    </row>
    <row r="18" spans="4:8">
      <c r="D18" s="127"/>
      <c r="E18" s="127"/>
      <c r="F18" s="127"/>
      <c r="G18" s="127"/>
      <c r="H18" s="127"/>
    </row>
    <row r="19" spans="4:8">
      <c r="D19" s="127"/>
      <c r="E19" s="127"/>
      <c r="F19" s="127"/>
      <c r="G19" s="127"/>
      <c r="H19" s="127"/>
    </row>
  </sheetData>
  <mergeCells count="11">
    <mergeCell ref="I5:J5"/>
    <mergeCell ref="K5:L5"/>
    <mergeCell ref="D3:E3"/>
    <mergeCell ref="F3:G3"/>
    <mergeCell ref="B3:B5"/>
    <mergeCell ref="C3:C5"/>
    <mergeCell ref="B14:C14"/>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2-11.ジェネリック医薬品分析</oddHeader>
  </headerFooter>
  <ignoredErrors>
    <ignoredError sqref="J8:J13 L8:L13"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showGridLines="0" zoomScaleNormal="100" zoomScaleSheetLayoutView="13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231</v>
      </c>
    </row>
    <row r="2" spans="1:1" ht="15.75" customHeight="1">
      <c r="A2" s="19" t="s">
        <v>204</v>
      </c>
    </row>
  </sheetData>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2-11.ジェネリック医薬品分析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0"/>
  <dimension ref="A1:P84"/>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6">
      <c r="A1" s="60" t="s">
        <v>232</v>
      </c>
    </row>
    <row r="2" spans="1:16">
      <c r="A2" s="60" t="s">
        <v>209</v>
      </c>
    </row>
    <row r="4" spans="1:16" ht="13.5" customHeight="1">
      <c r="B4" s="129"/>
      <c r="C4" s="130"/>
      <c r="D4" s="130"/>
      <c r="E4" s="130"/>
      <c r="F4" s="130"/>
      <c r="G4" s="131"/>
    </row>
    <row r="5" spans="1:16" ht="13.5" customHeight="1">
      <c r="B5" s="132"/>
      <c r="C5" s="133"/>
      <c r="D5" s="134">
        <v>0.46800000000000003</v>
      </c>
      <c r="E5" s="135" t="s">
        <v>239</v>
      </c>
      <c r="F5" s="136">
        <v>0.48</v>
      </c>
      <c r="G5" s="137" t="s">
        <v>240</v>
      </c>
    </row>
    <row r="6" spans="1:16">
      <c r="B6" s="132"/>
      <c r="D6" s="134"/>
      <c r="E6" s="135"/>
      <c r="F6" s="136"/>
      <c r="G6" s="137"/>
    </row>
    <row r="7" spans="1:16">
      <c r="B7" s="132"/>
      <c r="C7" s="138"/>
      <c r="D7" s="134">
        <v>0.45600000000000002</v>
      </c>
      <c r="E7" s="135" t="s">
        <v>239</v>
      </c>
      <c r="F7" s="136">
        <v>0.46800000000000003</v>
      </c>
      <c r="G7" s="137" t="s">
        <v>241</v>
      </c>
    </row>
    <row r="8" spans="1:16">
      <c r="B8" s="132"/>
      <c r="D8" s="134"/>
      <c r="E8" s="135"/>
      <c r="F8" s="136"/>
      <c r="G8" s="137"/>
    </row>
    <row r="9" spans="1:16">
      <c r="B9" s="132"/>
      <c r="C9" s="139"/>
      <c r="D9" s="134">
        <v>0.44400000000000001</v>
      </c>
      <c r="E9" s="135" t="s">
        <v>239</v>
      </c>
      <c r="F9" s="136">
        <v>0.45600000000000002</v>
      </c>
      <c r="G9" s="137" t="s">
        <v>241</v>
      </c>
    </row>
    <row r="10" spans="1:16">
      <c r="B10" s="132"/>
      <c r="D10" s="134"/>
      <c r="E10" s="135"/>
      <c r="F10" s="136"/>
      <c r="G10" s="137"/>
    </row>
    <row r="11" spans="1:16">
      <c r="B11" s="132"/>
      <c r="C11" s="140"/>
      <c r="D11" s="134">
        <v>0.432</v>
      </c>
      <c r="E11" s="135" t="s">
        <v>239</v>
      </c>
      <c r="F11" s="136">
        <v>0.44400000000000001</v>
      </c>
      <c r="G11" s="137" t="s">
        <v>241</v>
      </c>
    </row>
    <row r="12" spans="1:16">
      <c r="B12" s="132"/>
      <c r="D12" s="134"/>
      <c r="E12" s="135"/>
      <c r="F12" s="136"/>
      <c r="G12" s="137"/>
    </row>
    <row r="13" spans="1:16">
      <c r="B13" s="132"/>
      <c r="C13" s="141"/>
      <c r="D13" s="134">
        <v>0.42</v>
      </c>
      <c r="E13" s="135" t="s">
        <v>239</v>
      </c>
      <c r="F13" s="136">
        <v>0.432</v>
      </c>
      <c r="G13" s="137" t="s">
        <v>241</v>
      </c>
    </row>
    <row r="14" spans="1:16">
      <c r="B14" s="142"/>
      <c r="C14" s="143"/>
      <c r="D14" s="143"/>
      <c r="E14" s="143"/>
      <c r="F14" s="143"/>
      <c r="G14" s="144"/>
    </row>
    <row r="16" spans="1:16">
      <c r="B16" s="129"/>
      <c r="C16" s="130"/>
      <c r="D16" s="130"/>
      <c r="E16" s="130"/>
      <c r="F16" s="130"/>
      <c r="G16" s="130"/>
      <c r="H16" s="130"/>
      <c r="I16" s="130"/>
      <c r="J16" s="130"/>
      <c r="K16" s="130"/>
      <c r="L16" s="130"/>
      <c r="M16" s="130"/>
      <c r="N16" s="130"/>
      <c r="O16" s="130"/>
      <c r="P16" s="131"/>
    </row>
    <row r="17" spans="2:16">
      <c r="B17" s="132"/>
      <c r="P17" s="145"/>
    </row>
    <row r="18" spans="2:16">
      <c r="B18" s="132"/>
      <c r="P18" s="145"/>
    </row>
    <row r="19" spans="2:16">
      <c r="B19" s="132"/>
      <c r="P19" s="145"/>
    </row>
    <row r="20" spans="2:16">
      <c r="B20" s="132"/>
      <c r="P20" s="145"/>
    </row>
    <row r="21" spans="2:16">
      <c r="B21" s="132"/>
      <c r="P21" s="145"/>
    </row>
    <row r="22" spans="2:16">
      <c r="B22" s="132"/>
      <c r="P22" s="145"/>
    </row>
    <row r="23" spans="2:16">
      <c r="B23" s="132"/>
      <c r="P23" s="145"/>
    </row>
    <row r="24" spans="2:16">
      <c r="B24" s="132"/>
      <c r="P24" s="145"/>
    </row>
    <row r="25" spans="2:16">
      <c r="B25" s="132"/>
      <c r="P25" s="145"/>
    </row>
    <row r="26" spans="2:16">
      <c r="B26" s="132"/>
      <c r="P26" s="145"/>
    </row>
    <row r="27" spans="2:16">
      <c r="B27" s="132"/>
      <c r="P27" s="145"/>
    </row>
    <row r="28" spans="2:16">
      <c r="B28" s="132"/>
      <c r="P28" s="145"/>
    </row>
    <row r="29" spans="2:16">
      <c r="B29" s="132"/>
      <c r="P29" s="145"/>
    </row>
    <row r="30" spans="2:16">
      <c r="B30" s="132"/>
      <c r="P30" s="145"/>
    </row>
    <row r="31" spans="2:16">
      <c r="B31" s="132"/>
      <c r="P31" s="145"/>
    </row>
    <row r="32" spans="2:16">
      <c r="B32" s="132"/>
      <c r="P32" s="145"/>
    </row>
    <row r="33" spans="2:16">
      <c r="B33" s="132"/>
      <c r="P33" s="145"/>
    </row>
    <row r="34" spans="2:16">
      <c r="B34" s="132"/>
      <c r="P34" s="145"/>
    </row>
    <row r="35" spans="2:16">
      <c r="B35" s="132"/>
      <c r="P35" s="145"/>
    </row>
    <row r="36" spans="2:16">
      <c r="B36" s="132"/>
      <c r="P36" s="145"/>
    </row>
    <row r="37" spans="2:16">
      <c r="B37" s="132"/>
      <c r="P37" s="145"/>
    </row>
    <row r="38" spans="2:16">
      <c r="B38" s="132"/>
      <c r="P38" s="145"/>
    </row>
    <row r="39" spans="2:16">
      <c r="B39" s="132"/>
      <c r="P39" s="145"/>
    </row>
    <row r="40" spans="2:16">
      <c r="B40" s="132"/>
      <c r="P40" s="145"/>
    </row>
    <row r="41" spans="2:16">
      <c r="B41" s="132"/>
      <c r="P41" s="145"/>
    </row>
    <row r="42" spans="2:16">
      <c r="B42" s="132"/>
      <c r="P42" s="145"/>
    </row>
    <row r="43" spans="2:16">
      <c r="B43" s="132"/>
      <c r="P43" s="145"/>
    </row>
    <row r="44" spans="2:16">
      <c r="B44" s="132"/>
      <c r="P44" s="145"/>
    </row>
    <row r="45" spans="2:16">
      <c r="B45" s="132"/>
      <c r="P45" s="145"/>
    </row>
    <row r="46" spans="2:16">
      <c r="B46" s="132"/>
      <c r="P46" s="145"/>
    </row>
    <row r="47" spans="2:16">
      <c r="B47" s="132"/>
      <c r="P47" s="145"/>
    </row>
    <row r="48" spans="2:16">
      <c r="B48" s="132"/>
      <c r="P48" s="145"/>
    </row>
    <row r="49" spans="2:16">
      <c r="B49" s="132"/>
      <c r="P49" s="145"/>
    </row>
    <row r="50" spans="2:16">
      <c r="B50" s="132"/>
      <c r="P50" s="145"/>
    </row>
    <row r="51" spans="2:16">
      <c r="B51" s="132"/>
      <c r="P51" s="145"/>
    </row>
    <row r="52" spans="2:16">
      <c r="B52" s="132"/>
      <c r="P52" s="145"/>
    </row>
    <row r="53" spans="2:16">
      <c r="B53" s="132"/>
      <c r="P53" s="145"/>
    </row>
    <row r="54" spans="2:16">
      <c r="B54" s="132"/>
      <c r="P54" s="145"/>
    </row>
    <row r="55" spans="2:16">
      <c r="B55" s="132"/>
      <c r="P55" s="145"/>
    </row>
    <row r="56" spans="2:16">
      <c r="B56" s="132"/>
      <c r="P56" s="145"/>
    </row>
    <row r="57" spans="2:16">
      <c r="B57" s="132"/>
      <c r="P57" s="145"/>
    </row>
    <row r="58" spans="2:16">
      <c r="B58" s="132"/>
      <c r="P58" s="145"/>
    </row>
    <row r="59" spans="2:16">
      <c r="B59" s="132"/>
      <c r="P59" s="145"/>
    </row>
    <row r="60" spans="2:16">
      <c r="B60" s="132"/>
      <c r="P60" s="145"/>
    </row>
    <row r="61" spans="2:16">
      <c r="B61" s="132"/>
      <c r="P61" s="145"/>
    </row>
    <row r="62" spans="2:16">
      <c r="B62" s="132"/>
      <c r="P62" s="145"/>
    </row>
    <row r="63" spans="2:16">
      <c r="B63" s="132"/>
      <c r="P63" s="145"/>
    </row>
    <row r="64" spans="2:16">
      <c r="B64" s="132"/>
      <c r="P64" s="145"/>
    </row>
    <row r="65" spans="2:16">
      <c r="B65" s="132"/>
      <c r="P65" s="145"/>
    </row>
    <row r="66" spans="2:16">
      <c r="B66" s="132"/>
      <c r="P66" s="145"/>
    </row>
    <row r="67" spans="2:16">
      <c r="B67" s="132"/>
      <c r="P67" s="145"/>
    </row>
    <row r="68" spans="2:16">
      <c r="B68" s="132"/>
      <c r="P68" s="145"/>
    </row>
    <row r="69" spans="2:16">
      <c r="B69" s="132"/>
      <c r="P69" s="145"/>
    </row>
    <row r="70" spans="2:16">
      <c r="B70" s="132"/>
      <c r="P70" s="145"/>
    </row>
    <row r="71" spans="2:16">
      <c r="B71" s="132"/>
      <c r="P71" s="145"/>
    </row>
    <row r="72" spans="2:16">
      <c r="B72" s="132"/>
      <c r="P72" s="145"/>
    </row>
    <row r="73" spans="2:16">
      <c r="B73" s="132"/>
      <c r="P73" s="145"/>
    </row>
    <row r="74" spans="2:16">
      <c r="B74" s="132"/>
      <c r="P74" s="145"/>
    </row>
    <row r="75" spans="2:16">
      <c r="B75" s="132"/>
      <c r="P75" s="145"/>
    </row>
    <row r="76" spans="2:16">
      <c r="B76" s="132"/>
      <c r="P76" s="145"/>
    </row>
    <row r="77" spans="2:16">
      <c r="B77" s="132"/>
      <c r="P77" s="145"/>
    </row>
    <row r="78" spans="2:16">
      <c r="B78" s="132"/>
      <c r="P78" s="145"/>
    </row>
    <row r="79" spans="2:16">
      <c r="B79" s="132"/>
      <c r="P79" s="145"/>
    </row>
    <row r="80" spans="2:16">
      <c r="B80" s="132"/>
      <c r="P80" s="145"/>
    </row>
    <row r="81" spans="2:16">
      <c r="B81" s="132"/>
      <c r="P81" s="145"/>
    </row>
    <row r="82" spans="2:16">
      <c r="B82" s="132"/>
      <c r="P82" s="145"/>
    </row>
    <row r="83" spans="2:16">
      <c r="B83" s="132"/>
      <c r="P83" s="145"/>
    </row>
    <row r="84" spans="2:16">
      <c r="B84" s="142"/>
      <c r="C84" s="143"/>
      <c r="D84" s="143"/>
      <c r="E84" s="143"/>
      <c r="F84" s="143"/>
      <c r="G84" s="143"/>
      <c r="H84" s="143"/>
      <c r="I84" s="143"/>
      <c r="J84" s="143"/>
      <c r="K84" s="143"/>
      <c r="L84" s="143"/>
      <c r="M84" s="143"/>
      <c r="N84" s="143"/>
      <c r="O84" s="143"/>
      <c r="P84" s="146"/>
    </row>
  </sheetData>
  <phoneticPr fontId="3"/>
  <pageMargins left="0.70866141732283472" right="0.70866141732283472" top="0.74803149606299213" bottom="0.74803149606299213" header="0.31496062992125984" footer="0.31496062992125984"/>
  <pageSetup paperSize="9" scale="63" orientation="portrait" r:id="rId1"/>
  <headerFooter>
    <oddHeader>&amp;R&amp;"ＭＳ 明朝,標準"&amp;12 2-11.ジェネリック医薬品分析</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233</v>
      </c>
    </row>
    <row r="2" spans="1:1" ht="15.75" customHeight="1">
      <c r="A2" s="19" t="s">
        <v>204</v>
      </c>
    </row>
  </sheetData>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2-11.ジェネリック医薬品分析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A1:P84"/>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6">
      <c r="A1" s="60" t="s">
        <v>234</v>
      </c>
    </row>
    <row r="2" spans="1:16">
      <c r="A2" s="60" t="s">
        <v>209</v>
      </c>
    </row>
    <row r="4" spans="1:16" ht="13.5" customHeight="1">
      <c r="B4" s="129"/>
      <c r="C4" s="130"/>
      <c r="D4" s="130"/>
      <c r="E4" s="130"/>
      <c r="F4" s="130"/>
      <c r="G4" s="131"/>
    </row>
    <row r="5" spans="1:16" ht="13.5" customHeight="1">
      <c r="B5" s="132"/>
      <c r="C5" s="133"/>
      <c r="D5" s="134">
        <v>0.746</v>
      </c>
      <c r="E5" s="135" t="s">
        <v>239</v>
      </c>
      <c r="F5" s="136">
        <v>0.76</v>
      </c>
      <c r="G5" s="137" t="s">
        <v>240</v>
      </c>
    </row>
    <row r="6" spans="1:16">
      <c r="B6" s="132"/>
      <c r="D6" s="134"/>
      <c r="E6" s="135"/>
      <c r="F6" s="136"/>
      <c r="G6" s="137"/>
    </row>
    <row r="7" spans="1:16">
      <c r="B7" s="132"/>
      <c r="C7" s="138"/>
      <c r="D7" s="134">
        <v>0.73199999999999998</v>
      </c>
      <c r="E7" s="135" t="s">
        <v>239</v>
      </c>
      <c r="F7" s="136">
        <v>0.746</v>
      </c>
      <c r="G7" s="137" t="s">
        <v>241</v>
      </c>
    </row>
    <row r="8" spans="1:16">
      <c r="B8" s="132"/>
      <c r="D8" s="134"/>
      <c r="E8" s="135"/>
      <c r="F8" s="136"/>
      <c r="G8" s="137"/>
    </row>
    <row r="9" spans="1:16">
      <c r="B9" s="132"/>
      <c r="C9" s="139"/>
      <c r="D9" s="134">
        <v>0.71799999999999997</v>
      </c>
      <c r="E9" s="135" t="s">
        <v>239</v>
      </c>
      <c r="F9" s="136">
        <v>0.73199999999999998</v>
      </c>
      <c r="G9" s="137" t="s">
        <v>241</v>
      </c>
    </row>
    <row r="10" spans="1:16">
      <c r="B10" s="132"/>
      <c r="D10" s="134"/>
      <c r="E10" s="135"/>
      <c r="F10" s="136"/>
      <c r="G10" s="137"/>
    </row>
    <row r="11" spans="1:16">
      <c r="B11" s="132"/>
      <c r="C11" s="140"/>
      <c r="D11" s="134">
        <v>0.70399999999999996</v>
      </c>
      <c r="E11" s="135" t="s">
        <v>239</v>
      </c>
      <c r="F11" s="136">
        <v>0.71799999999999997</v>
      </c>
      <c r="G11" s="137" t="s">
        <v>241</v>
      </c>
    </row>
    <row r="12" spans="1:16">
      <c r="B12" s="132"/>
      <c r="D12" s="134"/>
      <c r="E12" s="135"/>
      <c r="F12" s="136"/>
      <c r="G12" s="137"/>
    </row>
    <row r="13" spans="1:16">
      <c r="B13" s="132"/>
      <c r="C13" s="141"/>
      <c r="D13" s="134">
        <v>0.69</v>
      </c>
      <c r="E13" s="135" t="s">
        <v>239</v>
      </c>
      <c r="F13" s="136">
        <v>0.70399999999999996</v>
      </c>
      <c r="G13" s="137" t="s">
        <v>241</v>
      </c>
    </row>
    <row r="14" spans="1:16">
      <c r="B14" s="142"/>
      <c r="C14" s="143"/>
      <c r="D14" s="143"/>
      <c r="E14" s="143"/>
      <c r="F14" s="143"/>
      <c r="G14" s="144"/>
    </row>
    <row r="16" spans="1:16">
      <c r="B16" s="129"/>
      <c r="C16" s="130"/>
      <c r="D16" s="130"/>
      <c r="E16" s="130"/>
      <c r="F16" s="130"/>
      <c r="G16" s="130"/>
      <c r="H16" s="130"/>
      <c r="I16" s="130"/>
      <c r="J16" s="130"/>
      <c r="K16" s="130"/>
      <c r="L16" s="130"/>
      <c r="M16" s="130"/>
      <c r="N16" s="130"/>
      <c r="O16" s="130"/>
      <c r="P16" s="131"/>
    </row>
    <row r="17" spans="2:16">
      <c r="B17" s="132"/>
      <c r="P17" s="145"/>
    </row>
    <row r="18" spans="2:16">
      <c r="B18" s="132"/>
      <c r="P18" s="145"/>
    </row>
    <row r="19" spans="2:16">
      <c r="B19" s="132"/>
      <c r="P19" s="145"/>
    </row>
    <row r="20" spans="2:16">
      <c r="B20" s="132"/>
      <c r="P20" s="145"/>
    </row>
    <row r="21" spans="2:16">
      <c r="B21" s="132"/>
      <c r="P21" s="145"/>
    </row>
    <row r="22" spans="2:16">
      <c r="B22" s="132"/>
      <c r="P22" s="145"/>
    </row>
    <row r="23" spans="2:16">
      <c r="B23" s="132"/>
      <c r="P23" s="145"/>
    </row>
    <row r="24" spans="2:16">
      <c r="B24" s="132"/>
      <c r="P24" s="145"/>
    </row>
    <row r="25" spans="2:16">
      <c r="B25" s="132"/>
      <c r="P25" s="145"/>
    </row>
    <row r="26" spans="2:16">
      <c r="B26" s="132"/>
      <c r="P26" s="145"/>
    </row>
    <row r="27" spans="2:16">
      <c r="B27" s="132"/>
      <c r="P27" s="145"/>
    </row>
    <row r="28" spans="2:16">
      <c r="B28" s="132"/>
      <c r="P28" s="145"/>
    </row>
    <row r="29" spans="2:16">
      <c r="B29" s="132"/>
      <c r="P29" s="145"/>
    </row>
    <row r="30" spans="2:16">
      <c r="B30" s="132"/>
      <c r="P30" s="145"/>
    </row>
    <row r="31" spans="2:16">
      <c r="B31" s="132"/>
      <c r="P31" s="145"/>
    </row>
    <row r="32" spans="2:16">
      <c r="B32" s="132"/>
      <c r="P32" s="145"/>
    </row>
    <row r="33" spans="2:16">
      <c r="B33" s="132"/>
      <c r="P33" s="145"/>
    </row>
    <row r="34" spans="2:16">
      <c r="B34" s="132"/>
      <c r="P34" s="145"/>
    </row>
    <row r="35" spans="2:16">
      <c r="B35" s="132"/>
      <c r="P35" s="145"/>
    </row>
    <row r="36" spans="2:16">
      <c r="B36" s="132"/>
      <c r="P36" s="145"/>
    </row>
    <row r="37" spans="2:16">
      <c r="B37" s="132"/>
      <c r="P37" s="145"/>
    </row>
    <row r="38" spans="2:16">
      <c r="B38" s="132"/>
      <c r="P38" s="145"/>
    </row>
    <row r="39" spans="2:16">
      <c r="B39" s="132"/>
      <c r="P39" s="145"/>
    </row>
    <row r="40" spans="2:16">
      <c r="B40" s="132"/>
      <c r="P40" s="145"/>
    </row>
    <row r="41" spans="2:16">
      <c r="B41" s="132"/>
      <c r="P41" s="145"/>
    </row>
    <row r="42" spans="2:16">
      <c r="B42" s="132"/>
      <c r="P42" s="145"/>
    </row>
    <row r="43" spans="2:16">
      <c r="B43" s="132"/>
      <c r="P43" s="145"/>
    </row>
    <row r="44" spans="2:16">
      <c r="B44" s="132"/>
      <c r="P44" s="145"/>
    </row>
    <row r="45" spans="2:16">
      <c r="B45" s="132"/>
      <c r="P45" s="145"/>
    </row>
    <row r="46" spans="2:16">
      <c r="B46" s="132"/>
      <c r="P46" s="145"/>
    </row>
    <row r="47" spans="2:16">
      <c r="B47" s="132"/>
      <c r="P47" s="145"/>
    </row>
    <row r="48" spans="2:16">
      <c r="B48" s="132"/>
      <c r="P48" s="145"/>
    </row>
    <row r="49" spans="2:16">
      <c r="B49" s="132"/>
      <c r="P49" s="145"/>
    </row>
    <row r="50" spans="2:16">
      <c r="B50" s="132"/>
      <c r="P50" s="145"/>
    </row>
    <row r="51" spans="2:16">
      <c r="B51" s="132"/>
      <c r="P51" s="145"/>
    </row>
    <row r="52" spans="2:16">
      <c r="B52" s="132"/>
      <c r="P52" s="145"/>
    </row>
    <row r="53" spans="2:16">
      <c r="B53" s="132"/>
      <c r="P53" s="145"/>
    </row>
    <row r="54" spans="2:16">
      <c r="B54" s="132"/>
      <c r="P54" s="145"/>
    </row>
    <row r="55" spans="2:16">
      <c r="B55" s="132"/>
      <c r="P55" s="145"/>
    </row>
    <row r="56" spans="2:16">
      <c r="B56" s="132"/>
      <c r="P56" s="145"/>
    </row>
    <row r="57" spans="2:16">
      <c r="B57" s="132"/>
      <c r="P57" s="145"/>
    </row>
    <row r="58" spans="2:16">
      <c r="B58" s="132"/>
      <c r="P58" s="145"/>
    </row>
    <row r="59" spans="2:16">
      <c r="B59" s="132"/>
      <c r="P59" s="145"/>
    </row>
    <row r="60" spans="2:16">
      <c r="B60" s="132"/>
      <c r="P60" s="145"/>
    </row>
    <row r="61" spans="2:16">
      <c r="B61" s="132"/>
      <c r="P61" s="145"/>
    </row>
    <row r="62" spans="2:16">
      <c r="B62" s="132"/>
      <c r="P62" s="145"/>
    </row>
    <row r="63" spans="2:16">
      <c r="B63" s="132"/>
      <c r="P63" s="145"/>
    </row>
    <row r="64" spans="2:16">
      <c r="B64" s="132"/>
      <c r="P64" s="145"/>
    </row>
    <row r="65" spans="2:16">
      <c r="B65" s="132"/>
      <c r="P65" s="145"/>
    </row>
    <row r="66" spans="2:16">
      <c r="B66" s="132"/>
      <c r="P66" s="145"/>
    </row>
    <row r="67" spans="2:16">
      <c r="B67" s="132"/>
      <c r="P67" s="145"/>
    </row>
    <row r="68" spans="2:16">
      <c r="B68" s="132"/>
      <c r="P68" s="145"/>
    </row>
    <row r="69" spans="2:16">
      <c r="B69" s="132"/>
      <c r="P69" s="145"/>
    </row>
    <row r="70" spans="2:16">
      <c r="B70" s="132"/>
      <c r="P70" s="145"/>
    </row>
    <row r="71" spans="2:16">
      <c r="B71" s="132"/>
      <c r="P71" s="145"/>
    </row>
    <row r="72" spans="2:16">
      <c r="B72" s="132"/>
      <c r="P72" s="145"/>
    </row>
    <row r="73" spans="2:16">
      <c r="B73" s="132"/>
      <c r="P73" s="145"/>
    </row>
    <row r="74" spans="2:16">
      <c r="B74" s="132"/>
      <c r="P74" s="145"/>
    </row>
    <row r="75" spans="2:16">
      <c r="B75" s="132"/>
      <c r="P75" s="145"/>
    </row>
    <row r="76" spans="2:16">
      <c r="B76" s="132"/>
      <c r="P76" s="145"/>
    </row>
    <row r="77" spans="2:16">
      <c r="B77" s="132"/>
      <c r="P77" s="145"/>
    </row>
    <row r="78" spans="2:16">
      <c r="B78" s="132"/>
      <c r="P78" s="145"/>
    </row>
    <row r="79" spans="2:16">
      <c r="B79" s="132"/>
      <c r="P79" s="145"/>
    </row>
    <row r="80" spans="2:16">
      <c r="B80" s="132"/>
      <c r="P80" s="145"/>
    </row>
    <row r="81" spans="2:16">
      <c r="B81" s="132"/>
      <c r="P81" s="145"/>
    </row>
    <row r="82" spans="2:16">
      <c r="B82" s="132"/>
      <c r="P82" s="145"/>
    </row>
    <row r="83" spans="2:16">
      <c r="B83" s="132"/>
      <c r="P83" s="145"/>
    </row>
    <row r="84" spans="2:16">
      <c r="B84" s="142"/>
      <c r="C84" s="143"/>
      <c r="D84" s="143"/>
      <c r="E84" s="143"/>
      <c r="F84" s="143"/>
      <c r="G84" s="143"/>
      <c r="H84" s="143"/>
      <c r="I84" s="143"/>
      <c r="J84" s="143"/>
      <c r="K84" s="143"/>
      <c r="L84" s="143"/>
      <c r="M84" s="143"/>
      <c r="N84" s="143"/>
      <c r="O84" s="143"/>
      <c r="P84" s="146"/>
    </row>
  </sheetData>
  <phoneticPr fontId="3"/>
  <pageMargins left="0.70866141732283472" right="0.70866141732283472" top="0.74803149606299213" bottom="0.74803149606299213" header="0.31496062992125984" footer="0.31496062992125984"/>
  <pageSetup paperSize="9" scale="63" orientation="portrait" r:id="rId1"/>
  <headerFooter>
    <oddHeader>&amp;R&amp;"ＭＳ 明朝,標準"&amp;12 2-11.ジェネリック医薬品分析</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80"/>
  <sheetViews>
    <sheetView showGridLines="0" zoomScaleNormal="100" zoomScaleSheetLayoutView="100" workbookViewId="0"/>
  </sheetViews>
  <sheetFormatPr defaultColWidth="9" defaultRowHeight="13.5"/>
  <cols>
    <col min="1" max="1" width="4.625" style="20" customWidth="1"/>
    <col min="2" max="2" width="3.25" style="20" customWidth="1"/>
    <col min="3" max="3" width="11" style="20" customWidth="1"/>
    <col min="4" max="7" width="12" style="20" customWidth="1"/>
    <col min="8" max="10" width="9" style="20"/>
    <col min="11" max="15" width="10.375" style="20" customWidth="1"/>
    <col min="16" max="17" width="14.125" style="60" bestFit="1" customWidth="1"/>
    <col min="18" max="18" width="9" style="60"/>
    <col min="19" max="16384" width="9" style="20"/>
  </cols>
  <sheetData>
    <row r="1" spans="1:18" ht="15.75" customHeight="1">
      <c r="A1" s="18" t="s">
        <v>200</v>
      </c>
    </row>
    <row r="2" spans="1:18" ht="15.75" customHeight="1">
      <c r="A2" s="18" t="s">
        <v>140</v>
      </c>
    </row>
    <row r="3" spans="1:18" ht="16.5" customHeight="1">
      <c r="B3" s="319"/>
      <c r="C3" s="320" t="s">
        <v>128</v>
      </c>
      <c r="D3" s="317" t="s">
        <v>218</v>
      </c>
      <c r="E3" s="317"/>
      <c r="F3" s="318" t="s">
        <v>224</v>
      </c>
      <c r="G3" s="318"/>
    </row>
    <row r="4" spans="1:18" ht="16.5" customHeight="1">
      <c r="B4" s="319"/>
      <c r="C4" s="320"/>
      <c r="D4" s="311" t="s">
        <v>213</v>
      </c>
      <c r="E4" s="313" t="s">
        <v>214</v>
      </c>
      <c r="F4" s="311" t="s">
        <v>213</v>
      </c>
      <c r="G4" s="313" t="s">
        <v>214</v>
      </c>
      <c r="K4" s="126" t="s">
        <v>208</v>
      </c>
      <c r="L4" s="107"/>
    </row>
    <row r="5" spans="1:18" ht="33" customHeight="1">
      <c r="B5" s="319"/>
      <c r="C5" s="320"/>
      <c r="D5" s="312"/>
      <c r="E5" s="314"/>
      <c r="F5" s="312"/>
      <c r="G5" s="314"/>
      <c r="K5" s="315" t="s">
        <v>225</v>
      </c>
      <c r="L5" s="316"/>
      <c r="M5" s="315" t="s">
        <v>226</v>
      </c>
      <c r="N5" s="316"/>
      <c r="P5" s="240" t="s">
        <v>220</v>
      </c>
      <c r="Q5" s="240" t="s">
        <v>227</v>
      </c>
      <c r="R5" s="110"/>
    </row>
    <row r="6" spans="1:18" s="127" customFormat="1" ht="13.5" customHeight="1">
      <c r="B6" s="245">
        <v>1</v>
      </c>
      <c r="C6" s="124" t="s">
        <v>58</v>
      </c>
      <c r="D6" s="253">
        <v>0.44225499777986271</v>
      </c>
      <c r="E6" s="27">
        <v>0.73337867067008633</v>
      </c>
      <c r="F6" s="253">
        <v>0.44673941832805214</v>
      </c>
      <c r="G6" s="27">
        <v>0.71653301287403648</v>
      </c>
      <c r="K6" s="112" t="str">
        <f>INDEX($C$6:$C$79,MATCH(L6,F$6:F$79,0))</f>
        <v>能勢町</v>
      </c>
      <c r="L6" s="228">
        <f>LARGE(F$6:F$79,ROW(A1))</f>
        <v>0.55767216850031942</v>
      </c>
      <c r="M6" s="112" t="str">
        <f>INDEX($C$6:$C$79,MATCH(N6,G$6:G$79,0))</f>
        <v>西淀川区</v>
      </c>
      <c r="N6" s="228">
        <f>LARGE(G$6:G$79,ROW(A1))</f>
        <v>0.80346146215253633</v>
      </c>
      <c r="O6" s="111"/>
      <c r="P6" s="228">
        <f>$F$80</f>
        <v>0.44713555105395891</v>
      </c>
      <c r="Q6" s="228">
        <f>$G$80</f>
        <v>0.71653204596749942</v>
      </c>
      <c r="R6" s="249">
        <v>0</v>
      </c>
    </row>
    <row r="7" spans="1:18" s="127" customFormat="1" ht="13.5" customHeight="1">
      <c r="B7" s="245">
        <v>2</v>
      </c>
      <c r="C7" s="124" t="s">
        <v>110</v>
      </c>
      <c r="D7" s="253">
        <v>0.46246934745315221</v>
      </c>
      <c r="E7" s="27">
        <v>0.73422013412477982</v>
      </c>
      <c r="F7" s="253">
        <v>0.45490524959955486</v>
      </c>
      <c r="G7" s="27">
        <v>0.71536146055557071</v>
      </c>
      <c r="K7" s="112" t="str">
        <f t="shared" ref="K7:K70" si="0">INDEX($C$6:$C$79,MATCH(L7,F$6:F$79,0))</f>
        <v>西淀川区</v>
      </c>
      <c r="L7" s="228">
        <f t="shared" ref="L7:L70" si="1">LARGE(F$6:F$79,ROW(A2))</f>
        <v>0.52194032051869477</v>
      </c>
      <c r="M7" s="112" t="str">
        <f t="shared" ref="M7:M70" si="2">INDEX($C$6:$C$79,MATCH(N7,G$6:G$79,0))</f>
        <v>能勢町</v>
      </c>
      <c r="N7" s="228">
        <f t="shared" ref="N7:N70" si="3">LARGE(G$6:G$79,ROW(A2))</f>
        <v>0.8005073333855165</v>
      </c>
      <c r="O7" s="111"/>
      <c r="P7" s="228">
        <f t="shared" ref="P7:P70" si="4">$F$80</f>
        <v>0.44713555105395891</v>
      </c>
      <c r="Q7" s="228">
        <f t="shared" ref="Q7:Q70" si="5">$G$80</f>
        <v>0.71653204596749942</v>
      </c>
      <c r="R7" s="249">
        <v>0</v>
      </c>
    </row>
    <row r="8" spans="1:18" s="127" customFormat="1" ht="13.5" customHeight="1">
      <c r="B8" s="245">
        <v>3</v>
      </c>
      <c r="C8" s="124" t="s">
        <v>111</v>
      </c>
      <c r="D8" s="253">
        <v>0.39971209364742361</v>
      </c>
      <c r="E8" s="27">
        <v>0.70675854079471834</v>
      </c>
      <c r="F8" s="253">
        <v>0.38896059317670129</v>
      </c>
      <c r="G8" s="27">
        <v>0.67407304350649533</v>
      </c>
      <c r="K8" s="112" t="str">
        <f t="shared" si="0"/>
        <v>岬町</v>
      </c>
      <c r="L8" s="228">
        <f t="shared" si="1"/>
        <v>0.52075648346959924</v>
      </c>
      <c r="M8" s="112" t="str">
        <f t="shared" si="2"/>
        <v>摂津市</v>
      </c>
      <c r="N8" s="228">
        <f t="shared" si="3"/>
        <v>0.7722389872738884</v>
      </c>
      <c r="O8" s="111"/>
      <c r="P8" s="228">
        <f t="shared" si="4"/>
        <v>0.44713555105395891</v>
      </c>
      <c r="Q8" s="228">
        <f t="shared" si="5"/>
        <v>0.71653204596749942</v>
      </c>
      <c r="R8" s="249">
        <v>0</v>
      </c>
    </row>
    <row r="9" spans="1:18" s="127" customFormat="1" ht="13.5" customHeight="1">
      <c r="B9" s="245">
        <v>4</v>
      </c>
      <c r="C9" s="124" t="s">
        <v>112</v>
      </c>
      <c r="D9" s="253">
        <v>0.4325259645808881</v>
      </c>
      <c r="E9" s="27">
        <v>0.75359076835784877</v>
      </c>
      <c r="F9" s="253">
        <v>0.45091330826437565</v>
      </c>
      <c r="G9" s="27">
        <v>0.7394904881753509</v>
      </c>
      <c r="K9" s="112" t="str">
        <f t="shared" si="0"/>
        <v>田尻町</v>
      </c>
      <c r="L9" s="228">
        <f t="shared" si="1"/>
        <v>0.51389386907314571</v>
      </c>
      <c r="M9" s="112" t="str">
        <f t="shared" si="2"/>
        <v>高槻市</v>
      </c>
      <c r="N9" s="228">
        <f t="shared" si="3"/>
        <v>0.77151064149821136</v>
      </c>
      <c r="O9" s="111"/>
      <c r="P9" s="228">
        <f t="shared" si="4"/>
        <v>0.44713555105395891</v>
      </c>
      <c r="Q9" s="228">
        <f t="shared" si="5"/>
        <v>0.71653204596749942</v>
      </c>
      <c r="R9" s="249">
        <v>0</v>
      </c>
    </row>
    <row r="10" spans="1:18" s="127" customFormat="1" ht="13.5" customHeight="1">
      <c r="B10" s="245">
        <v>5</v>
      </c>
      <c r="C10" s="124" t="s">
        <v>113</v>
      </c>
      <c r="D10" s="253">
        <v>0.44033112868750091</v>
      </c>
      <c r="E10" s="27">
        <v>0.73452940284873924</v>
      </c>
      <c r="F10" s="253">
        <v>0.4543540360879571</v>
      </c>
      <c r="G10" s="27">
        <v>0.71612295409256155</v>
      </c>
      <c r="K10" s="112" t="str">
        <f t="shared" si="0"/>
        <v>摂津市</v>
      </c>
      <c r="L10" s="228">
        <f t="shared" si="1"/>
        <v>0.51134085429653087</v>
      </c>
      <c r="M10" s="112" t="str">
        <f t="shared" si="2"/>
        <v>熊取町</v>
      </c>
      <c r="N10" s="228">
        <f t="shared" si="3"/>
        <v>0.7682036565967123</v>
      </c>
      <c r="O10" s="111"/>
      <c r="P10" s="228">
        <f t="shared" si="4"/>
        <v>0.44713555105395891</v>
      </c>
      <c r="Q10" s="228">
        <f t="shared" si="5"/>
        <v>0.71653204596749942</v>
      </c>
      <c r="R10" s="249">
        <v>0</v>
      </c>
    </row>
    <row r="11" spans="1:18" s="127" customFormat="1" ht="13.5" customHeight="1">
      <c r="B11" s="245">
        <v>6</v>
      </c>
      <c r="C11" s="124" t="s">
        <v>114</v>
      </c>
      <c r="D11" s="253">
        <v>0.49212872847479694</v>
      </c>
      <c r="E11" s="27">
        <v>0.77678343156506646</v>
      </c>
      <c r="F11" s="253">
        <v>0.49768508085983132</v>
      </c>
      <c r="G11" s="27">
        <v>0.75437367315556447</v>
      </c>
      <c r="K11" s="112" t="str">
        <f t="shared" si="0"/>
        <v>東淀川区</v>
      </c>
      <c r="L11" s="228">
        <f t="shared" si="1"/>
        <v>0.50617654118161337</v>
      </c>
      <c r="M11" s="112" t="str">
        <f t="shared" si="2"/>
        <v>寝屋川市</v>
      </c>
      <c r="N11" s="228">
        <f t="shared" si="3"/>
        <v>0.76338258116242053</v>
      </c>
      <c r="O11" s="111"/>
      <c r="P11" s="228">
        <f t="shared" si="4"/>
        <v>0.44713555105395891</v>
      </c>
      <c r="Q11" s="228">
        <f t="shared" si="5"/>
        <v>0.71653204596749942</v>
      </c>
      <c r="R11" s="249">
        <v>0</v>
      </c>
    </row>
    <row r="12" spans="1:18" s="127" customFormat="1" ht="13.5" customHeight="1">
      <c r="B12" s="245">
        <v>7</v>
      </c>
      <c r="C12" s="124" t="s">
        <v>115</v>
      </c>
      <c r="D12" s="254">
        <v>0.41561052144115579</v>
      </c>
      <c r="E12" s="29">
        <v>0.73044626282885972</v>
      </c>
      <c r="F12" s="254">
        <v>0.42142305840189359</v>
      </c>
      <c r="G12" s="29">
        <v>0.71406509747957125</v>
      </c>
      <c r="K12" s="112" t="str">
        <f t="shared" si="0"/>
        <v>寝屋川市</v>
      </c>
      <c r="L12" s="228">
        <f t="shared" si="1"/>
        <v>0.49788225528817609</v>
      </c>
      <c r="M12" s="112" t="str">
        <f t="shared" si="2"/>
        <v>堺市堺区</v>
      </c>
      <c r="N12" s="228">
        <f t="shared" si="3"/>
        <v>0.75481840026232372</v>
      </c>
      <c r="O12" s="111"/>
      <c r="P12" s="228">
        <f t="shared" si="4"/>
        <v>0.44713555105395891</v>
      </c>
      <c r="Q12" s="228">
        <f t="shared" si="5"/>
        <v>0.71653204596749942</v>
      </c>
      <c r="R12" s="249">
        <v>0</v>
      </c>
    </row>
    <row r="13" spans="1:18" s="127" customFormat="1" ht="13.5" customHeight="1">
      <c r="B13" s="245">
        <v>8</v>
      </c>
      <c r="C13" s="124" t="s">
        <v>59</v>
      </c>
      <c r="D13" s="255">
        <v>0.35763528602681838</v>
      </c>
      <c r="E13" s="256">
        <v>0.64964766994978029</v>
      </c>
      <c r="F13" s="255">
        <v>0.36363881772147838</v>
      </c>
      <c r="G13" s="256">
        <v>0.6322785626017603</v>
      </c>
      <c r="K13" s="112" t="str">
        <f t="shared" si="0"/>
        <v>港区</v>
      </c>
      <c r="L13" s="228">
        <f t="shared" si="1"/>
        <v>0.49768508085983132</v>
      </c>
      <c r="M13" s="112" t="str">
        <f t="shared" si="2"/>
        <v>淀川区</v>
      </c>
      <c r="N13" s="228">
        <f t="shared" si="3"/>
        <v>0.75444640620723014</v>
      </c>
      <c r="O13" s="111"/>
      <c r="P13" s="228">
        <f t="shared" si="4"/>
        <v>0.44713555105395891</v>
      </c>
      <c r="Q13" s="228">
        <f t="shared" si="5"/>
        <v>0.71653204596749942</v>
      </c>
      <c r="R13" s="249">
        <v>0</v>
      </c>
    </row>
    <row r="14" spans="1:18" s="127" customFormat="1" ht="13.5" customHeight="1">
      <c r="B14" s="245">
        <v>9</v>
      </c>
      <c r="C14" s="124" t="s">
        <v>116</v>
      </c>
      <c r="D14" s="253">
        <v>0.42350926360397151</v>
      </c>
      <c r="E14" s="27">
        <v>0.7289215341000943</v>
      </c>
      <c r="F14" s="253">
        <v>0.45179281363119927</v>
      </c>
      <c r="G14" s="27">
        <v>0.7217955157446182</v>
      </c>
      <c r="K14" s="112" t="str">
        <f t="shared" si="0"/>
        <v>高槻市</v>
      </c>
      <c r="L14" s="228">
        <f t="shared" si="1"/>
        <v>0.49614054028638938</v>
      </c>
      <c r="M14" s="112" t="str">
        <f t="shared" si="2"/>
        <v>港区</v>
      </c>
      <c r="N14" s="228">
        <f t="shared" si="3"/>
        <v>0.75437367315556447</v>
      </c>
      <c r="P14" s="228">
        <f t="shared" si="4"/>
        <v>0.44713555105395891</v>
      </c>
      <c r="Q14" s="228">
        <f t="shared" si="5"/>
        <v>0.71653204596749942</v>
      </c>
      <c r="R14" s="249">
        <v>0</v>
      </c>
    </row>
    <row r="15" spans="1:18" s="127" customFormat="1" ht="13.5" customHeight="1">
      <c r="B15" s="245">
        <v>10</v>
      </c>
      <c r="C15" s="124" t="s">
        <v>60</v>
      </c>
      <c r="D15" s="253">
        <v>0.51291318207890091</v>
      </c>
      <c r="E15" s="27">
        <v>0.8180561864527951</v>
      </c>
      <c r="F15" s="253">
        <v>0.52194032051869477</v>
      </c>
      <c r="G15" s="27">
        <v>0.80346146215253633</v>
      </c>
      <c r="K15" s="112" t="str">
        <f t="shared" si="0"/>
        <v>堺市堺区</v>
      </c>
      <c r="L15" s="228">
        <f t="shared" si="1"/>
        <v>0.49482079142499708</v>
      </c>
      <c r="M15" s="112" t="str">
        <f t="shared" si="2"/>
        <v>東淀川区</v>
      </c>
      <c r="N15" s="228">
        <f t="shared" si="3"/>
        <v>0.75082370977943635</v>
      </c>
      <c r="P15" s="228">
        <f t="shared" si="4"/>
        <v>0.44713555105395891</v>
      </c>
      <c r="Q15" s="228">
        <f t="shared" si="5"/>
        <v>0.71653204596749942</v>
      </c>
      <c r="R15" s="249">
        <v>0</v>
      </c>
    </row>
    <row r="16" spans="1:18" s="127" customFormat="1" ht="13.5" customHeight="1">
      <c r="B16" s="245">
        <v>11</v>
      </c>
      <c r="C16" s="124" t="s">
        <v>61</v>
      </c>
      <c r="D16" s="253">
        <v>0.49594909548805721</v>
      </c>
      <c r="E16" s="27">
        <v>0.76812074353708559</v>
      </c>
      <c r="F16" s="253">
        <v>0.50617654118161337</v>
      </c>
      <c r="G16" s="27">
        <v>0.75082370977943635</v>
      </c>
      <c r="K16" s="112" t="str">
        <f t="shared" si="0"/>
        <v>淀川区</v>
      </c>
      <c r="L16" s="228">
        <f t="shared" si="1"/>
        <v>0.49254982264933195</v>
      </c>
      <c r="M16" s="112" t="str">
        <f t="shared" si="2"/>
        <v>岬町</v>
      </c>
      <c r="N16" s="228">
        <f t="shared" si="3"/>
        <v>0.74696856039921411</v>
      </c>
      <c r="P16" s="228">
        <f t="shared" si="4"/>
        <v>0.44713555105395891</v>
      </c>
      <c r="Q16" s="228">
        <f t="shared" si="5"/>
        <v>0.71653204596749942</v>
      </c>
      <c r="R16" s="249">
        <v>0</v>
      </c>
    </row>
    <row r="17" spans="2:18" s="127" customFormat="1" ht="13.5" customHeight="1">
      <c r="B17" s="245">
        <v>12</v>
      </c>
      <c r="C17" s="124" t="s">
        <v>117</v>
      </c>
      <c r="D17" s="253">
        <v>0.3987989345684122</v>
      </c>
      <c r="E17" s="27">
        <v>0.69046984319570537</v>
      </c>
      <c r="F17" s="253">
        <v>0.39760795163780888</v>
      </c>
      <c r="G17" s="27">
        <v>0.67232130648786392</v>
      </c>
      <c r="K17" s="112" t="str">
        <f t="shared" si="0"/>
        <v>熊取町</v>
      </c>
      <c r="L17" s="228">
        <f t="shared" si="1"/>
        <v>0.4906662252484561</v>
      </c>
      <c r="M17" s="112" t="str">
        <f t="shared" si="2"/>
        <v>田尻町</v>
      </c>
      <c r="N17" s="228">
        <f t="shared" si="3"/>
        <v>0.74485185442057533</v>
      </c>
      <c r="P17" s="228">
        <f t="shared" si="4"/>
        <v>0.44713555105395891</v>
      </c>
      <c r="Q17" s="228">
        <f t="shared" si="5"/>
        <v>0.71653204596749942</v>
      </c>
      <c r="R17" s="249">
        <v>0</v>
      </c>
    </row>
    <row r="18" spans="2:18" s="127" customFormat="1" ht="13.5" customHeight="1">
      <c r="B18" s="245">
        <v>13</v>
      </c>
      <c r="C18" s="124" t="s">
        <v>118</v>
      </c>
      <c r="D18" s="253">
        <v>0.40893787968653678</v>
      </c>
      <c r="E18" s="27">
        <v>0.70490111706930469</v>
      </c>
      <c r="F18" s="253">
        <v>0.41050998234302799</v>
      </c>
      <c r="G18" s="27">
        <v>0.69040987052514458</v>
      </c>
      <c r="K18" s="112" t="str">
        <f t="shared" si="0"/>
        <v>豊能町</v>
      </c>
      <c r="L18" s="228">
        <f t="shared" si="1"/>
        <v>0.48997178125123236</v>
      </c>
      <c r="M18" s="112" t="str">
        <f t="shared" si="2"/>
        <v>西成区</v>
      </c>
      <c r="N18" s="228">
        <f t="shared" si="3"/>
        <v>0.74388225948667774</v>
      </c>
      <c r="P18" s="228">
        <f t="shared" si="4"/>
        <v>0.44713555105395891</v>
      </c>
      <c r="Q18" s="228">
        <f t="shared" si="5"/>
        <v>0.71653204596749942</v>
      </c>
      <c r="R18" s="249">
        <v>0</v>
      </c>
    </row>
    <row r="19" spans="2:18" s="127" customFormat="1" ht="13.5" customHeight="1">
      <c r="B19" s="245">
        <v>14</v>
      </c>
      <c r="C19" s="124" t="s">
        <v>119</v>
      </c>
      <c r="D19" s="253">
        <v>0.42265986709573966</v>
      </c>
      <c r="E19" s="27">
        <v>0.70747444556927719</v>
      </c>
      <c r="F19" s="253">
        <v>0.42405091867011235</v>
      </c>
      <c r="G19" s="27">
        <v>0.69377443167081776</v>
      </c>
      <c r="K19" s="112" t="str">
        <f t="shared" si="0"/>
        <v>門真市</v>
      </c>
      <c r="L19" s="228">
        <f t="shared" si="1"/>
        <v>0.4814754231753523</v>
      </c>
      <c r="M19" s="112" t="str">
        <f t="shared" si="2"/>
        <v>住之江区</v>
      </c>
      <c r="N19" s="228">
        <f t="shared" si="3"/>
        <v>0.74173829155229631</v>
      </c>
      <c r="P19" s="228">
        <f t="shared" si="4"/>
        <v>0.44713555105395891</v>
      </c>
      <c r="Q19" s="228">
        <f t="shared" si="5"/>
        <v>0.71653204596749942</v>
      </c>
      <c r="R19" s="249">
        <v>0</v>
      </c>
    </row>
    <row r="20" spans="2:18" s="127" customFormat="1" ht="13.5" customHeight="1">
      <c r="B20" s="245">
        <v>15</v>
      </c>
      <c r="C20" s="124" t="s">
        <v>120</v>
      </c>
      <c r="D20" s="254">
        <v>0.47793663026377059</v>
      </c>
      <c r="E20" s="29">
        <v>0.75854617403599889</v>
      </c>
      <c r="F20" s="254">
        <v>0.47824293595760714</v>
      </c>
      <c r="G20" s="29">
        <v>0.73757236780598301</v>
      </c>
      <c r="K20" s="112" t="str">
        <f t="shared" si="0"/>
        <v>城東区</v>
      </c>
      <c r="L20" s="228">
        <f t="shared" si="1"/>
        <v>0.47824293595760714</v>
      </c>
      <c r="M20" s="112" t="str">
        <f t="shared" si="2"/>
        <v>枚方市</v>
      </c>
      <c r="N20" s="228">
        <f t="shared" si="3"/>
        <v>0.74047530143914919</v>
      </c>
      <c r="P20" s="228">
        <f t="shared" si="4"/>
        <v>0.44713555105395891</v>
      </c>
      <c r="Q20" s="228">
        <f t="shared" si="5"/>
        <v>0.71653204596749942</v>
      </c>
      <c r="R20" s="249">
        <v>0</v>
      </c>
    </row>
    <row r="21" spans="2:18" s="127" customFormat="1" ht="13.5" customHeight="1">
      <c r="B21" s="245">
        <v>16</v>
      </c>
      <c r="C21" s="124" t="s">
        <v>62</v>
      </c>
      <c r="D21" s="255">
        <v>0.36040146639507797</v>
      </c>
      <c r="E21" s="256">
        <v>0.64061820245247747</v>
      </c>
      <c r="F21" s="255">
        <v>0.36695162613193466</v>
      </c>
      <c r="G21" s="256">
        <v>0.62313464871067703</v>
      </c>
      <c r="K21" s="112" t="str">
        <f t="shared" si="0"/>
        <v>西成区</v>
      </c>
      <c r="L21" s="228">
        <f t="shared" si="1"/>
        <v>0.476540185406929</v>
      </c>
      <c r="M21" s="112" t="str">
        <f t="shared" si="2"/>
        <v>此花区</v>
      </c>
      <c r="N21" s="228">
        <f t="shared" si="3"/>
        <v>0.7394904881753509</v>
      </c>
      <c r="P21" s="228">
        <f t="shared" si="4"/>
        <v>0.44713555105395891</v>
      </c>
      <c r="Q21" s="228">
        <f t="shared" si="5"/>
        <v>0.71653204596749942</v>
      </c>
      <c r="R21" s="249">
        <v>0</v>
      </c>
    </row>
    <row r="22" spans="2:18" s="127" customFormat="1" ht="13.5" customHeight="1">
      <c r="B22" s="245">
        <v>17</v>
      </c>
      <c r="C22" s="124" t="s">
        <v>121</v>
      </c>
      <c r="D22" s="253">
        <v>0.44424915994477088</v>
      </c>
      <c r="E22" s="27">
        <v>0.71415623302907738</v>
      </c>
      <c r="F22" s="253">
        <v>0.44102521067379663</v>
      </c>
      <c r="G22" s="27">
        <v>0.69541787984076819</v>
      </c>
      <c r="K22" s="112" t="str">
        <f t="shared" si="0"/>
        <v>堺市西区</v>
      </c>
      <c r="L22" s="228">
        <f t="shared" si="1"/>
        <v>0.47562223076638172</v>
      </c>
      <c r="M22" s="112" t="str">
        <f t="shared" si="2"/>
        <v>門真市</v>
      </c>
      <c r="N22" s="228">
        <f t="shared" si="3"/>
        <v>0.73926410622925554</v>
      </c>
      <c r="P22" s="228">
        <f t="shared" si="4"/>
        <v>0.44713555105395891</v>
      </c>
      <c r="Q22" s="228">
        <f t="shared" si="5"/>
        <v>0.71653204596749942</v>
      </c>
      <c r="R22" s="249">
        <v>0</v>
      </c>
    </row>
    <row r="23" spans="2:18" s="127" customFormat="1" ht="13.5" customHeight="1">
      <c r="B23" s="245">
        <v>18</v>
      </c>
      <c r="C23" s="124" t="s">
        <v>63</v>
      </c>
      <c r="D23" s="253">
        <v>0.42343245323219053</v>
      </c>
      <c r="E23" s="27">
        <v>0.715899297871462</v>
      </c>
      <c r="F23" s="253">
        <v>0.42830328257294203</v>
      </c>
      <c r="G23" s="27">
        <v>0.69528466445841863</v>
      </c>
      <c r="K23" s="112" t="str">
        <f t="shared" si="0"/>
        <v>泉佐野市</v>
      </c>
      <c r="L23" s="228">
        <f t="shared" si="1"/>
        <v>0.47377933260953126</v>
      </c>
      <c r="M23" s="112" t="str">
        <f t="shared" si="2"/>
        <v>城東区</v>
      </c>
      <c r="N23" s="228">
        <f t="shared" si="3"/>
        <v>0.73757236780598301</v>
      </c>
      <c r="P23" s="228">
        <f t="shared" si="4"/>
        <v>0.44713555105395891</v>
      </c>
      <c r="Q23" s="228">
        <f t="shared" si="5"/>
        <v>0.71653204596749942</v>
      </c>
      <c r="R23" s="249">
        <v>0</v>
      </c>
    </row>
    <row r="24" spans="2:18" s="127" customFormat="1" ht="13.5" customHeight="1">
      <c r="B24" s="245">
        <v>19</v>
      </c>
      <c r="C24" s="124" t="s">
        <v>122</v>
      </c>
      <c r="D24" s="253">
        <v>0.4697490348093431</v>
      </c>
      <c r="E24" s="27">
        <v>0.75820867564147654</v>
      </c>
      <c r="F24" s="253">
        <v>0.476540185406929</v>
      </c>
      <c r="G24" s="27">
        <v>0.74388225948667774</v>
      </c>
      <c r="K24" s="112" t="str">
        <f t="shared" si="0"/>
        <v>島本町</v>
      </c>
      <c r="L24" s="228">
        <f t="shared" si="1"/>
        <v>0.47030024471155885</v>
      </c>
      <c r="M24" s="112" t="str">
        <f t="shared" si="2"/>
        <v>豊能町</v>
      </c>
      <c r="N24" s="228">
        <f t="shared" si="3"/>
        <v>0.73710834263331981</v>
      </c>
      <c r="P24" s="228">
        <f t="shared" si="4"/>
        <v>0.44713555105395891</v>
      </c>
      <c r="Q24" s="228">
        <f t="shared" si="5"/>
        <v>0.71653204596749942</v>
      </c>
      <c r="R24" s="249">
        <v>0</v>
      </c>
    </row>
    <row r="25" spans="2:18" s="127" customFormat="1" ht="13.5" customHeight="1">
      <c r="B25" s="245">
        <v>20</v>
      </c>
      <c r="C25" s="124" t="s">
        <v>123</v>
      </c>
      <c r="D25" s="253">
        <v>0.48346563674226783</v>
      </c>
      <c r="E25" s="27">
        <v>0.76491215694785963</v>
      </c>
      <c r="F25" s="253">
        <v>0.49254982264933195</v>
      </c>
      <c r="G25" s="27">
        <v>0.75444640620723014</v>
      </c>
      <c r="K25" s="112" t="str">
        <f t="shared" si="0"/>
        <v>八尾市</v>
      </c>
      <c r="L25" s="228">
        <f t="shared" si="1"/>
        <v>0.46823915287158607</v>
      </c>
      <c r="M25" s="112" t="str">
        <f t="shared" si="2"/>
        <v>鶴見区</v>
      </c>
      <c r="N25" s="228">
        <f t="shared" si="3"/>
        <v>0.73624709032738178</v>
      </c>
      <c r="P25" s="228">
        <f t="shared" si="4"/>
        <v>0.44713555105395891</v>
      </c>
      <c r="Q25" s="228">
        <f t="shared" si="5"/>
        <v>0.71653204596749942</v>
      </c>
      <c r="R25" s="249">
        <v>0</v>
      </c>
    </row>
    <row r="26" spans="2:18" s="127" customFormat="1" ht="13.5" customHeight="1">
      <c r="B26" s="245">
        <v>21</v>
      </c>
      <c r="C26" s="124" t="s">
        <v>124</v>
      </c>
      <c r="D26" s="253">
        <v>0.45243479079251592</v>
      </c>
      <c r="E26" s="27">
        <v>0.74925556244573666</v>
      </c>
      <c r="F26" s="253">
        <v>0.46468654339156062</v>
      </c>
      <c r="G26" s="27">
        <v>0.73624709032738178</v>
      </c>
      <c r="K26" s="112" t="str">
        <f t="shared" si="0"/>
        <v>鶴見区</v>
      </c>
      <c r="L26" s="228">
        <f t="shared" si="1"/>
        <v>0.46468654339156062</v>
      </c>
      <c r="M26" s="112" t="str">
        <f t="shared" si="2"/>
        <v>堺市西区</v>
      </c>
      <c r="N26" s="228">
        <f t="shared" si="3"/>
        <v>0.73236992071793827</v>
      </c>
      <c r="P26" s="228">
        <f t="shared" si="4"/>
        <v>0.44713555105395891</v>
      </c>
      <c r="Q26" s="228">
        <f t="shared" si="5"/>
        <v>0.71653204596749942</v>
      </c>
      <c r="R26" s="249">
        <v>0</v>
      </c>
    </row>
    <row r="27" spans="2:18" s="127" customFormat="1" ht="13.5" customHeight="1">
      <c r="B27" s="245">
        <v>22</v>
      </c>
      <c r="C27" s="124" t="s">
        <v>64</v>
      </c>
      <c r="D27" s="253">
        <v>0.46475437790234786</v>
      </c>
      <c r="E27" s="27">
        <v>0.7581567641082988</v>
      </c>
      <c r="F27" s="253">
        <v>0.46438081870325043</v>
      </c>
      <c r="G27" s="27">
        <v>0.74173829155229631</v>
      </c>
      <c r="K27" s="112" t="str">
        <f t="shared" si="0"/>
        <v>住之江区</v>
      </c>
      <c r="L27" s="228">
        <f t="shared" si="1"/>
        <v>0.46438081870325043</v>
      </c>
      <c r="M27" s="112" t="str">
        <f t="shared" si="2"/>
        <v>泉佐野市</v>
      </c>
      <c r="N27" s="228">
        <f t="shared" si="3"/>
        <v>0.73169470055616892</v>
      </c>
      <c r="P27" s="228">
        <f t="shared" si="4"/>
        <v>0.44713555105395891</v>
      </c>
      <c r="Q27" s="228">
        <f t="shared" si="5"/>
        <v>0.71653204596749942</v>
      </c>
      <c r="R27" s="249">
        <v>0</v>
      </c>
    </row>
    <row r="28" spans="2:18" s="127" customFormat="1" ht="13.5" customHeight="1">
      <c r="B28" s="245">
        <v>23</v>
      </c>
      <c r="C28" s="124" t="s">
        <v>125</v>
      </c>
      <c r="D28" s="254">
        <v>0.43225309237200799</v>
      </c>
      <c r="E28" s="29">
        <v>0.73321654541188253</v>
      </c>
      <c r="F28" s="254">
        <v>0.44162282284605936</v>
      </c>
      <c r="G28" s="29">
        <v>0.72070503579574274</v>
      </c>
      <c r="K28" s="112" t="str">
        <f t="shared" si="0"/>
        <v>枚方市</v>
      </c>
      <c r="L28" s="228">
        <f t="shared" si="1"/>
        <v>0.46427447324450583</v>
      </c>
      <c r="M28" s="112" t="str">
        <f t="shared" si="2"/>
        <v>八尾市</v>
      </c>
      <c r="N28" s="228">
        <f t="shared" si="3"/>
        <v>0.7316157614442611</v>
      </c>
      <c r="P28" s="228">
        <f t="shared" si="4"/>
        <v>0.44713555105395891</v>
      </c>
      <c r="Q28" s="228">
        <f t="shared" si="5"/>
        <v>0.71653204596749942</v>
      </c>
      <c r="R28" s="249">
        <v>0</v>
      </c>
    </row>
    <row r="29" spans="2:18" s="127" customFormat="1" ht="13.5" customHeight="1">
      <c r="B29" s="245">
        <v>24</v>
      </c>
      <c r="C29" s="124" t="s">
        <v>126</v>
      </c>
      <c r="D29" s="255">
        <v>0.42158296228824133</v>
      </c>
      <c r="E29" s="256">
        <v>0.69710798314252009</v>
      </c>
      <c r="F29" s="255">
        <v>0.41853511051006964</v>
      </c>
      <c r="G29" s="256">
        <v>0.67795861695553017</v>
      </c>
      <c r="K29" s="112" t="str">
        <f t="shared" si="0"/>
        <v>堺市北区</v>
      </c>
      <c r="L29" s="228">
        <f t="shared" si="1"/>
        <v>0.46051846342139929</v>
      </c>
      <c r="M29" s="112" t="str">
        <f t="shared" si="2"/>
        <v>松原市</v>
      </c>
      <c r="N29" s="228">
        <f t="shared" si="3"/>
        <v>0.72584746231524744</v>
      </c>
      <c r="P29" s="228">
        <f t="shared" si="4"/>
        <v>0.44713555105395891</v>
      </c>
      <c r="Q29" s="228">
        <f t="shared" si="5"/>
        <v>0.71653204596749942</v>
      </c>
      <c r="R29" s="249">
        <v>0</v>
      </c>
    </row>
    <row r="30" spans="2:18" s="127" customFormat="1" ht="13.5" customHeight="1">
      <c r="B30" s="245">
        <v>25</v>
      </c>
      <c r="C30" s="124" t="s">
        <v>127</v>
      </c>
      <c r="D30" s="253">
        <v>0.42767130977878287</v>
      </c>
      <c r="E30" s="27">
        <v>0.72518863216320073</v>
      </c>
      <c r="F30" s="253">
        <v>0.43174253003208418</v>
      </c>
      <c r="G30" s="27">
        <v>0.70275306116887282</v>
      </c>
      <c r="K30" s="112" t="str">
        <f t="shared" si="0"/>
        <v>堺市中区</v>
      </c>
      <c r="L30" s="228">
        <f t="shared" si="1"/>
        <v>0.45957091467984118</v>
      </c>
      <c r="M30" s="112" t="str">
        <f t="shared" si="2"/>
        <v>島本町</v>
      </c>
      <c r="N30" s="228">
        <f t="shared" si="3"/>
        <v>0.72534933057623807</v>
      </c>
      <c r="P30" s="228">
        <f t="shared" si="4"/>
        <v>0.44713555105395891</v>
      </c>
      <c r="Q30" s="228">
        <f t="shared" si="5"/>
        <v>0.71653204596749942</v>
      </c>
      <c r="R30" s="249">
        <v>0</v>
      </c>
    </row>
    <row r="31" spans="2:18" s="127" customFormat="1" ht="13.5" customHeight="1">
      <c r="B31" s="245">
        <v>26</v>
      </c>
      <c r="C31" s="124" t="s">
        <v>36</v>
      </c>
      <c r="D31" s="253">
        <v>0.45061663783427636</v>
      </c>
      <c r="E31" s="27">
        <v>0.738098236264911</v>
      </c>
      <c r="F31" s="253">
        <v>0.45924486987317636</v>
      </c>
      <c r="G31" s="27">
        <v>0.72222353100603498</v>
      </c>
      <c r="K31" s="112" t="str">
        <f t="shared" si="0"/>
        <v>堺市</v>
      </c>
      <c r="L31" s="228">
        <f t="shared" si="1"/>
        <v>0.45924486987317636</v>
      </c>
      <c r="M31" s="112" t="str">
        <f t="shared" si="2"/>
        <v>忠岡町</v>
      </c>
      <c r="N31" s="228">
        <f t="shared" si="3"/>
        <v>0.72364291709444606</v>
      </c>
      <c r="P31" s="228">
        <f t="shared" si="4"/>
        <v>0.44713555105395891</v>
      </c>
      <c r="Q31" s="228">
        <f t="shared" si="5"/>
        <v>0.71653204596749942</v>
      </c>
      <c r="R31" s="249">
        <v>0</v>
      </c>
    </row>
    <row r="32" spans="2:18" s="127" customFormat="1" ht="13.5" customHeight="1">
      <c r="B32" s="245">
        <v>27</v>
      </c>
      <c r="C32" s="124" t="s">
        <v>37</v>
      </c>
      <c r="D32" s="253">
        <v>0.48431820720473118</v>
      </c>
      <c r="E32" s="27">
        <v>0.77193979990981043</v>
      </c>
      <c r="F32" s="253">
        <v>0.49482079142499708</v>
      </c>
      <c r="G32" s="27">
        <v>0.75481840026232372</v>
      </c>
      <c r="K32" s="112" t="str">
        <f t="shared" si="0"/>
        <v>守口市</v>
      </c>
      <c r="L32" s="228">
        <f t="shared" si="1"/>
        <v>0.45907355013478296</v>
      </c>
      <c r="M32" s="112" t="str">
        <f t="shared" si="2"/>
        <v>交野市</v>
      </c>
      <c r="N32" s="228">
        <f t="shared" si="3"/>
        <v>0.72228900185944622</v>
      </c>
      <c r="P32" s="228">
        <f t="shared" si="4"/>
        <v>0.44713555105395891</v>
      </c>
      <c r="Q32" s="228">
        <f t="shared" si="5"/>
        <v>0.71653204596749942</v>
      </c>
      <c r="R32" s="249">
        <v>0</v>
      </c>
    </row>
    <row r="33" spans="2:18" s="127" customFormat="1" ht="13.5" customHeight="1">
      <c r="B33" s="245">
        <v>28</v>
      </c>
      <c r="C33" s="124" t="s">
        <v>38</v>
      </c>
      <c r="D33" s="253">
        <v>0.43950078748232041</v>
      </c>
      <c r="E33" s="27">
        <v>0.72960818391953675</v>
      </c>
      <c r="F33" s="253">
        <v>0.45957091467984118</v>
      </c>
      <c r="G33" s="27">
        <v>0.71988843810612446</v>
      </c>
      <c r="K33" s="112" t="str">
        <f t="shared" si="0"/>
        <v>堺市美原区</v>
      </c>
      <c r="L33" s="228">
        <f t="shared" si="1"/>
        <v>0.45827354466510961</v>
      </c>
      <c r="M33" s="112" t="str">
        <f t="shared" si="2"/>
        <v>堺市</v>
      </c>
      <c r="N33" s="228">
        <f t="shared" si="3"/>
        <v>0.72222353100603498</v>
      </c>
      <c r="P33" s="228">
        <f t="shared" si="4"/>
        <v>0.44713555105395891</v>
      </c>
      <c r="Q33" s="228">
        <f t="shared" si="5"/>
        <v>0.71653204596749942</v>
      </c>
      <c r="R33" s="249">
        <v>0</v>
      </c>
    </row>
    <row r="34" spans="2:18" s="127" customFormat="1" ht="13.5" customHeight="1">
      <c r="B34" s="245">
        <v>29</v>
      </c>
      <c r="C34" s="124" t="s">
        <v>39</v>
      </c>
      <c r="D34" s="253">
        <v>0.45362699429212339</v>
      </c>
      <c r="E34" s="27">
        <v>0.73250837540974822</v>
      </c>
      <c r="F34" s="253">
        <v>0.45725192262121006</v>
      </c>
      <c r="G34" s="27">
        <v>0.71530474397730381</v>
      </c>
      <c r="K34" s="112" t="str">
        <f t="shared" si="0"/>
        <v>堺市東区</v>
      </c>
      <c r="L34" s="228">
        <f t="shared" si="1"/>
        <v>0.45725192262121006</v>
      </c>
      <c r="M34" s="112" t="str">
        <f t="shared" si="2"/>
        <v>浪速区</v>
      </c>
      <c r="N34" s="228">
        <f t="shared" si="3"/>
        <v>0.7217955157446182</v>
      </c>
      <c r="P34" s="228">
        <f t="shared" si="4"/>
        <v>0.44713555105395891</v>
      </c>
      <c r="Q34" s="228">
        <f t="shared" si="5"/>
        <v>0.71653204596749942</v>
      </c>
      <c r="R34" s="249">
        <v>0</v>
      </c>
    </row>
    <row r="35" spans="2:18" s="127" customFormat="1" ht="13.5" customHeight="1">
      <c r="B35" s="245">
        <v>30</v>
      </c>
      <c r="C35" s="124" t="s">
        <v>40</v>
      </c>
      <c r="D35" s="253">
        <v>0.46970955810323661</v>
      </c>
      <c r="E35" s="27">
        <v>0.75014154477325978</v>
      </c>
      <c r="F35" s="253">
        <v>0.47562223076638172</v>
      </c>
      <c r="G35" s="27">
        <v>0.73236992071793827</v>
      </c>
      <c r="K35" s="112" t="str">
        <f t="shared" si="0"/>
        <v>交野市</v>
      </c>
      <c r="L35" s="228">
        <f t="shared" si="1"/>
        <v>0.45665609813637381</v>
      </c>
      <c r="M35" s="112" t="str">
        <f t="shared" si="2"/>
        <v>守口市</v>
      </c>
      <c r="N35" s="228">
        <f t="shared" si="3"/>
        <v>0.72151620255449755</v>
      </c>
      <c r="P35" s="228">
        <f t="shared" si="4"/>
        <v>0.44713555105395891</v>
      </c>
      <c r="Q35" s="228">
        <f t="shared" si="5"/>
        <v>0.71653204596749942</v>
      </c>
      <c r="R35" s="249">
        <v>0</v>
      </c>
    </row>
    <row r="36" spans="2:18" s="127" customFormat="1" ht="13.5" customHeight="1">
      <c r="B36" s="245">
        <v>31</v>
      </c>
      <c r="C36" s="124" t="s">
        <v>41</v>
      </c>
      <c r="D36" s="254">
        <v>0.41281562145613165</v>
      </c>
      <c r="E36" s="29">
        <v>0.71656476227423394</v>
      </c>
      <c r="F36" s="254">
        <v>0.4166337886112349</v>
      </c>
      <c r="G36" s="29">
        <v>0.69858669309557153</v>
      </c>
      <c r="K36" s="112" t="str">
        <f t="shared" si="0"/>
        <v>高石市</v>
      </c>
      <c r="L36" s="228">
        <f t="shared" si="1"/>
        <v>0.45509911048481277</v>
      </c>
      <c r="M36" s="112" t="str">
        <f t="shared" si="2"/>
        <v>堺市美原区</v>
      </c>
      <c r="N36" s="228">
        <f t="shared" si="3"/>
        <v>0.72077588551715688</v>
      </c>
      <c r="P36" s="228">
        <f t="shared" si="4"/>
        <v>0.44713555105395891</v>
      </c>
      <c r="Q36" s="228">
        <f t="shared" si="5"/>
        <v>0.71653204596749942</v>
      </c>
      <c r="R36" s="249">
        <v>0</v>
      </c>
    </row>
    <row r="37" spans="2:18" s="127" customFormat="1" ht="13.5" customHeight="1">
      <c r="B37" s="245">
        <v>32</v>
      </c>
      <c r="C37" s="124" t="s">
        <v>42</v>
      </c>
      <c r="D37" s="254">
        <v>0.45647552893808657</v>
      </c>
      <c r="E37" s="29">
        <v>0.72791546440475152</v>
      </c>
      <c r="F37" s="254">
        <v>0.46051846342139929</v>
      </c>
      <c r="G37" s="29">
        <v>0.71222321803771882</v>
      </c>
      <c r="K37" s="112" t="str">
        <f t="shared" si="0"/>
        <v>都島区</v>
      </c>
      <c r="L37" s="228">
        <f t="shared" si="1"/>
        <v>0.45490524959955486</v>
      </c>
      <c r="M37" s="112" t="str">
        <f t="shared" si="2"/>
        <v>平野区</v>
      </c>
      <c r="N37" s="228">
        <f t="shared" si="3"/>
        <v>0.72070503579574274</v>
      </c>
      <c r="P37" s="228">
        <f t="shared" si="4"/>
        <v>0.44713555105395891</v>
      </c>
      <c r="Q37" s="228">
        <f t="shared" si="5"/>
        <v>0.71653204596749942</v>
      </c>
      <c r="R37" s="249">
        <v>0</v>
      </c>
    </row>
    <row r="38" spans="2:18" s="127" customFormat="1" ht="13.5" customHeight="1">
      <c r="B38" s="245">
        <v>33</v>
      </c>
      <c r="C38" s="124" t="s">
        <v>43</v>
      </c>
      <c r="D38" s="253">
        <v>0.43334131374975593</v>
      </c>
      <c r="E38" s="27">
        <v>0.73331223831397729</v>
      </c>
      <c r="F38" s="253">
        <v>0.45827354466510961</v>
      </c>
      <c r="G38" s="27">
        <v>0.72077588551715688</v>
      </c>
      <c r="K38" s="112" t="str">
        <f t="shared" si="0"/>
        <v>西区</v>
      </c>
      <c r="L38" s="228">
        <f t="shared" si="1"/>
        <v>0.4543540360879571</v>
      </c>
      <c r="M38" s="112" t="str">
        <f t="shared" si="2"/>
        <v>堺市中区</v>
      </c>
      <c r="N38" s="228">
        <f t="shared" si="3"/>
        <v>0.71988843810612446</v>
      </c>
      <c r="P38" s="228">
        <f t="shared" si="4"/>
        <v>0.44713555105395891</v>
      </c>
      <c r="Q38" s="228">
        <f t="shared" si="5"/>
        <v>0.71653204596749942</v>
      </c>
      <c r="R38" s="249">
        <v>0</v>
      </c>
    </row>
    <row r="39" spans="2:18" s="127" customFormat="1" ht="13.5" customHeight="1">
      <c r="B39" s="245">
        <v>34</v>
      </c>
      <c r="C39" s="124" t="s">
        <v>45</v>
      </c>
      <c r="D39" s="253">
        <v>0.4290019459134834</v>
      </c>
      <c r="E39" s="27">
        <v>0.71463620415893092</v>
      </c>
      <c r="F39" s="253">
        <v>0.43293066752404319</v>
      </c>
      <c r="G39" s="27">
        <v>0.69884106035989069</v>
      </c>
      <c r="K39" s="112" t="str">
        <f t="shared" si="0"/>
        <v>泉南市</v>
      </c>
      <c r="L39" s="228">
        <f t="shared" si="1"/>
        <v>0.45199014911895896</v>
      </c>
      <c r="M39" s="112" t="str">
        <f t="shared" si="2"/>
        <v>大阪市</v>
      </c>
      <c r="N39" s="228">
        <f t="shared" si="3"/>
        <v>0.71653301287403648</v>
      </c>
      <c r="P39" s="228">
        <f t="shared" si="4"/>
        <v>0.44713555105395891</v>
      </c>
      <c r="Q39" s="228">
        <f t="shared" si="5"/>
        <v>0.71653204596749942</v>
      </c>
      <c r="R39" s="249">
        <v>0</v>
      </c>
    </row>
    <row r="40" spans="2:18" s="127" customFormat="1" ht="13.5" customHeight="1">
      <c r="B40" s="245">
        <v>35</v>
      </c>
      <c r="C40" s="124" t="s">
        <v>2</v>
      </c>
      <c r="D40" s="253">
        <v>0.4344747759209675</v>
      </c>
      <c r="E40" s="27">
        <v>0.71219811289616708</v>
      </c>
      <c r="F40" s="253">
        <v>0.4418294285373503</v>
      </c>
      <c r="G40" s="27">
        <v>0.69811705710674554</v>
      </c>
      <c r="K40" s="112" t="str">
        <f t="shared" si="0"/>
        <v>浪速区</v>
      </c>
      <c r="L40" s="228">
        <f t="shared" si="1"/>
        <v>0.45179281363119927</v>
      </c>
      <c r="M40" s="112" t="str">
        <f t="shared" si="2"/>
        <v>茨木市</v>
      </c>
      <c r="N40" s="228">
        <f t="shared" si="3"/>
        <v>0.71650253141248688</v>
      </c>
      <c r="P40" s="228">
        <f t="shared" si="4"/>
        <v>0.44713555105395891</v>
      </c>
      <c r="Q40" s="228">
        <f t="shared" si="5"/>
        <v>0.71653204596749942</v>
      </c>
      <c r="R40" s="249">
        <v>0</v>
      </c>
    </row>
    <row r="41" spans="2:18" s="127" customFormat="1" ht="13.5" customHeight="1">
      <c r="B41" s="245">
        <v>36</v>
      </c>
      <c r="C41" s="124" t="s">
        <v>3</v>
      </c>
      <c r="D41" s="253">
        <v>0.43502797523067893</v>
      </c>
      <c r="E41" s="27">
        <v>0.71841200789061277</v>
      </c>
      <c r="F41" s="253">
        <v>0.44668610000856873</v>
      </c>
      <c r="G41" s="27">
        <v>0.70472778374720713</v>
      </c>
      <c r="K41" s="112" t="str">
        <f t="shared" si="0"/>
        <v>松原市</v>
      </c>
      <c r="L41" s="228">
        <f t="shared" si="1"/>
        <v>0.4513026955723205</v>
      </c>
      <c r="M41" s="112" t="str">
        <f t="shared" si="2"/>
        <v>泉南市</v>
      </c>
      <c r="N41" s="228">
        <f t="shared" si="3"/>
        <v>0.71622273457783325</v>
      </c>
      <c r="P41" s="228">
        <f t="shared" si="4"/>
        <v>0.44713555105395891</v>
      </c>
      <c r="Q41" s="228">
        <f t="shared" si="5"/>
        <v>0.71653204596749942</v>
      </c>
      <c r="R41" s="249">
        <v>0</v>
      </c>
    </row>
    <row r="42" spans="2:18" s="127" customFormat="1" ht="13.5" customHeight="1">
      <c r="B42" s="245">
        <v>37</v>
      </c>
      <c r="C42" s="124" t="s">
        <v>4</v>
      </c>
      <c r="D42" s="253">
        <v>0.42850883970837506</v>
      </c>
      <c r="E42" s="27">
        <v>0.72024352460656182</v>
      </c>
      <c r="F42" s="253">
        <v>0.42539990547809881</v>
      </c>
      <c r="G42" s="27">
        <v>0.69891694634401857</v>
      </c>
      <c r="K42" s="112" t="str">
        <f t="shared" si="0"/>
        <v>此花区</v>
      </c>
      <c r="L42" s="228">
        <f t="shared" si="1"/>
        <v>0.45091330826437565</v>
      </c>
      <c r="M42" s="112" t="str">
        <f t="shared" si="2"/>
        <v>西区</v>
      </c>
      <c r="N42" s="228">
        <f t="shared" si="3"/>
        <v>0.71612295409256155</v>
      </c>
      <c r="P42" s="228">
        <f t="shared" si="4"/>
        <v>0.44713555105395891</v>
      </c>
      <c r="Q42" s="228">
        <f t="shared" si="5"/>
        <v>0.71653204596749942</v>
      </c>
      <c r="R42" s="249">
        <v>0</v>
      </c>
    </row>
    <row r="43" spans="2:18" s="127" customFormat="1" ht="13.5" customHeight="1">
      <c r="B43" s="245">
        <v>38</v>
      </c>
      <c r="C43" s="246" t="s">
        <v>46</v>
      </c>
      <c r="D43" s="253">
        <v>0.42389602495299011</v>
      </c>
      <c r="E43" s="27">
        <v>0.72266613223746035</v>
      </c>
      <c r="F43" s="253">
        <v>0.42891409905073824</v>
      </c>
      <c r="G43" s="27">
        <v>0.70676859994266028</v>
      </c>
      <c r="K43" s="112" t="str">
        <f t="shared" si="0"/>
        <v>大阪市</v>
      </c>
      <c r="L43" s="228">
        <f t="shared" si="1"/>
        <v>0.44673941832805214</v>
      </c>
      <c r="M43" s="112" t="str">
        <f t="shared" si="2"/>
        <v>都島区</v>
      </c>
      <c r="N43" s="228">
        <f t="shared" si="3"/>
        <v>0.71536146055557071</v>
      </c>
      <c r="P43" s="228">
        <f t="shared" si="4"/>
        <v>0.44713555105395891</v>
      </c>
      <c r="Q43" s="228">
        <f t="shared" si="5"/>
        <v>0.71653204596749942</v>
      </c>
      <c r="R43" s="249">
        <v>0</v>
      </c>
    </row>
    <row r="44" spans="2:18" s="127" customFormat="1" ht="13.5" customHeight="1">
      <c r="B44" s="245">
        <v>39</v>
      </c>
      <c r="C44" s="246" t="s">
        <v>9</v>
      </c>
      <c r="D44" s="254">
        <v>0.48567259853065631</v>
      </c>
      <c r="E44" s="29">
        <v>0.7860886061789214</v>
      </c>
      <c r="F44" s="254">
        <v>0.49614054028638938</v>
      </c>
      <c r="G44" s="29">
        <v>0.77151064149821136</v>
      </c>
      <c r="K44" s="112" t="str">
        <f t="shared" si="0"/>
        <v>池田市</v>
      </c>
      <c r="L44" s="228">
        <f t="shared" si="1"/>
        <v>0.44668610000856873</v>
      </c>
      <c r="M44" s="112" t="str">
        <f t="shared" si="2"/>
        <v>堺市東区</v>
      </c>
      <c r="N44" s="228">
        <f t="shared" si="3"/>
        <v>0.71530474397730381</v>
      </c>
      <c r="P44" s="228">
        <f t="shared" si="4"/>
        <v>0.44713555105395891</v>
      </c>
      <c r="Q44" s="228">
        <f t="shared" si="5"/>
        <v>0.71653204596749942</v>
      </c>
      <c r="R44" s="249">
        <v>0</v>
      </c>
    </row>
    <row r="45" spans="2:18" s="127" customFormat="1" ht="13.5" customHeight="1">
      <c r="B45" s="245">
        <v>40</v>
      </c>
      <c r="C45" s="246" t="s">
        <v>47</v>
      </c>
      <c r="D45" s="255">
        <v>0.42315944193000493</v>
      </c>
      <c r="E45" s="256">
        <v>0.71897573655299751</v>
      </c>
      <c r="F45" s="255">
        <v>0.43201096956533552</v>
      </c>
      <c r="G45" s="256">
        <v>0.70493391689336982</v>
      </c>
      <c r="K45" s="112" t="str">
        <f t="shared" si="0"/>
        <v>箕面市</v>
      </c>
      <c r="L45" s="228">
        <f t="shared" si="1"/>
        <v>0.44661370744903262</v>
      </c>
      <c r="M45" s="112" t="str">
        <f t="shared" si="2"/>
        <v>大正区</v>
      </c>
      <c r="N45" s="228">
        <f t="shared" si="3"/>
        <v>0.71406509747957125</v>
      </c>
      <c r="P45" s="228">
        <f t="shared" si="4"/>
        <v>0.44713555105395891</v>
      </c>
      <c r="Q45" s="228">
        <f t="shared" si="5"/>
        <v>0.71653204596749942</v>
      </c>
      <c r="R45" s="249">
        <v>0</v>
      </c>
    </row>
    <row r="46" spans="2:18" s="127" customFormat="1" ht="13.5" customHeight="1">
      <c r="B46" s="245">
        <v>41</v>
      </c>
      <c r="C46" s="246" t="s">
        <v>14</v>
      </c>
      <c r="D46" s="253">
        <v>0.43743557728880561</v>
      </c>
      <c r="E46" s="27">
        <v>0.73662085140195721</v>
      </c>
      <c r="F46" s="253">
        <v>0.45907355013478296</v>
      </c>
      <c r="G46" s="27">
        <v>0.72151620255449755</v>
      </c>
      <c r="K46" s="112" t="str">
        <f t="shared" si="0"/>
        <v>茨木市</v>
      </c>
      <c r="L46" s="228">
        <f t="shared" si="1"/>
        <v>0.44321575041661304</v>
      </c>
      <c r="M46" s="112" t="str">
        <f t="shared" si="2"/>
        <v>四條畷市</v>
      </c>
      <c r="N46" s="228">
        <f t="shared" si="3"/>
        <v>0.71375178098682401</v>
      </c>
      <c r="P46" s="228">
        <f t="shared" si="4"/>
        <v>0.44713555105395891</v>
      </c>
      <c r="Q46" s="228">
        <f t="shared" si="5"/>
        <v>0.71653204596749942</v>
      </c>
      <c r="R46" s="249">
        <v>0</v>
      </c>
    </row>
    <row r="47" spans="2:18" s="127" customFormat="1" ht="13.5" customHeight="1">
      <c r="B47" s="245">
        <v>42</v>
      </c>
      <c r="C47" s="246" t="s">
        <v>15</v>
      </c>
      <c r="D47" s="253">
        <v>0.45874568947541294</v>
      </c>
      <c r="E47" s="27">
        <v>0.75848950826682449</v>
      </c>
      <c r="F47" s="253">
        <v>0.46427447324450583</v>
      </c>
      <c r="G47" s="27">
        <v>0.74047530143914919</v>
      </c>
      <c r="K47" s="112" t="str">
        <f t="shared" si="0"/>
        <v>豊中市</v>
      </c>
      <c r="L47" s="228">
        <f t="shared" si="1"/>
        <v>0.4418294285373503</v>
      </c>
      <c r="M47" s="112" t="str">
        <f t="shared" si="2"/>
        <v>堺市北区</v>
      </c>
      <c r="N47" s="228">
        <f t="shared" si="3"/>
        <v>0.71222321803771882</v>
      </c>
      <c r="P47" s="228">
        <f t="shared" si="4"/>
        <v>0.44713555105395891</v>
      </c>
      <c r="Q47" s="228">
        <f t="shared" si="5"/>
        <v>0.71653204596749942</v>
      </c>
      <c r="R47" s="249">
        <v>0</v>
      </c>
    </row>
    <row r="48" spans="2:18" s="127" customFormat="1" ht="13.5" customHeight="1">
      <c r="B48" s="245">
        <v>43</v>
      </c>
      <c r="C48" s="246" t="s">
        <v>10</v>
      </c>
      <c r="D48" s="253">
        <v>0.44372172907726187</v>
      </c>
      <c r="E48" s="27">
        <v>0.73666462651980313</v>
      </c>
      <c r="F48" s="253">
        <v>0.44321575041661304</v>
      </c>
      <c r="G48" s="27">
        <v>0.71650253141248688</v>
      </c>
      <c r="K48" s="112" t="str">
        <f t="shared" si="0"/>
        <v>平野区</v>
      </c>
      <c r="L48" s="228">
        <f t="shared" si="1"/>
        <v>0.44162282284605936</v>
      </c>
      <c r="M48" s="112" t="str">
        <f t="shared" si="2"/>
        <v>高石市</v>
      </c>
      <c r="N48" s="228">
        <f t="shared" si="3"/>
        <v>0.71050626764619051</v>
      </c>
      <c r="P48" s="228">
        <f t="shared" si="4"/>
        <v>0.44713555105395891</v>
      </c>
      <c r="Q48" s="228">
        <f t="shared" si="5"/>
        <v>0.71653204596749942</v>
      </c>
      <c r="R48" s="249">
        <v>0</v>
      </c>
    </row>
    <row r="49" spans="2:18" s="127" customFormat="1" ht="13.5" customHeight="1">
      <c r="B49" s="245">
        <v>44</v>
      </c>
      <c r="C49" s="246" t="s">
        <v>22</v>
      </c>
      <c r="D49" s="253">
        <v>0.47261222722956509</v>
      </c>
      <c r="E49" s="27">
        <v>0.74962276700132113</v>
      </c>
      <c r="F49" s="253">
        <v>0.46823915287158607</v>
      </c>
      <c r="G49" s="27">
        <v>0.7316157614442611</v>
      </c>
      <c r="K49" s="112" t="str">
        <f t="shared" si="0"/>
        <v>住吉区</v>
      </c>
      <c r="L49" s="228">
        <f t="shared" si="1"/>
        <v>0.44102521067379663</v>
      </c>
      <c r="M49" s="112" t="str">
        <f t="shared" si="2"/>
        <v>羽曳野市</v>
      </c>
      <c r="N49" s="228">
        <f t="shared" si="3"/>
        <v>0.70859266633427631</v>
      </c>
      <c r="P49" s="228">
        <f t="shared" si="4"/>
        <v>0.44713555105395891</v>
      </c>
      <c r="Q49" s="228">
        <f t="shared" si="5"/>
        <v>0.71653204596749942</v>
      </c>
      <c r="R49" s="249">
        <v>0</v>
      </c>
    </row>
    <row r="50" spans="2:18" s="127" customFormat="1" ht="13.5" customHeight="1">
      <c r="B50" s="245">
        <v>45</v>
      </c>
      <c r="C50" s="246" t="s">
        <v>48</v>
      </c>
      <c r="D50" s="253">
        <v>0.46413772118659252</v>
      </c>
      <c r="E50" s="27">
        <v>0.7445070841367003</v>
      </c>
      <c r="F50" s="253">
        <v>0.47377933260953126</v>
      </c>
      <c r="G50" s="27">
        <v>0.73169470055616892</v>
      </c>
      <c r="K50" s="112" t="str">
        <f t="shared" si="0"/>
        <v>羽曳野市</v>
      </c>
      <c r="L50" s="228">
        <f t="shared" si="1"/>
        <v>0.44048334111371285</v>
      </c>
      <c r="M50" s="112" t="str">
        <f t="shared" si="2"/>
        <v>泉大津市</v>
      </c>
      <c r="N50" s="228">
        <f t="shared" si="3"/>
        <v>0.70676859994266028</v>
      </c>
      <c r="P50" s="228">
        <f t="shared" si="4"/>
        <v>0.44713555105395891</v>
      </c>
      <c r="Q50" s="228">
        <f t="shared" si="5"/>
        <v>0.71653204596749942</v>
      </c>
      <c r="R50" s="249">
        <v>0</v>
      </c>
    </row>
    <row r="51" spans="2:18" s="127" customFormat="1" ht="13.5" customHeight="1">
      <c r="B51" s="245">
        <v>46</v>
      </c>
      <c r="C51" s="246" t="s">
        <v>26</v>
      </c>
      <c r="D51" s="253">
        <v>0.41465031846165723</v>
      </c>
      <c r="E51" s="27">
        <v>0.70830499972899597</v>
      </c>
      <c r="F51" s="253">
        <v>0.41886300946673694</v>
      </c>
      <c r="G51" s="27">
        <v>0.69545746593213398</v>
      </c>
      <c r="K51" s="112" t="str">
        <f t="shared" si="0"/>
        <v>忠岡町</v>
      </c>
      <c r="L51" s="228">
        <f t="shared" si="1"/>
        <v>0.43901782177965848</v>
      </c>
      <c r="M51" s="112" t="str">
        <f t="shared" si="2"/>
        <v>貝塚市</v>
      </c>
      <c r="N51" s="228">
        <f t="shared" si="3"/>
        <v>0.70493391689336982</v>
      </c>
      <c r="P51" s="228">
        <f t="shared" si="4"/>
        <v>0.44713555105395891</v>
      </c>
      <c r="Q51" s="228">
        <f t="shared" si="5"/>
        <v>0.71653204596749942</v>
      </c>
      <c r="R51" s="249">
        <v>0</v>
      </c>
    </row>
    <row r="52" spans="2:18" s="127" customFormat="1" ht="13.5" customHeight="1">
      <c r="B52" s="245">
        <v>47</v>
      </c>
      <c r="C52" s="246" t="s">
        <v>16</v>
      </c>
      <c r="D52" s="253">
        <v>0.48546527724486832</v>
      </c>
      <c r="E52" s="27">
        <v>0.77626312509125728</v>
      </c>
      <c r="F52" s="253">
        <v>0.49788225528817609</v>
      </c>
      <c r="G52" s="27">
        <v>0.76338258116242053</v>
      </c>
      <c r="K52" s="112" t="str">
        <f t="shared" si="0"/>
        <v>岸和田市</v>
      </c>
      <c r="L52" s="228">
        <f t="shared" si="1"/>
        <v>0.43293066752404319</v>
      </c>
      <c r="M52" s="112" t="str">
        <f t="shared" si="2"/>
        <v>池田市</v>
      </c>
      <c r="N52" s="228">
        <f t="shared" si="3"/>
        <v>0.70472778374720713</v>
      </c>
      <c r="P52" s="228">
        <f t="shared" si="4"/>
        <v>0.44713555105395891</v>
      </c>
      <c r="Q52" s="228">
        <f t="shared" si="5"/>
        <v>0.71653204596749942</v>
      </c>
      <c r="R52" s="249">
        <v>0</v>
      </c>
    </row>
    <row r="53" spans="2:18" s="127" customFormat="1" ht="13.5" customHeight="1">
      <c r="B53" s="245">
        <v>48</v>
      </c>
      <c r="C53" s="246" t="s">
        <v>27</v>
      </c>
      <c r="D53" s="253">
        <v>0.41942167782800166</v>
      </c>
      <c r="E53" s="27">
        <v>0.69955228793891477</v>
      </c>
      <c r="F53" s="253">
        <v>0.42032986055048999</v>
      </c>
      <c r="G53" s="27">
        <v>0.68270649483988122</v>
      </c>
      <c r="K53" s="112" t="str">
        <f t="shared" si="0"/>
        <v>柏原市</v>
      </c>
      <c r="L53" s="228">
        <f t="shared" si="1"/>
        <v>0.43218083178841704</v>
      </c>
      <c r="M53" s="112" t="str">
        <f t="shared" si="2"/>
        <v>中央区</v>
      </c>
      <c r="N53" s="228">
        <f t="shared" si="3"/>
        <v>0.70275306116887282</v>
      </c>
      <c r="P53" s="228">
        <f t="shared" si="4"/>
        <v>0.44713555105395891</v>
      </c>
      <c r="Q53" s="228">
        <f t="shared" si="5"/>
        <v>0.71653204596749942</v>
      </c>
      <c r="R53" s="249">
        <v>0</v>
      </c>
    </row>
    <row r="54" spans="2:18" s="127" customFormat="1" ht="13.5" customHeight="1">
      <c r="B54" s="245">
        <v>49</v>
      </c>
      <c r="C54" s="246" t="s">
        <v>28</v>
      </c>
      <c r="D54" s="253">
        <v>0.46451464522592228</v>
      </c>
      <c r="E54" s="27">
        <v>0.73862061593146966</v>
      </c>
      <c r="F54" s="253">
        <v>0.4513026955723205</v>
      </c>
      <c r="G54" s="27">
        <v>0.72584746231524744</v>
      </c>
      <c r="K54" s="112" t="str">
        <f t="shared" si="0"/>
        <v>貝塚市</v>
      </c>
      <c r="L54" s="228">
        <f t="shared" si="1"/>
        <v>0.43201096956533552</v>
      </c>
      <c r="M54" s="112" t="str">
        <f t="shared" si="2"/>
        <v>吹田市</v>
      </c>
      <c r="N54" s="228">
        <f t="shared" si="3"/>
        <v>0.69891694634401857</v>
      </c>
      <c r="P54" s="228">
        <f t="shared" si="4"/>
        <v>0.44713555105395891</v>
      </c>
      <c r="Q54" s="228">
        <f t="shared" si="5"/>
        <v>0.71653204596749942</v>
      </c>
      <c r="R54" s="249">
        <v>0</v>
      </c>
    </row>
    <row r="55" spans="2:18" s="127" customFormat="1" ht="13.5" customHeight="1">
      <c r="B55" s="245">
        <v>50</v>
      </c>
      <c r="C55" s="246" t="s">
        <v>17</v>
      </c>
      <c r="D55" s="254">
        <v>0.36875935474965227</v>
      </c>
      <c r="E55" s="29">
        <v>0.67391515440303185</v>
      </c>
      <c r="F55" s="254">
        <v>0.38148874527424537</v>
      </c>
      <c r="G55" s="29">
        <v>0.66565674943942432</v>
      </c>
      <c r="K55" s="112" t="str">
        <f t="shared" si="0"/>
        <v>中央区</v>
      </c>
      <c r="L55" s="228">
        <f t="shared" si="1"/>
        <v>0.43174253003208418</v>
      </c>
      <c r="M55" s="112" t="str">
        <f t="shared" si="2"/>
        <v>岸和田市</v>
      </c>
      <c r="N55" s="228">
        <f t="shared" si="3"/>
        <v>0.69884106035989069</v>
      </c>
      <c r="P55" s="228">
        <f t="shared" si="4"/>
        <v>0.44713555105395891</v>
      </c>
      <c r="Q55" s="228">
        <f t="shared" si="5"/>
        <v>0.71653204596749942</v>
      </c>
      <c r="R55" s="249">
        <v>0</v>
      </c>
    </row>
    <row r="56" spans="2:18" s="127" customFormat="1" ht="13.5" customHeight="1">
      <c r="B56" s="245">
        <v>51</v>
      </c>
      <c r="C56" s="246" t="s">
        <v>49</v>
      </c>
      <c r="D56" s="255">
        <v>0.39791003756223259</v>
      </c>
      <c r="E56" s="256">
        <v>0.6921434501832936</v>
      </c>
      <c r="F56" s="255">
        <v>0.39780221453446535</v>
      </c>
      <c r="G56" s="256">
        <v>0.67365398476522775</v>
      </c>
      <c r="K56" s="112" t="str">
        <f t="shared" si="0"/>
        <v>四條畷市</v>
      </c>
      <c r="L56" s="228">
        <f t="shared" si="1"/>
        <v>0.43092116745890524</v>
      </c>
      <c r="M56" s="112" t="str">
        <f t="shared" si="2"/>
        <v>柏原市</v>
      </c>
      <c r="N56" s="228">
        <f t="shared" si="3"/>
        <v>0.69860430607899038</v>
      </c>
      <c r="P56" s="228">
        <f t="shared" si="4"/>
        <v>0.44713555105395891</v>
      </c>
      <c r="Q56" s="228">
        <f t="shared" si="5"/>
        <v>0.71653204596749942</v>
      </c>
      <c r="R56" s="249">
        <v>0</v>
      </c>
    </row>
    <row r="57" spans="2:18" s="127" customFormat="1" ht="13.5" customHeight="1">
      <c r="B57" s="245">
        <v>52</v>
      </c>
      <c r="C57" s="246" t="s">
        <v>5</v>
      </c>
      <c r="D57" s="253">
        <v>0.44292567248788761</v>
      </c>
      <c r="E57" s="27">
        <v>0.71466542390485943</v>
      </c>
      <c r="F57" s="253">
        <v>0.44661370744903262</v>
      </c>
      <c r="G57" s="27">
        <v>0.69520507285386612</v>
      </c>
      <c r="K57" s="112" t="str">
        <f t="shared" si="0"/>
        <v>泉大津市</v>
      </c>
      <c r="L57" s="228">
        <f t="shared" si="1"/>
        <v>0.42891409905073824</v>
      </c>
      <c r="M57" s="112" t="str">
        <f t="shared" si="2"/>
        <v>堺市南区</v>
      </c>
      <c r="N57" s="228">
        <f t="shared" si="3"/>
        <v>0.69858669309557153</v>
      </c>
      <c r="P57" s="228">
        <f t="shared" si="4"/>
        <v>0.44713555105395891</v>
      </c>
      <c r="Q57" s="228">
        <f t="shared" si="5"/>
        <v>0.71653204596749942</v>
      </c>
      <c r="R57" s="249">
        <v>0</v>
      </c>
    </row>
    <row r="58" spans="2:18" s="127" customFormat="1" ht="13.5" customHeight="1">
      <c r="B58" s="245">
        <v>53</v>
      </c>
      <c r="C58" s="246" t="s">
        <v>23</v>
      </c>
      <c r="D58" s="253">
        <v>0.43821079572956334</v>
      </c>
      <c r="E58" s="27">
        <v>0.71648852942967067</v>
      </c>
      <c r="F58" s="253">
        <v>0.43218083178841704</v>
      </c>
      <c r="G58" s="27">
        <v>0.69860430607899038</v>
      </c>
      <c r="K58" s="112" t="str">
        <f t="shared" si="0"/>
        <v>東住吉区</v>
      </c>
      <c r="L58" s="228">
        <f t="shared" si="1"/>
        <v>0.42830328257294203</v>
      </c>
      <c r="M58" s="112" t="str">
        <f t="shared" si="2"/>
        <v>豊中市</v>
      </c>
      <c r="N58" s="228">
        <f t="shared" si="3"/>
        <v>0.69811705710674554</v>
      </c>
      <c r="P58" s="228">
        <f t="shared" si="4"/>
        <v>0.44713555105395891</v>
      </c>
      <c r="Q58" s="228">
        <f t="shared" si="5"/>
        <v>0.71653204596749942</v>
      </c>
      <c r="R58" s="249">
        <v>0</v>
      </c>
    </row>
    <row r="59" spans="2:18" s="127" customFormat="1" ht="13.5" customHeight="1">
      <c r="B59" s="245">
        <v>54</v>
      </c>
      <c r="C59" s="246" t="s">
        <v>29</v>
      </c>
      <c r="D59" s="254">
        <v>0.44258466703654775</v>
      </c>
      <c r="E59" s="29">
        <v>0.72830862400102103</v>
      </c>
      <c r="F59" s="254">
        <v>0.44048334111371285</v>
      </c>
      <c r="G59" s="29">
        <v>0.70859266633427631</v>
      </c>
      <c r="K59" s="112" t="str">
        <f t="shared" si="0"/>
        <v>吹田市</v>
      </c>
      <c r="L59" s="228">
        <f t="shared" si="1"/>
        <v>0.42539990547809881</v>
      </c>
      <c r="M59" s="112" t="str">
        <f t="shared" si="2"/>
        <v>富田林市</v>
      </c>
      <c r="N59" s="228">
        <f t="shared" si="3"/>
        <v>0.69545746593213398</v>
      </c>
      <c r="P59" s="228">
        <f t="shared" si="4"/>
        <v>0.44713555105395891</v>
      </c>
      <c r="Q59" s="228">
        <f t="shared" si="5"/>
        <v>0.71653204596749942</v>
      </c>
      <c r="R59" s="249">
        <v>0</v>
      </c>
    </row>
    <row r="60" spans="2:18" s="127" customFormat="1" ht="13.5" customHeight="1">
      <c r="B60" s="245">
        <v>55</v>
      </c>
      <c r="C60" s="246" t="s">
        <v>18</v>
      </c>
      <c r="D60" s="254">
        <v>0.48261403558477189</v>
      </c>
      <c r="E60" s="29">
        <v>0.7561129004801832</v>
      </c>
      <c r="F60" s="254">
        <v>0.4814754231753523</v>
      </c>
      <c r="G60" s="29">
        <v>0.73926410622925554</v>
      </c>
      <c r="K60" s="112" t="str">
        <f t="shared" si="0"/>
        <v>旭区</v>
      </c>
      <c r="L60" s="228">
        <f t="shared" si="1"/>
        <v>0.42405091867011235</v>
      </c>
      <c r="M60" s="112" t="str">
        <f t="shared" si="2"/>
        <v>住吉区</v>
      </c>
      <c r="N60" s="228">
        <f t="shared" si="3"/>
        <v>0.69541787984076819</v>
      </c>
      <c r="P60" s="228">
        <f t="shared" si="4"/>
        <v>0.44713555105395891</v>
      </c>
      <c r="Q60" s="228">
        <f t="shared" si="5"/>
        <v>0.71653204596749942</v>
      </c>
      <c r="R60" s="249">
        <v>0</v>
      </c>
    </row>
    <row r="61" spans="2:18" s="127" customFormat="1" ht="13.5" customHeight="1">
      <c r="B61" s="245">
        <v>56</v>
      </c>
      <c r="C61" s="246" t="s">
        <v>11</v>
      </c>
      <c r="D61" s="253">
        <v>0.514275306348562</v>
      </c>
      <c r="E61" s="27">
        <v>0.78505274589870322</v>
      </c>
      <c r="F61" s="253">
        <v>0.51134085429653087</v>
      </c>
      <c r="G61" s="27">
        <v>0.7722389872738884</v>
      </c>
      <c r="K61" s="112" t="str">
        <f t="shared" si="0"/>
        <v>藤井寺市</v>
      </c>
      <c r="L61" s="228">
        <f t="shared" si="1"/>
        <v>0.42341248291223271</v>
      </c>
      <c r="M61" s="112" t="str">
        <f t="shared" si="2"/>
        <v>東住吉区</v>
      </c>
      <c r="N61" s="228">
        <f t="shared" si="3"/>
        <v>0.69528466445841863</v>
      </c>
      <c r="P61" s="228">
        <f t="shared" si="4"/>
        <v>0.44713555105395891</v>
      </c>
      <c r="Q61" s="228">
        <f t="shared" si="5"/>
        <v>0.71653204596749942</v>
      </c>
      <c r="R61" s="249">
        <v>0</v>
      </c>
    </row>
    <row r="62" spans="2:18" s="127" customFormat="1" ht="13.5" customHeight="1">
      <c r="B62" s="245">
        <v>57</v>
      </c>
      <c r="C62" s="246" t="s">
        <v>50</v>
      </c>
      <c r="D62" s="254">
        <v>0.45806291216988582</v>
      </c>
      <c r="E62" s="29">
        <v>0.72236317123248994</v>
      </c>
      <c r="F62" s="254">
        <v>0.45509911048481277</v>
      </c>
      <c r="G62" s="29">
        <v>0.71050626764619051</v>
      </c>
      <c r="K62" s="112" t="str">
        <f t="shared" si="0"/>
        <v>大正区</v>
      </c>
      <c r="L62" s="228">
        <f t="shared" si="1"/>
        <v>0.42142305840189359</v>
      </c>
      <c r="M62" s="112" t="str">
        <f t="shared" si="2"/>
        <v>箕面市</v>
      </c>
      <c r="N62" s="228">
        <f t="shared" si="3"/>
        <v>0.69520507285386612</v>
      </c>
      <c r="P62" s="228">
        <f t="shared" si="4"/>
        <v>0.44713555105395891</v>
      </c>
      <c r="Q62" s="228">
        <f t="shared" si="5"/>
        <v>0.71653204596749942</v>
      </c>
      <c r="R62" s="249">
        <v>0</v>
      </c>
    </row>
    <row r="63" spans="2:18" s="127" customFormat="1" ht="13.5" customHeight="1">
      <c r="B63" s="245">
        <v>58</v>
      </c>
      <c r="C63" s="246" t="s">
        <v>30</v>
      </c>
      <c r="D63" s="255">
        <v>0.43096722544299654</v>
      </c>
      <c r="E63" s="256">
        <v>0.70679472605438542</v>
      </c>
      <c r="F63" s="255">
        <v>0.42341248291223271</v>
      </c>
      <c r="G63" s="256">
        <v>0.69187198947270956</v>
      </c>
      <c r="K63" s="112" t="str">
        <f t="shared" si="0"/>
        <v>河内長野市</v>
      </c>
      <c r="L63" s="228">
        <f t="shared" si="1"/>
        <v>0.42032986055048999</v>
      </c>
      <c r="M63" s="112" t="str">
        <f t="shared" si="2"/>
        <v>旭区</v>
      </c>
      <c r="N63" s="228">
        <f t="shared" si="3"/>
        <v>0.69377443167081776</v>
      </c>
      <c r="P63" s="228">
        <f t="shared" si="4"/>
        <v>0.44713555105395891</v>
      </c>
      <c r="Q63" s="228">
        <f t="shared" si="5"/>
        <v>0.71653204596749942</v>
      </c>
      <c r="R63" s="249">
        <v>0</v>
      </c>
    </row>
    <row r="64" spans="2:18" s="127" customFormat="1" ht="13.5" customHeight="1">
      <c r="B64" s="245">
        <v>59</v>
      </c>
      <c r="C64" s="246" t="s">
        <v>24</v>
      </c>
      <c r="D64" s="253">
        <v>0.40302006144414304</v>
      </c>
      <c r="E64" s="27">
        <v>0.70591778283840789</v>
      </c>
      <c r="F64" s="253">
        <v>0.40477023612004503</v>
      </c>
      <c r="G64" s="27">
        <v>0.68928944525826819</v>
      </c>
      <c r="K64" s="112" t="str">
        <f t="shared" si="0"/>
        <v>富田林市</v>
      </c>
      <c r="L64" s="228">
        <f t="shared" si="1"/>
        <v>0.41886300946673694</v>
      </c>
      <c r="M64" s="112" t="str">
        <f t="shared" si="2"/>
        <v>藤井寺市</v>
      </c>
      <c r="N64" s="228">
        <f t="shared" si="3"/>
        <v>0.69187198947270956</v>
      </c>
      <c r="P64" s="228">
        <f t="shared" si="4"/>
        <v>0.44713555105395891</v>
      </c>
      <c r="Q64" s="228">
        <f t="shared" si="5"/>
        <v>0.71653204596749942</v>
      </c>
      <c r="R64" s="249">
        <v>0</v>
      </c>
    </row>
    <row r="65" spans="2:18" s="127" customFormat="1" ht="13.5" customHeight="1">
      <c r="B65" s="245">
        <v>60</v>
      </c>
      <c r="C65" s="246" t="s">
        <v>51</v>
      </c>
      <c r="D65" s="253">
        <v>0.43383823497680007</v>
      </c>
      <c r="E65" s="27">
        <v>0.72997590388779743</v>
      </c>
      <c r="F65" s="253">
        <v>0.45199014911895896</v>
      </c>
      <c r="G65" s="27">
        <v>0.71622273457783325</v>
      </c>
      <c r="K65" s="112" t="str">
        <f t="shared" si="0"/>
        <v>北区</v>
      </c>
      <c r="L65" s="228">
        <f t="shared" si="1"/>
        <v>0.41853511051006964</v>
      </c>
      <c r="M65" s="112" t="str">
        <f t="shared" si="2"/>
        <v>生野区</v>
      </c>
      <c r="N65" s="228">
        <f t="shared" si="3"/>
        <v>0.69040987052514458</v>
      </c>
      <c r="P65" s="228">
        <f t="shared" si="4"/>
        <v>0.44713555105395891</v>
      </c>
      <c r="Q65" s="228">
        <f t="shared" si="5"/>
        <v>0.71653204596749942</v>
      </c>
      <c r="R65" s="249">
        <v>0</v>
      </c>
    </row>
    <row r="66" spans="2:18" s="127" customFormat="1" ht="13.5" customHeight="1">
      <c r="B66" s="245">
        <v>61</v>
      </c>
      <c r="C66" s="246" t="s">
        <v>19</v>
      </c>
      <c r="D66" s="254">
        <v>0.41889032534574244</v>
      </c>
      <c r="E66" s="29">
        <v>0.7258210366560045</v>
      </c>
      <c r="F66" s="254">
        <v>0.43092116745890524</v>
      </c>
      <c r="G66" s="29">
        <v>0.71375178098682401</v>
      </c>
      <c r="K66" s="112" t="str">
        <f t="shared" si="0"/>
        <v>堺市南区</v>
      </c>
      <c r="L66" s="228">
        <f t="shared" si="1"/>
        <v>0.4166337886112349</v>
      </c>
      <c r="M66" s="112" t="str">
        <f t="shared" si="2"/>
        <v>東大阪市</v>
      </c>
      <c r="N66" s="228">
        <f t="shared" si="3"/>
        <v>0.68928944525826819</v>
      </c>
      <c r="P66" s="228">
        <f t="shared" si="4"/>
        <v>0.44713555105395891</v>
      </c>
      <c r="Q66" s="228">
        <f t="shared" si="5"/>
        <v>0.71653204596749942</v>
      </c>
      <c r="R66" s="249">
        <v>0</v>
      </c>
    </row>
    <row r="67" spans="2:18" s="127" customFormat="1" ht="13.5" customHeight="1">
      <c r="B67" s="245">
        <v>62</v>
      </c>
      <c r="C67" s="246" t="s">
        <v>20</v>
      </c>
      <c r="D67" s="254">
        <v>0.44673871504557466</v>
      </c>
      <c r="E67" s="29">
        <v>0.73897975839665131</v>
      </c>
      <c r="F67" s="254">
        <v>0.45665609813637381</v>
      </c>
      <c r="G67" s="29">
        <v>0.72228900185944622</v>
      </c>
      <c r="K67" s="112" t="str">
        <f t="shared" si="0"/>
        <v>阪南市</v>
      </c>
      <c r="L67" s="228">
        <f t="shared" si="1"/>
        <v>0.41561977348785323</v>
      </c>
      <c r="M67" s="112" t="str">
        <f t="shared" si="2"/>
        <v>河内長野市</v>
      </c>
      <c r="N67" s="228">
        <f t="shared" si="3"/>
        <v>0.68270649483988122</v>
      </c>
      <c r="P67" s="228">
        <f t="shared" si="4"/>
        <v>0.44713555105395891</v>
      </c>
      <c r="Q67" s="228">
        <f t="shared" si="5"/>
        <v>0.71653204596749942</v>
      </c>
      <c r="R67" s="249">
        <v>0</v>
      </c>
    </row>
    <row r="68" spans="2:18" s="127" customFormat="1" ht="13.5" customHeight="1">
      <c r="B68" s="245">
        <v>63</v>
      </c>
      <c r="C68" s="246" t="s">
        <v>31</v>
      </c>
      <c r="D68" s="253">
        <v>0.36094212060838343</v>
      </c>
      <c r="E68" s="27">
        <v>0.68075914097142542</v>
      </c>
      <c r="F68" s="253">
        <v>0.37185522176665031</v>
      </c>
      <c r="G68" s="27">
        <v>0.66988151652828976</v>
      </c>
      <c r="K68" s="112" t="str">
        <f t="shared" si="0"/>
        <v>河南町</v>
      </c>
      <c r="L68" s="228">
        <f t="shared" si="1"/>
        <v>0.41355624473237046</v>
      </c>
      <c r="M68" s="112" t="str">
        <f t="shared" si="2"/>
        <v>阪南市</v>
      </c>
      <c r="N68" s="228">
        <f t="shared" si="3"/>
        <v>0.68000598755131814</v>
      </c>
      <c r="P68" s="228">
        <f t="shared" si="4"/>
        <v>0.44713555105395891</v>
      </c>
      <c r="Q68" s="228">
        <f t="shared" si="5"/>
        <v>0.71653204596749942</v>
      </c>
      <c r="R68" s="249">
        <v>0</v>
      </c>
    </row>
    <row r="69" spans="2:18" s="127" customFormat="1" ht="13.5" customHeight="1">
      <c r="B69" s="245">
        <v>64</v>
      </c>
      <c r="C69" s="246" t="s">
        <v>52</v>
      </c>
      <c r="D69" s="254">
        <v>0.38943856212716299</v>
      </c>
      <c r="E69" s="29">
        <v>0.69269021401478381</v>
      </c>
      <c r="F69" s="254">
        <v>0.41561977348785323</v>
      </c>
      <c r="G69" s="29">
        <v>0.68000598755131814</v>
      </c>
      <c r="K69" s="112" t="str">
        <f t="shared" si="0"/>
        <v>太子町</v>
      </c>
      <c r="L69" s="228">
        <f t="shared" si="1"/>
        <v>0.4109453063335361</v>
      </c>
      <c r="M69" s="112" t="str">
        <f t="shared" si="2"/>
        <v>北区</v>
      </c>
      <c r="N69" s="228">
        <f t="shared" si="3"/>
        <v>0.67795861695553017</v>
      </c>
      <c r="P69" s="228">
        <f t="shared" si="4"/>
        <v>0.44713555105395891</v>
      </c>
      <c r="Q69" s="228">
        <f t="shared" si="5"/>
        <v>0.71653204596749942</v>
      </c>
      <c r="R69" s="249">
        <v>0</v>
      </c>
    </row>
    <row r="70" spans="2:18" s="127" customFormat="1" ht="13.5" customHeight="1">
      <c r="B70" s="245">
        <v>65</v>
      </c>
      <c r="C70" s="246" t="s">
        <v>12</v>
      </c>
      <c r="D70" s="255">
        <v>0.47679364207409514</v>
      </c>
      <c r="E70" s="256">
        <v>0.75040176205944242</v>
      </c>
      <c r="F70" s="255">
        <v>0.47030024471155885</v>
      </c>
      <c r="G70" s="256">
        <v>0.72534933057623807</v>
      </c>
      <c r="K70" s="112" t="str">
        <f t="shared" si="0"/>
        <v>生野区</v>
      </c>
      <c r="L70" s="228">
        <f t="shared" si="1"/>
        <v>0.41050998234302799</v>
      </c>
      <c r="M70" s="112" t="str">
        <f t="shared" si="2"/>
        <v>河南町</v>
      </c>
      <c r="N70" s="228">
        <f t="shared" si="3"/>
        <v>0.67515566219856693</v>
      </c>
      <c r="P70" s="228">
        <f t="shared" si="4"/>
        <v>0.44713555105395891</v>
      </c>
      <c r="Q70" s="228">
        <f t="shared" si="5"/>
        <v>0.71653204596749942</v>
      </c>
      <c r="R70" s="249">
        <v>0</v>
      </c>
    </row>
    <row r="71" spans="2:18" s="127" customFormat="1" ht="13.5" customHeight="1">
      <c r="B71" s="245">
        <v>66</v>
      </c>
      <c r="C71" s="246" t="s">
        <v>6</v>
      </c>
      <c r="D71" s="253">
        <v>0.4694454810210576</v>
      </c>
      <c r="E71" s="27">
        <v>0.74904787467041312</v>
      </c>
      <c r="F71" s="253">
        <v>0.48997178125123236</v>
      </c>
      <c r="G71" s="27">
        <v>0.73710834263331981</v>
      </c>
      <c r="K71" s="112" t="str">
        <f t="shared" ref="K71:K79" si="6">INDEX($C$6:$C$79,MATCH(L71,F$6:F$79,0))</f>
        <v>東大阪市</v>
      </c>
      <c r="L71" s="228">
        <f t="shared" ref="L71:L79" si="7">LARGE(F$6:F$79,ROW(A66))</f>
        <v>0.40477023612004503</v>
      </c>
      <c r="M71" s="112" t="str">
        <f t="shared" ref="M71:M79" si="8">INDEX($C$6:$C$79,MATCH(N71,G$6:G$79,0))</f>
        <v>福島区</v>
      </c>
      <c r="N71" s="228">
        <f t="shared" ref="N71:N79" si="9">LARGE(G$6:G$79,ROW(A66))</f>
        <v>0.67407304350649533</v>
      </c>
      <c r="P71" s="228">
        <f t="shared" ref="P71:P79" si="10">$F$80</f>
        <v>0.44713555105395891</v>
      </c>
      <c r="Q71" s="228">
        <f t="shared" ref="Q71:Q79" si="11">$G$80</f>
        <v>0.71653204596749942</v>
      </c>
      <c r="R71" s="249">
        <v>0</v>
      </c>
    </row>
    <row r="72" spans="2:18" s="127" customFormat="1" ht="13.5" customHeight="1">
      <c r="B72" s="245">
        <v>67</v>
      </c>
      <c r="C72" s="246" t="s">
        <v>7</v>
      </c>
      <c r="D72" s="253">
        <v>0.53253073992964439</v>
      </c>
      <c r="E72" s="27">
        <v>0.81644131814989662</v>
      </c>
      <c r="F72" s="253">
        <v>0.55767216850031942</v>
      </c>
      <c r="G72" s="27">
        <v>0.8005073333855165</v>
      </c>
      <c r="K72" s="112" t="str">
        <f t="shared" si="6"/>
        <v>和泉市</v>
      </c>
      <c r="L72" s="228">
        <f t="shared" si="7"/>
        <v>0.39780221453446535</v>
      </c>
      <c r="M72" s="112" t="str">
        <f t="shared" si="8"/>
        <v>和泉市</v>
      </c>
      <c r="N72" s="228">
        <f t="shared" si="9"/>
        <v>0.67365398476522775</v>
      </c>
      <c r="P72" s="228">
        <f t="shared" si="10"/>
        <v>0.44713555105395891</v>
      </c>
      <c r="Q72" s="228">
        <f t="shared" si="11"/>
        <v>0.71653204596749942</v>
      </c>
      <c r="R72" s="249">
        <v>0</v>
      </c>
    </row>
    <row r="73" spans="2:18" s="127" customFormat="1" ht="13.5" customHeight="1">
      <c r="B73" s="245">
        <v>68</v>
      </c>
      <c r="C73" s="246" t="s">
        <v>53</v>
      </c>
      <c r="D73" s="254">
        <v>0.44904664841350306</v>
      </c>
      <c r="E73" s="29">
        <v>0.74049564057873152</v>
      </c>
      <c r="F73" s="254">
        <v>0.43901782177965848</v>
      </c>
      <c r="G73" s="29">
        <v>0.72364291709444606</v>
      </c>
      <c r="K73" s="112" t="str">
        <f t="shared" si="6"/>
        <v>東成区</v>
      </c>
      <c r="L73" s="228">
        <f t="shared" si="7"/>
        <v>0.39760795163780888</v>
      </c>
      <c r="M73" s="112" t="str">
        <f t="shared" si="8"/>
        <v>東成区</v>
      </c>
      <c r="N73" s="228">
        <f t="shared" si="9"/>
        <v>0.67232130648786392</v>
      </c>
      <c r="P73" s="228">
        <f t="shared" si="10"/>
        <v>0.44713555105395891</v>
      </c>
      <c r="Q73" s="228">
        <f t="shared" si="11"/>
        <v>0.71653204596749942</v>
      </c>
      <c r="R73" s="249">
        <v>0</v>
      </c>
    </row>
    <row r="74" spans="2:18" s="127" customFormat="1" ht="13.5" customHeight="1">
      <c r="B74" s="245">
        <v>69</v>
      </c>
      <c r="C74" s="246" t="s">
        <v>54</v>
      </c>
      <c r="D74" s="253">
        <v>0.47067554474097328</v>
      </c>
      <c r="E74" s="27">
        <v>0.7786772633093898</v>
      </c>
      <c r="F74" s="253">
        <v>0.4906662252484561</v>
      </c>
      <c r="G74" s="27">
        <v>0.7682036565967123</v>
      </c>
      <c r="K74" s="112" t="str">
        <f t="shared" si="6"/>
        <v>福島区</v>
      </c>
      <c r="L74" s="228">
        <f t="shared" si="7"/>
        <v>0.38896059317670129</v>
      </c>
      <c r="M74" s="112" t="str">
        <f t="shared" si="8"/>
        <v>大阪狭山市</v>
      </c>
      <c r="N74" s="228">
        <f t="shared" si="9"/>
        <v>0.66988151652828976</v>
      </c>
      <c r="P74" s="228">
        <f t="shared" si="10"/>
        <v>0.44713555105395891</v>
      </c>
      <c r="Q74" s="228">
        <f t="shared" si="11"/>
        <v>0.71653204596749942</v>
      </c>
      <c r="R74" s="249">
        <v>0</v>
      </c>
    </row>
    <row r="75" spans="2:18" s="127" customFormat="1" ht="13.5" customHeight="1">
      <c r="B75" s="245">
        <v>70</v>
      </c>
      <c r="C75" s="246" t="s">
        <v>55</v>
      </c>
      <c r="D75" s="254">
        <v>0.51645278638895342</v>
      </c>
      <c r="E75" s="29">
        <v>0.77198660522457763</v>
      </c>
      <c r="F75" s="254">
        <v>0.51389386907314571</v>
      </c>
      <c r="G75" s="29">
        <v>0.74485185442057533</v>
      </c>
      <c r="K75" s="112" t="str">
        <f t="shared" si="6"/>
        <v>大東市</v>
      </c>
      <c r="L75" s="228">
        <f t="shared" si="7"/>
        <v>0.38148874527424537</v>
      </c>
      <c r="M75" s="112" t="str">
        <f t="shared" si="8"/>
        <v>大東市</v>
      </c>
      <c r="N75" s="228">
        <f t="shared" si="9"/>
        <v>0.66565674943942432</v>
      </c>
      <c r="P75" s="228">
        <f t="shared" si="10"/>
        <v>0.44713555105395891</v>
      </c>
      <c r="Q75" s="228">
        <f t="shared" si="11"/>
        <v>0.71653204596749942</v>
      </c>
      <c r="R75" s="249">
        <v>0</v>
      </c>
    </row>
    <row r="76" spans="2:18" s="127" customFormat="1" ht="13.5" customHeight="1">
      <c r="B76" s="245">
        <v>71</v>
      </c>
      <c r="C76" s="246" t="s">
        <v>56</v>
      </c>
      <c r="D76" s="254">
        <v>0.52168138198562441</v>
      </c>
      <c r="E76" s="29">
        <v>0.76576726646953985</v>
      </c>
      <c r="F76" s="254">
        <v>0.52075648346959924</v>
      </c>
      <c r="G76" s="29">
        <v>0.74696856039921411</v>
      </c>
      <c r="K76" s="112" t="str">
        <f t="shared" si="6"/>
        <v>大阪狭山市</v>
      </c>
      <c r="L76" s="228">
        <f t="shared" si="7"/>
        <v>0.37185522176665031</v>
      </c>
      <c r="M76" s="112" t="str">
        <f t="shared" si="8"/>
        <v>太子町</v>
      </c>
      <c r="N76" s="228">
        <f t="shared" si="9"/>
        <v>0.65113277389659452</v>
      </c>
      <c r="P76" s="228">
        <f t="shared" si="10"/>
        <v>0.44713555105395891</v>
      </c>
      <c r="Q76" s="228">
        <f t="shared" si="11"/>
        <v>0.71653204596749942</v>
      </c>
      <c r="R76" s="249">
        <v>0</v>
      </c>
    </row>
    <row r="77" spans="2:18" s="127" customFormat="1" ht="13.5" customHeight="1">
      <c r="B77" s="245">
        <v>72</v>
      </c>
      <c r="C77" s="246" t="s">
        <v>32</v>
      </c>
      <c r="D77" s="253">
        <v>0.4033966606737725</v>
      </c>
      <c r="E77" s="27">
        <v>0.6704199578636062</v>
      </c>
      <c r="F77" s="253">
        <v>0.4109453063335361</v>
      </c>
      <c r="G77" s="27">
        <v>0.65113277389659452</v>
      </c>
      <c r="K77" s="112" t="str">
        <f t="shared" si="6"/>
        <v>阿倍野区</v>
      </c>
      <c r="L77" s="228">
        <f t="shared" si="7"/>
        <v>0.36695162613193466</v>
      </c>
      <c r="M77" s="112" t="str">
        <f t="shared" si="8"/>
        <v>天王寺区</v>
      </c>
      <c r="N77" s="228">
        <f t="shared" si="9"/>
        <v>0.6322785626017603</v>
      </c>
      <c r="P77" s="228">
        <f t="shared" si="10"/>
        <v>0.44713555105395891</v>
      </c>
      <c r="Q77" s="228">
        <f t="shared" si="11"/>
        <v>0.71653204596749942</v>
      </c>
      <c r="R77" s="249">
        <v>0</v>
      </c>
    </row>
    <row r="78" spans="2:18" s="127" customFormat="1" ht="13.5" customHeight="1">
      <c r="B78" s="245">
        <v>73</v>
      </c>
      <c r="C78" s="246" t="s">
        <v>33</v>
      </c>
      <c r="D78" s="253">
        <v>0.43425565961037366</v>
      </c>
      <c r="E78" s="27">
        <v>0.69186098975591737</v>
      </c>
      <c r="F78" s="253">
        <v>0.41355624473237046</v>
      </c>
      <c r="G78" s="27">
        <v>0.67515566219856693</v>
      </c>
      <c r="K78" s="112" t="str">
        <f t="shared" si="6"/>
        <v>天王寺区</v>
      </c>
      <c r="L78" s="228">
        <f t="shared" si="7"/>
        <v>0.36363881772147838</v>
      </c>
      <c r="M78" s="112" t="str">
        <f t="shared" si="8"/>
        <v>阿倍野区</v>
      </c>
      <c r="N78" s="228">
        <f t="shared" si="9"/>
        <v>0.62313464871067703</v>
      </c>
      <c r="P78" s="228">
        <f t="shared" si="10"/>
        <v>0.44713555105395891</v>
      </c>
      <c r="Q78" s="228">
        <f t="shared" si="11"/>
        <v>0.71653204596749942</v>
      </c>
      <c r="R78" s="249">
        <v>0</v>
      </c>
    </row>
    <row r="79" spans="2:18" s="127" customFormat="1" ht="13.5" customHeight="1" thickBot="1">
      <c r="B79" s="245">
        <v>74</v>
      </c>
      <c r="C79" s="246" t="s">
        <v>34</v>
      </c>
      <c r="D79" s="253">
        <v>0.31779638210561439</v>
      </c>
      <c r="E79" s="27">
        <v>0.59947425114825481</v>
      </c>
      <c r="F79" s="253">
        <v>0.31632125030975095</v>
      </c>
      <c r="G79" s="27">
        <v>0.60235044144973193</v>
      </c>
      <c r="K79" s="112" t="str">
        <f t="shared" si="6"/>
        <v>千早赤阪村</v>
      </c>
      <c r="L79" s="228">
        <f t="shared" si="7"/>
        <v>0.31632125030975095</v>
      </c>
      <c r="M79" s="112" t="str">
        <f t="shared" si="8"/>
        <v>千早赤阪村</v>
      </c>
      <c r="N79" s="228">
        <f t="shared" si="9"/>
        <v>0.60235044144973193</v>
      </c>
      <c r="P79" s="228">
        <f t="shared" si="10"/>
        <v>0.44713555105395891</v>
      </c>
      <c r="Q79" s="228">
        <f t="shared" si="11"/>
        <v>0.71653204596749942</v>
      </c>
      <c r="R79" s="249">
        <v>9999</v>
      </c>
    </row>
    <row r="80" spans="2:18" s="127" customFormat="1" ht="13.5" customHeight="1" thickTop="1">
      <c r="B80" s="321" t="s">
        <v>0</v>
      </c>
      <c r="C80" s="322"/>
      <c r="D80" s="61">
        <f>地区別_普及率!D14</f>
        <v>0.442412906368362</v>
      </c>
      <c r="E80" s="62">
        <f>地区別_普及率!E14</f>
        <v>0.73280555356662702</v>
      </c>
      <c r="F80" s="61">
        <f>'普及率(金額)'!$N$14</f>
        <v>0.44713555105395891</v>
      </c>
      <c r="G80" s="62">
        <f>'普及率(数量)'!N13</f>
        <v>0.71653204596749942</v>
      </c>
      <c r="P80" s="257"/>
      <c r="Q80" s="257"/>
      <c r="R80" s="258"/>
    </row>
  </sheetData>
  <mergeCells count="11">
    <mergeCell ref="K5:L5"/>
    <mergeCell ref="M5:N5"/>
    <mergeCell ref="B80:C80"/>
    <mergeCell ref="D4:D5"/>
    <mergeCell ref="E4:E5"/>
    <mergeCell ref="F4:F5"/>
    <mergeCell ref="G4:G5"/>
    <mergeCell ref="B3:B5"/>
    <mergeCell ref="C3:C5"/>
    <mergeCell ref="D3:E3"/>
    <mergeCell ref="F3:G3"/>
  </mergeCells>
  <phoneticPr fontId="3"/>
  <pageMargins left="0.70866141732283472" right="0.70866141732283472" top="0.74803149606299213" bottom="0.74803149606299213" header="0.31496062992125984" footer="0.31496062992125984"/>
  <pageSetup paperSize="9" scale="66" fitToWidth="0" fitToHeight="0" orientation="portrait" r:id="rId1"/>
  <headerFooter>
    <oddHeader>&amp;R&amp;"ＭＳ 明朝,標準"&amp;12 2-11.ジェネリック医薬品分析</oddHeader>
  </headerFooter>
  <ignoredErrors>
    <ignoredError sqref="L8:L79 N8:N79"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235</v>
      </c>
    </row>
    <row r="2" spans="1:1" ht="15.75" customHeight="1">
      <c r="A2" s="19" t="s">
        <v>205</v>
      </c>
    </row>
  </sheetData>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2-11.ジェネリック医薬品分析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普及率(金額)</vt:lpstr>
      <vt:lpstr>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ポテンシャル(金額)</vt:lpstr>
      <vt:lpstr>地区別_ポテンシャル(金額)</vt:lpstr>
      <vt:lpstr>市区町村別_ポテンシャル(金額)</vt:lpstr>
      <vt:lpstr>ポテンシャル(数量)</vt:lpstr>
      <vt:lpstr>地区別_ポテンシャル(数量)</vt:lpstr>
      <vt:lpstr>地区別_ポテンシャル(数量)グラフ</vt:lpstr>
      <vt:lpstr>市区町村別_ポテンシャル(数量)</vt:lpstr>
      <vt:lpstr>市区町村別_ポテンシャル(数量)グラフ</vt:lpstr>
      <vt:lpstr>'ポテンシャル(金額)'!Print_Area</vt:lpstr>
      <vt:lpstr>'ポテンシャル(数量)'!Print_Area</vt:lpstr>
      <vt:lpstr>'市区町村別_ポテンシャル(金額)'!Print_Area</vt:lpstr>
      <vt:lpstr>'市区町村別_ポテンシャル(数量)'!Print_Area</vt:lpstr>
      <vt:lpstr>'市区町村別_ポテンシャル(数量)グラフ'!Print_Area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'地区別_ポテンシャル(金額)'!Print_Area</vt:lpstr>
      <vt:lpstr>'地区別_ポテンシャル(数量)'!Print_Area</vt:lpstr>
      <vt:lpstr>'地区別_ポテンシャル(数量)グラフ'!Print_Area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'市区町村別_ポテンシャル(金額)'!Print_Titles</vt:lpstr>
      <vt:lpstr>'市区町村別_ポテンシャル(数量)'!Print_Titles</vt:lpstr>
      <vt:lpstr>市区町村別_普及率!Print_Titles</vt:lpstr>
      <vt:lpstr>'地区別_ポテンシャル(金額)'!Print_Titles</vt:lpstr>
      <vt:lpstr>'地区別_ポテンシャル(数量)'!Print_Titles</vt:lpstr>
      <vt:lpstr>地区別_普及率!Print_Titles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2020-09-11T05:46:24Z</cp:lastPrinted>
  <dcterms:created xsi:type="dcterms:W3CDTF">2019-12-18T02:50:02Z</dcterms:created>
  <dcterms:modified xsi:type="dcterms:W3CDTF">2020-10-26T00:03:25Z</dcterms:modified>
  <cp:category/>
  <cp:contentStatus/>
  <dc:language/>
  <cp:version/>
</cp:coreProperties>
</file>